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680" windowHeight="67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78" i="1" l="1"/>
  <c r="T378" i="1"/>
  <c r="V378" i="1" s="1"/>
  <c r="U377" i="1"/>
  <c r="T377" i="1"/>
  <c r="U376" i="1"/>
  <c r="T376" i="1"/>
  <c r="U375" i="1"/>
  <c r="T375" i="1"/>
  <c r="U374" i="1"/>
  <c r="T374" i="1"/>
  <c r="U373" i="1"/>
  <c r="T373" i="1"/>
  <c r="U372" i="1"/>
  <c r="T372" i="1"/>
  <c r="U371" i="1"/>
  <c r="T371" i="1"/>
  <c r="U370" i="1"/>
  <c r="T370" i="1"/>
  <c r="U369" i="1"/>
  <c r="T369" i="1"/>
  <c r="U360" i="1"/>
  <c r="T360" i="1"/>
  <c r="U353" i="1"/>
  <c r="T353" i="1"/>
  <c r="V353" i="1" s="1"/>
  <c r="U352" i="1"/>
  <c r="T352" i="1"/>
  <c r="U351" i="1"/>
  <c r="T351" i="1"/>
  <c r="U350" i="1"/>
  <c r="T350" i="1"/>
  <c r="U349" i="1"/>
  <c r="T349" i="1"/>
  <c r="U348" i="1"/>
  <c r="T348" i="1"/>
  <c r="U347" i="1"/>
  <c r="T347" i="1"/>
  <c r="U346" i="1"/>
  <c r="T346" i="1"/>
  <c r="U345" i="1"/>
  <c r="T345" i="1"/>
  <c r="V345" i="1" s="1"/>
  <c r="U344" i="1"/>
  <c r="T344" i="1"/>
  <c r="U343" i="1"/>
  <c r="T343" i="1"/>
  <c r="V343" i="1" s="1"/>
  <c r="U342" i="1"/>
  <c r="T342" i="1"/>
  <c r="U341" i="1"/>
  <c r="T341" i="1"/>
  <c r="V341" i="1" s="1"/>
  <c r="U340" i="1"/>
  <c r="T340" i="1"/>
  <c r="U339" i="1"/>
  <c r="T339" i="1"/>
  <c r="U338" i="1"/>
  <c r="T338" i="1"/>
  <c r="U337" i="1"/>
  <c r="T337" i="1"/>
  <c r="V337" i="1" s="1"/>
  <c r="U336" i="1"/>
  <c r="T336" i="1"/>
  <c r="U335" i="1"/>
  <c r="T335" i="1"/>
  <c r="U334" i="1"/>
  <c r="T334" i="1"/>
  <c r="U333" i="1"/>
  <c r="T333" i="1"/>
  <c r="U332" i="1"/>
  <c r="V332" i="1" s="1"/>
  <c r="T332" i="1"/>
  <c r="U331" i="1"/>
  <c r="T331" i="1"/>
  <c r="U330" i="1"/>
  <c r="T330" i="1"/>
  <c r="U329" i="1"/>
  <c r="T329" i="1"/>
  <c r="U328" i="1"/>
  <c r="T328" i="1"/>
  <c r="U327" i="1"/>
  <c r="T327" i="1"/>
  <c r="U326" i="1"/>
  <c r="T326" i="1"/>
  <c r="U325" i="1"/>
  <c r="T325" i="1"/>
  <c r="U324" i="1"/>
  <c r="V324" i="1" s="1"/>
  <c r="T324" i="1"/>
  <c r="U323" i="1"/>
  <c r="T323" i="1"/>
  <c r="U322" i="1"/>
  <c r="T322" i="1"/>
  <c r="U321" i="1"/>
  <c r="T321" i="1"/>
  <c r="V321" i="1" s="1"/>
  <c r="U320" i="1"/>
  <c r="T320" i="1"/>
  <c r="U319" i="1"/>
  <c r="T319" i="1"/>
  <c r="V319" i="1" s="1"/>
  <c r="U318" i="1"/>
  <c r="T318" i="1"/>
  <c r="U317" i="1"/>
  <c r="T317" i="1"/>
  <c r="V317" i="1" s="1"/>
  <c r="U316" i="1"/>
  <c r="T316" i="1"/>
  <c r="U315" i="1"/>
  <c r="T315" i="1"/>
  <c r="U314" i="1"/>
  <c r="T314" i="1"/>
  <c r="U313" i="1"/>
  <c r="T313" i="1"/>
  <c r="V313" i="1" s="1"/>
  <c r="U312" i="1"/>
  <c r="T312" i="1"/>
  <c r="U311" i="1"/>
  <c r="T311" i="1"/>
  <c r="V311" i="1" s="1"/>
  <c r="U310" i="1"/>
  <c r="T310" i="1"/>
  <c r="U309" i="1"/>
  <c r="T309" i="1"/>
  <c r="V309" i="1" s="1"/>
  <c r="U308" i="1"/>
  <c r="T308" i="1"/>
  <c r="U307" i="1"/>
  <c r="T307" i="1"/>
  <c r="U306" i="1"/>
  <c r="T306" i="1"/>
  <c r="U305" i="1"/>
  <c r="T305" i="1"/>
  <c r="U304" i="1"/>
  <c r="T304" i="1"/>
  <c r="U303" i="1"/>
  <c r="T303" i="1"/>
  <c r="U302" i="1"/>
  <c r="T302" i="1"/>
  <c r="U301" i="1"/>
  <c r="T301" i="1"/>
  <c r="U300" i="1"/>
  <c r="V300" i="1" s="1"/>
  <c r="T300" i="1"/>
  <c r="U299" i="1"/>
  <c r="T299" i="1"/>
  <c r="U298" i="1"/>
  <c r="T298" i="1"/>
  <c r="U297" i="1"/>
  <c r="T297" i="1"/>
  <c r="U296" i="1"/>
  <c r="T296" i="1"/>
  <c r="U295" i="1"/>
  <c r="T295" i="1"/>
  <c r="U294" i="1"/>
  <c r="T294" i="1"/>
  <c r="U293" i="1"/>
  <c r="T293" i="1"/>
  <c r="U292" i="1"/>
  <c r="V292" i="1" s="1"/>
  <c r="T292" i="1"/>
  <c r="U291" i="1"/>
  <c r="T291" i="1"/>
  <c r="U290" i="1"/>
  <c r="T290" i="1"/>
  <c r="U289" i="1"/>
  <c r="T289" i="1"/>
  <c r="V289" i="1" s="1"/>
  <c r="U288" i="1"/>
  <c r="T288" i="1"/>
  <c r="U287" i="1"/>
  <c r="T287" i="1"/>
  <c r="V287" i="1" s="1"/>
  <c r="U286" i="1"/>
  <c r="T286" i="1"/>
  <c r="U285" i="1"/>
  <c r="T285" i="1"/>
  <c r="U284" i="1"/>
  <c r="T284" i="1"/>
  <c r="U283" i="1"/>
  <c r="T283" i="1"/>
  <c r="U282" i="1"/>
  <c r="T282" i="1"/>
  <c r="U281" i="1"/>
  <c r="T281" i="1"/>
  <c r="V281" i="1" s="1"/>
  <c r="U280" i="1"/>
  <c r="T280" i="1"/>
  <c r="U279" i="1"/>
  <c r="T279" i="1"/>
  <c r="V279" i="1" s="1"/>
  <c r="U278" i="1"/>
  <c r="T278" i="1"/>
  <c r="U277" i="1"/>
  <c r="T277" i="1"/>
  <c r="U276" i="1"/>
  <c r="T276" i="1"/>
  <c r="U275" i="1"/>
  <c r="T275" i="1"/>
  <c r="U274" i="1"/>
  <c r="T274" i="1"/>
  <c r="U273" i="1"/>
  <c r="T273" i="1"/>
  <c r="V273" i="1" s="1"/>
  <c r="U272" i="1"/>
  <c r="T272" i="1"/>
  <c r="U271" i="1"/>
  <c r="T271" i="1"/>
  <c r="U270" i="1"/>
  <c r="T270" i="1"/>
  <c r="U269" i="1"/>
  <c r="T269" i="1"/>
  <c r="U268" i="1"/>
  <c r="T268" i="1"/>
  <c r="U267" i="1"/>
  <c r="T267" i="1"/>
  <c r="U266" i="1"/>
  <c r="T266" i="1"/>
  <c r="U265" i="1"/>
  <c r="T265" i="1"/>
  <c r="U264" i="1"/>
  <c r="T264" i="1"/>
  <c r="U263" i="1"/>
  <c r="T263" i="1"/>
  <c r="U262" i="1"/>
  <c r="T262" i="1"/>
  <c r="U261" i="1"/>
  <c r="T261" i="1"/>
  <c r="U260" i="1"/>
  <c r="T260" i="1"/>
  <c r="U259" i="1"/>
  <c r="T259" i="1"/>
  <c r="U258" i="1"/>
  <c r="T258" i="1"/>
  <c r="U257" i="1"/>
  <c r="V257" i="1" s="1"/>
  <c r="T257" i="1"/>
  <c r="U256" i="1"/>
  <c r="T256" i="1"/>
  <c r="U255" i="1"/>
  <c r="T255" i="1"/>
  <c r="U254" i="1"/>
  <c r="T254" i="1"/>
  <c r="V254" i="1" s="1"/>
  <c r="U253" i="1"/>
  <c r="T253" i="1"/>
  <c r="U252" i="1"/>
  <c r="T252" i="1"/>
  <c r="U251" i="1"/>
  <c r="T251" i="1"/>
  <c r="U250" i="1"/>
  <c r="T250" i="1"/>
  <c r="U249" i="1"/>
  <c r="T249" i="1"/>
  <c r="U248" i="1"/>
  <c r="T248" i="1"/>
  <c r="U247" i="1"/>
  <c r="T247" i="1"/>
  <c r="U246" i="1"/>
  <c r="T246" i="1"/>
  <c r="V246" i="1" s="1"/>
  <c r="U245" i="1"/>
  <c r="T245" i="1"/>
  <c r="U244" i="1"/>
  <c r="T244" i="1"/>
  <c r="U243" i="1"/>
  <c r="T243" i="1"/>
  <c r="U242" i="1"/>
  <c r="T242" i="1"/>
  <c r="U241" i="1"/>
  <c r="V241" i="1" s="1"/>
  <c r="T241" i="1"/>
  <c r="U240" i="1"/>
  <c r="T240" i="1"/>
  <c r="U239" i="1"/>
  <c r="T239" i="1"/>
  <c r="U238" i="1"/>
  <c r="T238" i="1"/>
  <c r="U237" i="1"/>
  <c r="V237" i="1" s="1"/>
  <c r="T237" i="1"/>
  <c r="U236" i="1"/>
  <c r="T236" i="1"/>
  <c r="U235" i="1"/>
  <c r="T235" i="1"/>
  <c r="U234" i="1"/>
  <c r="T234" i="1"/>
  <c r="U233" i="1"/>
  <c r="T233" i="1"/>
  <c r="U232" i="1"/>
  <c r="T232" i="1"/>
  <c r="U231" i="1"/>
  <c r="T231" i="1"/>
  <c r="U230" i="1"/>
  <c r="T230" i="1"/>
  <c r="U229" i="1"/>
  <c r="T229" i="1"/>
  <c r="U228" i="1"/>
  <c r="T228" i="1"/>
  <c r="U227" i="1"/>
  <c r="T227" i="1"/>
  <c r="U226" i="1"/>
  <c r="T226" i="1"/>
  <c r="U225" i="1"/>
  <c r="T225" i="1"/>
  <c r="U224" i="1"/>
  <c r="T224" i="1"/>
  <c r="U223" i="1"/>
  <c r="T223" i="1"/>
  <c r="U222" i="1"/>
  <c r="T222" i="1"/>
  <c r="V222" i="1" s="1"/>
  <c r="U221" i="1"/>
  <c r="T221" i="1"/>
  <c r="U220" i="1"/>
  <c r="T220" i="1"/>
  <c r="U219" i="1"/>
  <c r="T219" i="1"/>
  <c r="U218" i="1"/>
  <c r="T218" i="1"/>
  <c r="U217" i="1"/>
  <c r="T217" i="1"/>
  <c r="U216" i="1"/>
  <c r="T216" i="1"/>
  <c r="U215" i="1"/>
  <c r="T215" i="1"/>
  <c r="U214" i="1"/>
  <c r="T214" i="1"/>
  <c r="V214" i="1" s="1"/>
  <c r="U213" i="1"/>
  <c r="T213" i="1"/>
  <c r="U212" i="1"/>
  <c r="T212" i="1"/>
  <c r="U211" i="1"/>
  <c r="T211" i="1"/>
  <c r="U210" i="1"/>
  <c r="T210" i="1"/>
  <c r="U209" i="1"/>
  <c r="T209" i="1"/>
  <c r="U208" i="1"/>
  <c r="T208" i="1"/>
  <c r="U207" i="1"/>
  <c r="T207" i="1"/>
  <c r="U206" i="1"/>
  <c r="T206" i="1"/>
  <c r="U205" i="1"/>
  <c r="V205" i="1" s="1"/>
  <c r="T205" i="1"/>
  <c r="U204" i="1"/>
  <c r="T204" i="1"/>
  <c r="U203" i="1"/>
  <c r="T203" i="1"/>
  <c r="U202" i="1"/>
  <c r="T202" i="1"/>
  <c r="V201" i="1"/>
  <c r="U201" i="1"/>
  <c r="T201" i="1"/>
  <c r="U200" i="1"/>
  <c r="T200" i="1"/>
  <c r="U199" i="1"/>
  <c r="T199" i="1"/>
  <c r="U198" i="1"/>
  <c r="T198" i="1"/>
  <c r="V198" i="1" s="1"/>
  <c r="U197" i="1"/>
  <c r="T197" i="1"/>
  <c r="U196" i="1"/>
  <c r="T196" i="1"/>
  <c r="U195" i="1"/>
  <c r="T195" i="1"/>
  <c r="U194" i="1"/>
  <c r="T194" i="1"/>
  <c r="U193" i="1"/>
  <c r="T193" i="1"/>
  <c r="U192" i="1"/>
  <c r="T192" i="1"/>
  <c r="U191" i="1"/>
  <c r="T191" i="1"/>
  <c r="U190" i="1"/>
  <c r="T190" i="1"/>
  <c r="V190" i="1" s="1"/>
  <c r="U189" i="1"/>
  <c r="T189" i="1"/>
  <c r="U188" i="1"/>
  <c r="T188" i="1"/>
  <c r="U187" i="1"/>
  <c r="T187" i="1"/>
  <c r="U186" i="1"/>
  <c r="T186" i="1"/>
  <c r="U185" i="1"/>
  <c r="T185" i="1"/>
  <c r="U184" i="1"/>
  <c r="T184" i="1"/>
  <c r="U183" i="1"/>
  <c r="T183" i="1"/>
  <c r="U182" i="1"/>
  <c r="T182" i="1"/>
  <c r="U181" i="1"/>
  <c r="T181" i="1"/>
  <c r="U180" i="1"/>
  <c r="T180" i="1"/>
  <c r="U179" i="1"/>
  <c r="T179" i="1"/>
  <c r="U178" i="1"/>
  <c r="T178" i="1"/>
  <c r="U177" i="1"/>
  <c r="T177" i="1"/>
  <c r="U176" i="1"/>
  <c r="T176" i="1"/>
  <c r="U175" i="1"/>
  <c r="T175" i="1"/>
  <c r="U174" i="1"/>
  <c r="T174" i="1"/>
  <c r="U173" i="1"/>
  <c r="T173" i="1"/>
  <c r="U172" i="1"/>
  <c r="T172" i="1"/>
  <c r="U171" i="1"/>
  <c r="T171" i="1"/>
  <c r="U170" i="1"/>
  <c r="T170" i="1"/>
  <c r="U169" i="1"/>
  <c r="T169" i="1"/>
  <c r="U168" i="1"/>
  <c r="T168" i="1"/>
  <c r="U167" i="1"/>
  <c r="T167" i="1"/>
  <c r="U166" i="1"/>
  <c r="T166" i="1"/>
  <c r="U165" i="1"/>
  <c r="T165" i="1"/>
  <c r="U164" i="1"/>
  <c r="T164" i="1"/>
  <c r="U163" i="1"/>
  <c r="T163" i="1"/>
  <c r="U162" i="1"/>
  <c r="T162" i="1"/>
  <c r="U161" i="1"/>
  <c r="T161" i="1"/>
  <c r="U160" i="1"/>
  <c r="T160" i="1"/>
  <c r="U159" i="1"/>
  <c r="T159" i="1"/>
  <c r="U158" i="1"/>
  <c r="T158" i="1"/>
  <c r="U157" i="1"/>
  <c r="T157" i="1"/>
  <c r="U156" i="1"/>
  <c r="T156" i="1"/>
  <c r="U155" i="1"/>
  <c r="T155" i="1"/>
  <c r="V155" i="1" s="1"/>
  <c r="U154" i="1"/>
  <c r="T154" i="1"/>
  <c r="U153" i="1"/>
  <c r="T153" i="1"/>
  <c r="U152" i="1"/>
  <c r="T152" i="1"/>
  <c r="U151" i="1"/>
  <c r="T151" i="1"/>
  <c r="V151" i="1" s="1"/>
  <c r="W151" i="1" s="1"/>
  <c r="U150" i="1"/>
  <c r="T150" i="1"/>
  <c r="U149" i="1"/>
  <c r="T149" i="1"/>
  <c r="V149" i="1" s="1"/>
  <c r="W149" i="1" s="1"/>
  <c r="U148" i="1"/>
  <c r="T148" i="1"/>
  <c r="U147" i="1"/>
  <c r="T147" i="1"/>
  <c r="V147" i="1" s="1"/>
  <c r="W147" i="1" s="1"/>
  <c r="U146" i="1"/>
  <c r="T146" i="1"/>
  <c r="U145" i="1"/>
  <c r="T145" i="1"/>
  <c r="V145" i="1" s="1"/>
  <c r="W145" i="1" s="1"/>
  <c r="U144" i="1"/>
  <c r="T144" i="1"/>
  <c r="U143" i="1"/>
  <c r="T143" i="1"/>
  <c r="V143" i="1" s="1"/>
  <c r="W143" i="1" s="1"/>
  <c r="U142" i="1"/>
  <c r="T142" i="1"/>
  <c r="U141" i="1"/>
  <c r="T141" i="1"/>
  <c r="V141" i="1" s="1"/>
  <c r="W141" i="1" s="1"/>
  <c r="U140" i="1"/>
  <c r="T140" i="1"/>
  <c r="U139" i="1"/>
  <c r="T139" i="1"/>
  <c r="V139" i="1" s="1"/>
  <c r="W139" i="1" s="1"/>
  <c r="U138" i="1"/>
  <c r="T138" i="1"/>
  <c r="U137" i="1"/>
  <c r="T137" i="1"/>
  <c r="U136" i="1"/>
  <c r="T136" i="1"/>
  <c r="U135" i="1"/>
  <c r="T135" i="1"/>
  <c r="V135" i="1" s="1"/>
  <c r="W135" i="1" s="1"/>
  <c r="U134" i="1"/>
  <c r="T134" i="1"/>
  <c r="U133" i="1"/>
  <c r="T133" i="1"/>
  <c r="V133" i="1" s="1"/>
  <c r="W133" i="1" s="1"/>
  <c r="U132" i="1"/>
  <c r="T132" i="1"/>
  <c r="U131" i="1"/>
  <c r="T131" i="1"/>
  <c r="V131" i="1" s="1"/>
  <c r="W131" i="1" s="1"/>
  <c r="U130" i="1"/>
  <c r="T130" i="1"/>
  <c r="U129" i="1"/>
  <c r="T129" i="1"/>
  <c r="V129" i="1" s="1"/>
  <c r="W129" i="1" s="1"/>
  <c r="U128" i="1"/>
  <c r="T128" i="1"/>
  <c r="U127" i="1"/>
  <c r="T127" i="1"/>
  <c r="V127" i="1" s="1"/>
  <c r="W127" i="1" s="1"/>
  <c r="U126" i="1"/>
  <c r="T126" i="1"/>
  <c r="U125" i="1"/>
  <c r="T125" i="1"/>
  <c r="V125" i="1" s="1"/>
  <c r="W125" i="1" s="1"/>
  <c r="U124" i="1"/>
  <c r="T124" i="1"/>
  <c r="U123" i="1"/>
  <c r="T123" i="1"/>
  <c r="U122" i="1"/>
  <c r="T122" i="1"/>
  <c r="V122" i="1" s="1"/>
  <c r="W122" i="1" s="1"/>
  <c r="U121" i="1"/>
  <c r="T121" i="1"/>
  <c r="U120" i="1"/>
  <c r="T120" i="1"/>
  <c r="U119" i="1"/>
  <c r="T119" i="1"/>
  <c r="U118" i="1"/>
  <c r="T118" i="1"/>
  <c r="U117" i="1"/>
  <c r="T117" i="1"/>
  <c r="U116" i="1"/>
  <c r="T116" i="1"/>
  <c r="U115" i="1"/>
  <c r="T115" i="1"/>
  <c r="U114" i="1"/>
  <c r="T114" i="1"/>
  <c r="U113" i="1"/>
  <c r="T113" i="1"/>
  <c r="U112" i="1"/>
  <c r="T112" i="1"/>
  <c r="U111" i="1"/>
  <c r="T111" i="1"/>
  <c r="U110" i="1"/>
  <c r="T110" i="1"/>
  <c r="U109" i="1"/>
  <c r="T109" i="1"/>
  <c r="U108" i="1"/>
  <c r="T108" i="1"/>
  <c r="U107" i="1"/>
  <c r="T107" i="1"/>
  <c r="U106" i="1"/>
  <c r="T106" i="1"/>
  <c r="U105" i="1"/>
  <c r="T105" i="1"/>
  <c r="U104" i="1"/>
  <c r="T104" i="1"/>
  <c r="U103" i="1"/>
  <c r="T103" i="1"/>
  <c r="U102" i="1"/>
  <c r="T102" i="1"/>
  <c r="U101" i="1"/>
  <c r="T101" i="1"/>
  <c r="U100" i="1"/>
  <c r="T100" i="1"/>
  <c r="U99" i="1"/>
  <c r="T99" i="1"/>
  <c r="U98" i="1"/>
  <c r="T98" i="1"/>
  <c r="U97" i="1"/>
  <c r="T97" i="1"/>
  <c r="U96" i="1"/>
  <c r="T96" i="1"/>
  <c r="U95" i="1"/>
  <c r="T95" i="1"/>
  <c r="U94" i="1"/>
  <c r="T94" i="1"/>
  <c r="U93" i="1"/>
  <c r="T93" i="1"/>
  <c r="U92" i="1"/>
  <c r="T92" i="1"/>
  <c r="U91" i="1"/>
  <c r="T91" i="1"/>
  <c r="U90" i="1"/>
  <c r="T90" i="1"/>
  <c r="U89" i="1"/>
  <c r="T89" i="1"/>
  <c r="U88" i="1"/>
  <c r="T88" i="1"/>
  <c r="U87" i="1"/>
  <c r="T87" i="1"/>
  <c r="U86" i="1"/>
  <c r="T86" i="1"/>
  <c r="U85" i="1"/>
  <c r="T85" i="1"/>
  <c r="U84" i="1"/>
  <c r="T84" i="1"/>
  <c r="U83" i="1"/>
  <c r="T83" i="1"/>
  <c r="U82" i="1"/>
  <c r="T82" i="1"/>
  <c r="U81" i="1"/>
  <c r="T81" i="1"/>
  <c r="U80" i="1"/>
  <c r="T80" i="1"/>
  <c r="U79" i="1"/>
  <c r="T79" i="1"/>
  <c r="U78" i="1"/>
  <c r="T78" i="1"/>
  <c r="U77" i="1"/>
  <c r="T77" i="1"/>
  <c r="U76" i="1"/>
  <c r="T76" i="1"/>
  <c r="U75" i="1"/>
  <c r="T75" i="1"/>
  <c r="U74" i="1"/>
  <c r="T74" i="1"/>
  <c r="U73" i="1"/>
  <c r="T73" i="1"/>
  <c r="U72" i="1"/>
  <c r="T72" i="1"/>
  <c r="U71" i="1"/>
  <c r="T71" i="1"/>
  <c r="U70" i="1"/>
  <c r="T70" i="1"/>
  <c r="U69" i="1"/>
  <c r="T69" i="1"/>
  <c r="U68" i="1"/>
  <c r="T68" i="1"/>
  <c r="U67" i="1"/>
  <c r="T67" i="1"/>
  <c r="U66" i="1"/>
  <c r="T66" i="1"/>
  <c r="U65" i="1"/>
  <c r="T65" i="1"/>
  <c r="U64" i="1"/>
  <c r="T64" i="1"/>
  <c r="U63" i="1"/>
  <c r="T63" i="1"/>
  <c r="U62" i="1"/>
  <c r="T62" i="1"/>
  <c r="U61" i="1"/>
  <c r="T61" i="1"/>
  <c r="U60" i="1"/>
  <c r="T60" i="1"/>
  <c r="U59" i="1"/>
  <c r="T59" i="1"/>
  <c r="U58" i="1"/>
  <c r="T58" i="1"/>
  <c r="U57" i="1"/>
  <c r="T57" i="1"/>
  <c r="U56" i="1"/>
  <c r="T56" i="1"/>
  <c r="U55" i="1"/>
  <c r="T55" i="1"/>
  <c r="U54" i="1"/>
  <c r="T54" i="1"/>
  <c r="U53" i="1"/>
  <c r="T53" i="1"/>
  <c r="U52" i="1"/>
  <c r="T52" i="1"/>
  <c r="U51" i="1"/>
  <c r="T51" i="1"/>
  <c r="U50" i="1"/>
  <c r="T50" i="1"/>
  <c r="V50" i="1" s="1"/>
  <c r="U49" i="1"/>
  <c r="T49" i="1"/>
  <c r="V49" i="1" s="1"/>
  <c r="U48" i="1"/>
  <c r="T48" i="1"/>
  <c r="U47" i="1"/>
  <c r="T47" i="1"/>
  <c r="U46" i="1"/>
  <c r="T46" i="1"/>
  <c r="V46" i="1" s="1"/>
  <c r="U45" i="1"/>
  <c r="T45" i="1"/>
  <c r="U44" i="1"/>
  <c r="T44" i="1"/>
  <c r="V44" i="1" s="1"/>
  <c r="U43" i="1"/>
  <c r="T43" i="1"/>
  <c r="U42" i="1"/>
  <c r="T42" i="1"/>
  <c r="V42" i="1" s="1"/>
  <c r="U41" i="1"/>
  <c r="T41" i="1"/>
  <c r="U40" i="1"/>
  <c r="T40" i="1"/>
  <c r="V40" i="1" s="1"/>
  <c r="U39" i="1"/>
  <c r="T39" i="1"/>
  <c r="U38" i="1"/>
  <c r="T38" i="1"/>
  <c r="U37" i="1"/>
  <c r="T37" i="1"/>
  <c r="V37" i="1" s="1"/>
  <c r="U36" i="1"/>
  <c r="T36" i="1"/>
  <c r="U35" i="1"/>
  <c r="T35" i="1"/>
  <c r="U34" i="1"/>
  <c r="T34" i="1"/>
  <c r="U33" i="1"/>
  <c r="T33" i="1"/>
  <c r="U32" i="1"/>
  <c r="T32" i="1"/>
  <c r="U31" i="1"/>
  <c r="T31" i="1"/>
  <c r="U30" i="1"/>
  <c r="T30" i="1"/>
  <c r="U29" i="1"/>
  <c r="T29" i="1"/>
  <c r="U28" i="1"/>
  <c r="T28" i="1"/>
  <c r="U27" i="1"/>
  <c r="T27" i="1"/>
  <c r="U26" i="1"/>
  <c r="T26" i="1"/>
  <c r="U25" i="1"/>
  <c r="T25" i="1"/>
  <c r="U24" i="1"/>
  <c r="T24" i="1"/>
  <c r="U23" i="1"/>
  <c r="T23" i="1"/>
  <c r="U22" i="1"/>
  <c r="T22" i="1"/>
  <c r="U21" i="1"/>
  <c r="T21" i="1"/>
  <c r="U20" i="1"/>
  <c r="T20" i="1"/>
  <c r="U19" i="1"/>
  <c r="T19" i="1"/>
  <c r="U18" i="1"/>
  <c r="T18" i="1"/>
  <c r="U17" i="1"/>
  <c r="T17" i="1"/>
  <c r="U16" i="1"/>
  <c r="T16" i="1"/>
  <c r="U15" i="1"/>
  <c r="T15" i="1"/>
  <c r="U14" i="1"/>
  <c r="T14" i="1"/>
  <c r="U13" i="1"/>
  <c r="T13" i="1"/>
  <c r="U12" i="1"/>
  <c r="T12" i="1"/>
  <c r="U11" i="1"/>
  <c r="T11" i="1"/>
  <c r="U10" i="1"/>
  <c r="T10" i="1"/>
  <c r="U9" i="1"/>
  <c r="T9" i="1"/>
  <c r="U8" i="1"/>
  <c r="T8" i="1"/>
  <c r="U7" i="1"/>
  <c r="T7" i="1"/>
  <c r="V55" i="1" l="1"/>
  <c r="V137" i="1"/>
  <c r="W137" i="1" s="1"/>
  <c r="V191" i="1"/>
  <c r="V193" i="1"/>
  <c r="V199" i="1"/>
  <c r="V204" i="1"/>
  <c r="V228" i="1"/>
  <c r="V236" i="1"/>
  <c r="V278" i="1"/>
  <c r="V286" i="1"/>
  <c r="V310" i="1"/>
  <c r="V318" i="1"/>
  <c r="V29" i="1"/>
  <c r="V59" i="1"/>
  <c r="V34" i="1"/>
  <c r="V54" i="1"/>
  <c r="V118" i="1"/>
  <c r="W118" i="1" s="1"/>
  <c r="V153" i="1"/>
  <c r="W153" i="1" s="1"/>
  <c r="V209" i="1"/>
  <c r="V213" i="1"/>
  <c r="V215" i="1"/>
  <c r="V217" i="1"/>
  <c r="V223" i="1"/>
  <c r="V225" i="1"/>
  <c r="V247" i="1"/>
  <c r="V249" i="1"/>
  <c r="V255" i="1"/>
  <c r="V260" i="1"/>
  <c r="V268" i="1"/>
  <c r="V342" i="1"/>
  <c r="V350" i="1"/>
  <c r="V89" i="1"/>
  <c r="W89" i="1" s="1"/>
  <c r="V91" i="1"/>
  <c r="W91" i="1" s="1"/>
  <c r="V93" i="1"/>
  <c r="W93" i="1" s="1"/>
  <c r="V95" i="1"/>
  <c r="W95" i="1" s="1"/>
  <c r="V97" i="1"/>
  <c r="W97" i="1" s="1"/>
  <c r="V99" i="1"/>
  <c r="W99" i="1" s="1"/>
  <c r="V101" i="1"/>
  <c r="W101" i="1" s="1"/>
  <c r="V103" i="1"/>
  <c r="W103" i="1" s="1"/>
  <c r="V105" i="1"/>
  <c r="W105" i="1" s="1"/>
  <c r="V107" i="1"/>
  <c r="W107" i="1" s="1"/>
  <c r="V109" i="1"/>
  <c r="W109" i="1" s="1"/>
  <c r="V111" i="1"/>
  <c r="W111" i="1" s="1"/>
  <c r="V117" i="1"/>
  <c r="W117" i="1" s="1"/>
  <c r="V269" i="1"/>
  <c r="V305" i="1"/>
  <c r="V8" i="1"/>
  <c r="W8" i="1" s="1"/>
  <c r="V10" i="1"/>
  <c r="W10" i="1" s="1"/>
  <c r="V12" i="1"/>
  <c r="W12" i="1" s="1"/>
  <c r="V14" i="1"/>
  <c r="W14" i="1" s="1"/>
  <c r="V16" i="1"/>
  <c r="W16" i="1" s="1"/>
  <c r="V18" i="1"/>
  <c r="W18" i="1" s="1"/>
  <c r="V20" i="1"/>
  <c r="W20" i="1" s="1"/>
  <c r="V22" i="1"/>
  <c r="W22" i="1" s="1"/>
  <c r="V24" i="1"/>
  <c r="W24" i="1" s="1"/>
  <c r="V26" i="1"/>
  <c r="W26" i="1" s="1"/>
  <c r="V28" i="1"/>
  <c r="V30" i="1"/>
  <c r="V39" i="1"/>
  <c r="V43" i="1"/>
  <c r="V53" i="1"/>
  <c r="V119" i="1"/>
  <c r="W119" i="1" s="1"/>
  <c r="V126" i="1"/>
  <c r="W126" i="1" s="1"/>
  <c r="V128" i="1"/>
  <c r="W128" i="1" s="1"/>
  <c r="V138" i="1"/>
  <c r="W138" i="1" s="1"/>
  <c r="V142" i="1"/>
  <c r="W142" i="1" s="1"/>
  <c r="V144" i="1"/>
  <c r="W144" i="1" s="1"/>
  <c r="V154" i="1"/>
  <c r="W154" i="1" s="1"/>
  <c r="V188" i="1"/>
  <c r="V196" i="1"/>
  <c r="V206" i="1"/>
  <c r="V221" i="1"/>
  <c r="V229" i="1"/>
  <c r="V231" i="1"/>
  <c r="V233" i="1"/>
  <c r="V239" i="1"/>
  <c r="V244" i="1"/>
  <c r="V252" i="1"/>
  <c r="V262" i="1"/>
  <c r="V270" i="1"/>
  <c r="V285" i="1"/>
  <c r="V293" i="1"/>
  <c r="V295" i="1"/>
  <c r="V297" i="1"/>
  <c r="V301" i="1"/>
  <c r="V303" i="1"/>
  <c r="V308" i="1"/>
  <c r="V316" i="1"/>
  <c r="V326" i="1"/>
  <c r="V334" i="1"/>
  <c r="V377" i="1"/>
  <c r="V31" i="1"/>
  <c r="V33" i="1"/>
  <c r="V38" i="1"/>
  <c r="V56" i="1"/>
  <c r="V58" i="1"/>
  <c r="V60" i="1"/>
  <c r="V62" i="1"/>
  <c r="W62" i="1" s="1"/>
  <c r="V64" i="1"/>
  <c r="W64" i="1" s="1"/>
  <c r="V66" i="1"/>
  <c r="W66" i="1" s="1"/>
  <c r="V68" i="1"/>
  <c r="W68" i="1" s="1"/>
  <c r="V70" i="1"/>
  <c r="W70" i="1" s="1"/>
  <c r="V72" i="1"/>
  <c r="W72" i="1" s="1"/>
  <c r="V74" i="1"/>
  <c r="W74" i="1" s="1"/>
  <c r="V76" i="1"/>
  <c r="W76" i="1" s="1"/>
  <c r="V78" i="1"/>
  <c r="W78" i="1" s="1"/>
  <c r="V80" i="1"/>
  <c r="W80" i="1" s="1"/>
  <c r="V82" i="1"/>
  <c r="W82" i="1" s="1"/>
  <c r="V84" i="1"/>
  <c r="W84" i="1" s="1"/>
  <c r="V86" i="1"/>
  <c r="W86" i="1" s="1"/>
  <c r="V114" i="1"/>
  <c r="W114" i="1" s="1"/>
  <c r="V120" i="1"/>
  <c r="W120" i="1" s="1"/>
  <c r="V123" i="1"/>
  <c r="W123" i="1" s="1"/>
  <c r="V130" i="1"/>
  <c r="W130" i="1" s="1"/>
  <c r="V134" i="1"/>
  <c r="W134" i="1" s="1"/>
  <c r="V136" i="1"/>
  <c r="W136" i="1" s="1"/>
  <c r="V146" i="1"/>
  <c r="W146" i="1" s="1"/>
  <c r="V150" i="1"/>
  <c r="W150" i="1" s="1"/>
  <c r="V152" i="1"/>
  <c r="W152" i="1" s="1"/>
  <c r="V189" i="1"/>
  <c r="V207" i="1"/>
  <c r="V212" i="1"/>
  <c r="V220" i="1"/>
  <c r="V230" i="1"/>
  <c r="V238" i="1"/>
  <c r="V253" i="1"/>
  <c r="V263" i="1"/>
  <c r="V265" i="1"/>
  <c r="V271" i="1"/>
  <c r="V276" i="1"/>
  <c r="V284" i="1"/>
  <c r="V294" i="1"/>
  <c r="V302" i="1"/>
  <c r="V327" i="1"/>
  <c r="V329" i="1"/>
  <c r="V333" i="1"/>
  <c r="V335" i="1"/>
  <c r="V340" i="1"/>
  <c r="V348" i="1"/>
  <c r="V349" i="1"/>
  <c r="V351" i="1"/>
  <c r="V32" i="1"/>
  <c r="V35" i="1"/>
  <c r="V41" i="1"/>
  <c r="V48" i="1"/>
  <c r="V51" i="1"/>
  <c r="V57" i="1"/>
  <c r="V88" i="1"/>
  <c r="W88" i="1" s="1"/>
  <c r="V197" i="1"/>
  <c r="V245" i="1"/>
  <c r="V47" i="1"/>
  <c r="V7" i="1"/>
  <c r="W7" i="1" s="1"/>
  <c r="V9" i="1"/>
  <c r="W9" i="1" s="1"/>
  <c r="V11" i="1"/>
  <c r="W11" i="1" s="1"/>
  <c r="V13" i="1"/>
  <c r="W13" i="1" s="1"/>
  <c r="V15" i="1"/>
  <c r="W15" i="1" s="1"/>
  <c r="V17" i="1"/>
  <c r="W17" i="1" s="1"/>
  <c r="V19" i="1"/>
  <c r="W19" i="1" s="1"/>
  <c r="V21" i="1"/>
  <c r="W21" i="1" s="1"/>
  <c r="V23" i="1"/>
  <c r="W23" i="1" s="1"/>
  <c r="V25" i="1"/>
  <c r="W25" i="1" s="1"/>
  <c r="V27" i="1"/>
  <c r="V36" i="1"/>
  <c r="V45" i="1"/>
  <c r="V52" i="1"/>
  <c r="V61" i="1"/>
  <c r="W61" i="1" s="1"/>
  <c r="V63" i="1"/>
  <c r="W63" i="1" s="1"/>
  <c r="V65" i="1"/>
  <c r="W65" i="1" s="1"/>
  <c r="V67" i="1"/>
  <c r="W67" i="1" s="1"/>
  <c r="V69" i="1"/>
  <c r="W69" i="1" s="1"/>
  <c r="V71" i="1"/>
  <c r="W71" i="1" s="1"/>
  <c r="V73" i="1"/>
  <c r="W73" i="1" s="1"/>
  <c r="V75" i="1"/>
  <c r="W75" i="1" s="1"/>
  <c r="V77" i="1"/>
  <c r="W77" i="1" s="1"/>
  <c r="V79" i="1"/>
  <c r="W79" i="1" s="1"/>
  <c r="V81" i="1"/>
  <c r="W81" i="1" s="1"/>
  <c r="V83" i="1"/>
  <c r="W83" i="1" s="1"/>
  <c r="V85" i="1"/>
  <c r="W85" i="1" s="1"/>
  <c r="V87" i="1"/>
  <c r="W87" i="1" s="1"/>
  <c r="V124" i="1"/>
  <c r="W124" i="1" s="1"/>
  <c r="V132" i="1"/>
  <c r="W132" i="1" s="1"/>
  <c r="V140" i="1"/>
  <c r="W140" i="1" s="1"/>
  <c r="V148" i="1"/>
  <c r="W148" i="1" s="1"/>
  <c r="V261" i="1"/>
  <c r="V325" i="1"/>
  <c r="V277" i="1"/>
  <c r="V90" i="1"/>
  <c r="W90" i="1" s="1"/>
  <c r="V92" i="1"/>
  <c r="W92" i="1" s="1"/>
  <c r="V94" i="1"/>
  <c r="W94" i="1" s="1"/>
  <c r="V96" i="1"/>
  <c r="W96" i="1" s="1"/>
  <c r="V98" i="1"/>
  <c r="W98" i="1" s="1"/>
  <c r="V100" i="1"/>
  <c r="W100" i="1" s="1"/>
  <c r="V102" i="1"/>
  <c r="W102" i="1" s="1"/>
  <c r="V104" i="1"/>
  <c r="W104" i="1" s="1"/>
  <c r="V106" i="1"/>
  <c r="W106" i="1" s="1"/>
  <c r="V108" i="1"/>
  <c r="W108" i="1" s="1"/>
  <c r="V110" i="1"/>
  <c r="W110" i="1" s="1"/>
  <c r="V112" i="1"/>
  <c r="W112" i="1" s="1"/>
  <c r="V116" i="1"/>
  <c r="W116" i="1" s="1"/>
  <c r="V121" i="1"/>
  <c r="W121" i="1" s="1"/>
  <c r="V157" i="1"/>
  <c r="W157" i="1" s="1"/>
  <c r="V159" i="1"/>
  <c r="W159" i="1" s="1"/>
  <c r="V161" i="1"/>
  <c r="W161" i="1" s="1"/>
  <c r="V163" i="1"/>
  <c r="W163" i="1" s="1"/>
  <c r="V165" i="1"/>
  <c r="W165" i="1" s="1"/>
  <c r="V167" i="1"/>
  <c r="W167" i="1" s="1"/>
  <c r="V169" i="1"/>
  <c r="W169" i="1" s="1"/>
  <c r="V171" i="1"/>
  <c r="W171" i="1" s="1"/>
  <c r="V173" i="1"/>
  <c r="W173" i="1" s="1"/>
  <c r="V175" i="1"/>
  <c r="W175" i="1" s="1"/>
  <c r="V177" i="1"/>
  <c r="W177" i="1" s="1"/>
  <c r="V179" i="1"/>
  <c r="W179" i="1" s="1"/>
  <c r="V181" i="1"/>
  <c r="W181" i="1" s="1"/>
  <c r="V183" i="1"/>
  <c r="W183" i="1" s="1"/>
  <c r="V185" i="1"/>
  <c r="W185" i="1" s="1"/>
  <c r="V187" i="1"/>
  <c r="V192" i="1"/>
  <c r="V194" i="1"/>
  <c r="V203" i="1"/>
  <c r="V208" i="1"/>
  <c r="V210" i="1"/>
  <c r="V219" i="1"/>
  <c r="V224" i="1"/>
  <c r="V226" i="1"/>
  <c r="V235" i="1"/>
  <c r="V240" i="1"/>
  <c r="V242" i="1"/>
  <c r="V251" i="1"/>
  <c r="V256" i="1"/>
  <c r="V258" i="1"/>
  <c r="V267" i="1"/>
  <c r="V272" i="1"/>
  <c r="V274" i="1"/>
  <c r="V283" i="1"/>
  <c r="V288" i="1"/>
  <c r="V290" i="1"/>
  <c r="V299" i="1"/>
  <c r="V304" i="1"/>
  <c r="V306" i="1"/>
  <c r="V315" i="1"/>
  <c r="V320" i="1"/>
  <c r="V322" i="1"/>
  <c r="V331" i="1"/>
  <c r="V336" i="1"/>
  <c r="V338" i="1"/>
  <c r="V347" i="1"/>
  <c r="V352" i="1"/>
  <c r="V360" i="1"/>
  <c r="W360" i="1" s="1"/>
  <c r="V370" i="1"/>
  <c r="V372" i="1"/>
  <c r="W372" i="1" s="1"/>
  <c r="V374" i="1"/>
  <c r="W374" i="1" s="1"/>
  <c r="V376" i="1"/>
  <c r="V113" i="1"/>
  <c r="W113" i="1" s="1"/>
  <c r="V115" i="1"/>
  <c r="W115" i="1" s="1"/>
  <c r="V156" i="1"/>
  <c r="V158" i="1"/>
  <c r="W158" i="1" s="1"/>
  <c r="V160" i="1"/>
  <c r="W160" i="1" s="1"/>
  <c r="V162" i="1"/>
  <c r="W162" i="1" s="1"/>
  <c r="V164" i="1"/>
  <c r="W164" i="1" s="1"/>
  <c r="V166" i="1"/>
  <c r="W166" i="1" s="1"/>
  <c r="V168" i="1"/>
  <c r="W168" i="1" s="1"/>
  <c r="V170" i="1"/>
  <c r="W170" i="1" s="1"/>
  <c r="V172" i="1"/>
  <c r="W172" i="1" s="1"/>
  <c r="V174" i="1"/>
  <c r="W174" i="1" s="1"/>
  <c r="V176" i="1"/>
  <c r="W176" i="1" s="1"/>
  <c r="V178" i="1"/>
  <c r="W178" i="1" s="1"/>
  <c r="V180" i="1"/>
  <c r="W180" i="1" s="1"/>
  <c r="V182" i="1"/>
  <c r="W182" i="1" s="1"/>
  <c r="V184" i="1"/>
  <c r="W184" i="1" s="1"/>
  <c r="V186" i="1"/>
  <c r="W186" i="1" s="1"/>
  <c r="V195" i="1"/>
  <c r="V200" i="1"/>
  <c r="V202" i="1"/>
  <c r="V211" i="1"/>
  <c r="V216" i="1"/>
  <c r="V218" i="1"/>
  <c r="V227" i="1"/>
  <c r="V232" i="1"/>
  <c r="V234" i="1"/>
  <c r="V243" i="1"/>
  <c r="V248" i="1"/>
  <c r="V250" i="1"/>
  <c r="V259" i="1"/>
  <c r="V264" i="1"/>
  <c r="V266" i="1"/>
  <c r="V275" i="1"/>
  <c r="V280" i="1"/>
  <c r="V282" i="1"/>
  <c r="V291" i="1"/>
  <c r="V296" i="1"/>
  <c r="V298" i="1"/>
  <c r="V307" i="1"/>
  <c r="V312" i="1"/>
  <c r="V314" i="1"/>
  <c r="V323" i="1"/>
  <c r="V328" i="1"/>
  <c r="V330" i="1"/>
  <c r="V339" i="1"/>
  <c r="V344" i="1"/>
  <c r="V346" i="1"/>
  <c r="V369" i="1"/>
  <c r="W369" i="1" s="1"/>
  <c r="V371" i="1"/>
  <c r="W371" i="1" s="1"/>
  <c r="V373" i="1"/>
  <c r="W373" i="1" s="1"/>
  <c r="V375" i="1"/>
</calcChain>
</file>

<file path=xl/sharedStrings.xml><?xml version="1.0" encoding="utf-8"?>
<sst xmlns="http://schemas.openxmlformats.org/spreadsheetml/2006/main" count="5831" uniqueCount="909">
  <si>
    <t>１　食品の放射性物質検査について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</si>
  <si>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</si>
  <si>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</si>
  <si>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</si>
  <si>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</si>
  <si>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</si>
  <si>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</si>
  <si>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</si>
  <si>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</si>
  <si>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</si>
  <si>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</si>
  <si>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</si>
  <si>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</si>
  <si>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</si>
  <si>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</si>
  <si>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</si>
  <si>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</si>
  <si>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</si>
  <si>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</si>
  <si>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</si>
  <si>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</si>
  <si>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</si>
  <si>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</si>
  <si>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</si>
  <si>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</si>
  <si>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</si>
  <si>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</si>
  <si>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</si>
  <si>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</si>
  <si>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</si>
  <si>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</si>
  <si>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岩手県</t>
    <rPh sb="0" eb="3">
      <t>イワテケン</t>
    </rPh>
    <phoneticPr fontId="9"/>
  </si>
  <si>
    <t>岩手県</t>
    <rPh sb="0" eb="3">
      <t>イワテケン</t>
    </rPh>
    <phoneticPr fontId="5"/>
  </si>
  <si>
    <t>紫波町</t>
    <rPh sb="0" eb="3">
      <t>シワチョウ</t>
    </rPh>
    <phoneticPr fontId="9"/>
  </si>
  <si>
    <t>-</t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</si>
  <si>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</si>
  <si>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農産物</t>
    <rPh sb="0" eb="3">
      <t>ノウサンブツ</t>
    </rPh>
    <phoneticPr fontId="5"/>
  </si>
  <si>
    <t>シイタケ</t>
  </si>
  <si>
    <t>栽培</t>
    <rPh sb="0" eb="2">
      <t>サイバイ</t>
    </rPh>
    <phoneticPr fontId="5"/>
  </si>
  <si>
    <t>原木、施設栽培</t>
    <rPh sb="0" eb="2">
      <t>ゲンボク</t>
    </rPh>
    <rPh sb="3" eb="5">
      <t>シセツ</t>
    </rPh>
    <rPh sb="5" eb="7">
      <t>サイバイ</t>
    </rPh>
    <phoneticPr fontId="9"/>
  </si>
  <si>
    <t>制限なし</t>
    <rPh sb="0" eb="2">
      <t>セイゲン</t>
    </rPh>
    <phoneticPr fontId="10"/>
  </si>
  <si>
    <t>（一社）岩手県薬剤師会検査センター</t>
    <rPh sb="1" eb="3">
      <t>イッシャ</t>
    </rPh>
    <rPh sb="4" eb="7">
      <t>イワテケン</t>
    </rPh>
    <rPh sb="7" eb="10">
      <t>ヤクザイシ</t>
    </rPh>
    <rPh sb="10" eb="11">
      <t>カイ</t>
    </rPh>
    <rPh sb="11" eb="13">
      <t>ケンサ</t>
    </rPh>
    <phoneticPr fontId="9"/>
  </si>
  <si>
    <t>Ge</t>
  </si>
  <si>
    <t>&lt;5.40</t>
  </si>
  <si>
    <t>矢巾町</t>
    <rPh sb="0" eb="3">
      <t>ヤハバチョウ</t>
    </rPh>
    <phoneticPr fontId="9"/>
  </si>
  <si>
    <t>&lt;4.00</t>
  </si>
  <si>
    <t>岩手県</t>
    <rPh sb="0" eb="3">
      <t>イワテケン</t>
    </rPh>
    <phoneticPr fontId="1"/>
  </si>
  <si>
    <t>山田町</t>
    <rPh sb="0" eb="3">
      <t>ヤマダチョウ</t>
    </rPh>
    <phoneticPr fontId="12"/>
  </si>
  <si>
    <t>-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</si>
  <si>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</si>
  <si>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野生鳥獣肉</t>
    <rPh sb="0" eb="2">
      <t>ヤセイ</t>
    </rPh>
    <rPh sb="2" eb="3">
      <t>チョウ</t>
    </rPh>
    <rPh sb="3" eb="5">
      <t>ジュウニク</t>
    </rPh>
    <phoneticPr fontId="5"/>
  </si>
  <si>
    <t>ヤマドリ肉</t>
    <rPh sb="4" eb="5">
      <t>ニク</t>
    </rPh>
    <phoneticPr fontId="1"/>
  </si>
  <si>
    <t>野生</t>
    <rPh sb="0" eb="2">
      <t>ヤセイ</t>
    </rPh>
    <phoneticPr fontId="5"/>
  </si>
  <si>
    <t>－</t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</si>
  <si>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</si>
  <si>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岩手県環境保健研究センター</t>
    <rPh sb="0" eb="3">
      <t>イワテケン</t>
    </rPh>
    <rPh sb="3" eb="9">
      <t>カンキョウホケンケンキュウ</t>
    </rPh>
    <phoneticPr fontId="1"/>
  </si>
  <si>
    <t>&lt;3.92</t>
  </si>
  <si>
    <t>&lt;4.29</t>
  </si>
  <si>
    <t>&lt;8.2</t>
  </si>
  <si>
    <t>陸前高田市</t>
    <rPh sb="0" eb="5">
      <t>リクゼンタカタシ</t>
    </rPh>
    <phoneticPr fontId="12"/>
  </si>
  <si>
    <t>&lt;9.72</t>
  </si>
  <si>
    <t>&lt;4.36</t>
  </si>
  <si>
    <t>&lt;5.81</t>
  </si>
  <si>
    <t>一関市</t>
    <rPh sb="0" eb="3">
      <t>イチノセキシ</t>
    </rPh>
    <phoneticPr fontId="13"/>
  </si>
  <si>
    <t>&lt;3.85</t>
  </si>
  <si>
    <t>&lt;4.23</t>
  </si>
  <si>
    <t>&lt;4.98</t>
  </si>
  <si>
    <t>&lt;5.39</t>
  </si>
  <si>
    <t>大船渡市</t>
    <rPh sb="0" eb="4">
      <t>オオフナトシ</t>
    </rPh>
    <phoneticPr fontId="13"/>
  </si>
  <si>
    <t>&lt;4.38</t>
  </si>
  <si>
    <t>&lt;6.18</t>
  </si>
  <si>
    <t>大船渡市</t>
    <rPh sb="0" eb="4">
      <t>オオフナトシ</t>
    </rPh>
    <phoneticPr fontId="5"/>
  </si>
  <si>
    <t>&lt;4.79</t>
  </si>
  <si>
    <t>平泉町</t>
    <rPh sb="0" eb="3">
      <t>ヒライズミチョウ</t>
    </rPh>
    <phoneticPr fontId="5"/>
  </si>
  <si>
    <t>&lt;6.17</t>
  </si>
  <si>
    <t>&lt;4.04</t>
  </si>
  <si>
    <t>釜石市</t>
    <rPh sb="0" eb="3">
      <t>カマイシシ</t>
    </rPh>
    <phoneticPr fontId="5"/>
  </si>
  <si>
    <t>&lt;4.28</t>
  </si>
  <si>
    <t>&lt;5.73</t>
  </si>
  <si>
    <t>&lt;3.43</t>
  </si>
  <si>
    <t>大槌町</t>
    <rPh sb="0" eb="3">
      <t>オオツチチョウ</t>
    </rPh>
    <phoneticPr fontId="5"/>
  </si>
  <si>
    <t>&lt;5.44</t>
  </si>
  <si>
    <t>&lt;4.96</t>
  </si>
  <si>
    <t>&lt;5.48</t>
  </si>
  <si>
    <t>&lt;10</t>
  </si>
  <si>
    <t>&lt;4.68</t>
  </si>
  <si>
    <t>山田町</t>
    <rPh sb="0" eb="2">
      <t>ヤマダ</t>
    </rPh>
    <rPh sb="2" eb="3">
      <t>マチ</t>
    </rPh>
    <phoneticPr fontId="5"/>
  </si>
  <si>
    <t>&lt;5.35</t>
  </si>
  <si>
    <t>&lt;6.15</t>
  </si>
  <si>
    <t>&lt;12</t>
  </si>
  <si>
    <t>岩手県沖</t>
    <rPh sb="0" eb="3">
      <t>イワテケン</t>
    </rPh>
    <rPh sb="3" eb="4">
      <t>オキ</t>
    </rPh>
    <phoneticPr fontId="14"/>
  </si>
  <si>
    <t>水産物</t>
    <rPh sb="0" eb="3">
      <t>スイサンブツ</t>
    </rPh>
    <phoneticPr fontId="5"/>
  </si>
  <si>
    <t>マダラ</t>
  </si>
  <si>
    <t>天然</t>
    <rPh sb="0" eb="2">
      <t>テンネン</t>
    </rPh>
    <phoneticPr fontId="5"/>
  </si>
  <si>
    <t>(一財)日本食品検査</t>
  </si>
  <si>
    <t>&lt;5.04</t>
  </si>
  <si>
    <t>&lt;4.63</t>
  </si>
  <si>
    <t>&lt;9.7</t>
  </si>
  <si>
    <t>(一社)日本海事検定協会</t>
  </si>
  <si>
    <t>&lt;4.69</t>
  </si>
  <si>
    <t>&lt;5.00</t>
  </si>
  <si>
    <t>&lt;5.54</t>
  </si>
  <si>
    <t>&lt;4.26</t>
  </si>
  <si>
    <t>&lt;9.8</t>
  </si>
  <si>
    <t>（株）総合水研究所</t>
  </si>
  <si>
    <t>&lt;0.442</t>
  </si>
  <si>
    <t>&lt;0.537</t>
  </si>
  <si>
    <t>&lt;0.98</t>
  </si>
  <si>
    <t>スケトウダラ</t>
  </si>
  <si>
    <t>&lt;4.59</t>
  </si>
  <si>
    <t>&lt;5.18</t>
  </si>
  <si>
    <t>&lt;3.88</t>
  </si>
  <si>
    <t>&lt;4.56</t>
  </si>
  <si>
    <t>&lt;8.4</t>
  </si>
  <si>
    <t>オニヒゲ</t>
  </si>
  <si>
    <t>&lt;4.03</t>
  </si>
  <si>
    <t>&lt;4.74</t>
  </si>
  <si>
    <t>&lt;8.8</t>
  </si>
  <si>
    <t>マコガレイ</t>
  </si>
  <si>
    <t>&lt;5.77</t>
  </si>
  <si>
    <t>&lt;4.62</t>
  </si>
  <si>
    <t>釜石市</t>
  </si>
  <si>
    <t>釜石市沖</t>
    <rPh sb="0" eb="3">
      <t>カマイシシ</t>
    </rPh>
    <rPh sb="3" eb="4">
      <t>オキ</t>
    </rPh>
    <phoneticPr fontId="14"/>
  </si>
  <si>
    <t>(一財)日本食品分析センター</t>
  </si>
  <si>
    <t>&lt;5.12</t>
  </si>
  <si>
    <t>&lt;4.88</t>
  </si>
  <si>
    <t>ミギガレイ</t>
  </si>
  <si>
    <t>&lt;4.02</t>
  </si>
  <si>
    <t>&lt;7.9</t>
  </si>
  <si>
    <t>ソウハチ</t>
  </si>
  <si>
    <t>&lt;3.91</t>
  </si>
  <si>
    <t>&lt;8.7</t>
  </si>
  <si>
    <t>ヒレグロ</t>
  </si>
  <si>
    <t>&lt;5.02</t>
  </si>
  <si>
    <t>&lt;4.95</t>
  </si>
  <si>
    <t>ムシガレイ</t>
  </si>
  <si>
    <t>&lt;4.77</t>
  </si>
  <si>
    <t>&lt;5.14</t>
  </si>
  <si>
    <t>&lt;9.9</t>
  </si>
  <si>
    <t>ババガレイ</t>
  </si>
  <si>
    <t>&lt;5.26</t>
  </si>
  <si>
    <t>&lt;4.75</t>
  </si>
  <si>
    <t>サメガレイ</t>
  </si>
  <si>
    <t>&lt;4.43</t>
  </si>
  <si>
    <t>&lt;4.65</t>
  </si>
  <si>
    <t>&lt;9.1</t>
  </si>
  <si>
    <t>アブラガレイ</t>
  </si>
  <si>
    <t>&lt;3.84</t>
  </si>
  <si>
    <t>&lt;4.49</t>
  </si>
  <si>
    <t>&lt;8.3</t>
  </si>
  <si>
    <t>ヒラメ</t>
  </si>
  <si>
    <t>&lt;4.35</t>
  </si>
  <si>
    <t>クロソイ</t>
  </si>
  <si>
    <t>&lt;5.17</t>
  </si>
  <si>
    <t>&lt;5.52</t>
  </si>
  <si>
    <t>&lt;11</t>
  </si>
  <si>
    <t>キツネメバル</t>
  </si>
  <si>
    <t>&lt;5.47</t>
  </si>
  <si>
    <t>&lt;6.40</t>
  </si>
  <si>
    <t>&lt;5.51</t>
  </si>
  <si>
    <t>&lt;6.07</t>
  </si>
  <si>
    <t>キチジ</t>
  </si>
  <si>
    <t>&lt;4.58</t>
  </si>
  <si>
    <t>&lt;3.38</t>
  </si>
  <si>
    <t>&lt;8.0</t>
  </si>
  <si>
    <t>アイナメ</t>
  </si>
  <si>
    <t>&lt;5.10</t>
  </si>
  <si>
    <t>&lt;5.97</t>
  </si>
  <si>
    <t>&lt;4.24</t>
  </si>
  <si>
    <t>&lt;9.0</t>
  </si>
  <si>
    <t>マイワシ</t>
  </si>
  <si>
    <t>&lt;6.45</t>
  </si>
  <si>
    <t>ニシン</t>
  </si>
  <si>
    <t>&lt;5.28</t>
  </si>
  <si>
    <t>&lt;3.39</t>
  </si>
  <si>
    <t>エゾイソアイナメ</t>
  </si>
  <si>
    <t>&lt;4.64</t>
  </si>
  <si>
    <t>&lt;4.57</t>
  </si>
  <si>
    <t>&lt;9.2</t>
  </si>
  <si>
    <t>&lt;4.91</t>
  </si>
  <si>
    <t>&lt;5.03</t>
  </si>
  <si>
    <t>ミズダコ</t>
  </si>
  <si>
    <t>&lt;0.447</t>
  </si>
  <si>
    <t>&lt;0.532</t>
  </si>
  <si>
    <t>大船渡市</t>
  </si>
  <si>
    <t>大船渡市沖</t>
    <rPh sb="0" eb="4">
      <t>オオフナトシ</t>
    </rPh>
    <rPh sb="4" eb="5">
      <t>オキ</t>
    </rPh>
    <phoneticPr fontId="15"/>
  </si>
  <si>
    <t>マボヤ</t>
  </si>
  <si>
    <t>養殖</t>
    <rPh sb="0" eb="2">
      <t>ヨウショク</t>
    </rPh>
    <phoneticPr fontId="5"/>
  </si>
  <si>
    <t>東北緑化環境保全（株）</t>
  </si>
  <si>
    <t>&lt;0.375</t>
  </si>
  <si>
    <t>&lt;0.310</t>
  </si>
  <si>
    <t>&lt;0.69</t>
  </si>
  <si>
    <t>&lt;0.368</t>
  </si>
  <si>
    <t>&lt;0.345</t>
  </si>
  <si>
    <t>&lt;0.71</t>
  </si>
  <si>
    <t>&lt;0.252</t>
  </si>
  <si>
    <t>&lt;0.286</t>
  </si>
  <si>
    <t>&lt;0.54</t>
  </si>
  <si>
    <t>&lt;0.329</t>
  </si>
  <si>
    <t>&lt;0.344</t>
  </si>
  <si>
    <t>&lt;0.67</t>
  </si>
  <si>
    <t>宮城県</t>
    <rPh sb="0" eb="3">
      <t>ミヤギケン</t>
    </rPh>
    <phoneticPr fontId="16"/>
  </si>
  <si>
    <t>宮城県</t>
    <rPh sb="0" eb="3">
      <t>ミヤギケン</t>
    </rPh>
    <phoneticPr fontId="5"/>
  </si>
  <si>
    <t>登米市</t>
    <rPh sb="0" eb="3">
      <t>トメシ</t>
    </rPh>
    <phoneticPr fontId="2"/>
  </si>
  <si>
    <t xml:space="preserve"> -</t>
  </si>
  <si>
    <t>ネギ</t>
  </si>
  <si>
    <t>露地栽培</t>
    <rPh sb="0" eb="2">
      <t>ロジ</t>
    </rPh>
    <rPh sb="2" eb="4">
      <t>サイバイ</t>
    </rPh>
    <phoneticPr fontId="2"/>
  </si>
  <si>
    <t>&lt;4.42</t>
    <phoneticPr fontId="1"/>
  </si>
  <si>
    <t>&lt;5.03</t>
    <phoneticPr fontId="1"/>
  </si>
  <si>
    <t>&lt;9.5</t>
    <phoneticPr fontId="1"/>
  </si>
  <si>
    <t>ホウレンソウ</t>
  </si>
  <si>
    <t>&lt;6.31</t>
    <phoneticPr fontId="1"/>
  </si>
  <si>
    <t>&lt;4.21</t>
    <phoneticPr fontId="1"/>
  </si>
  <si>
    <t>&lt;11</t>
    <phoneticPr fontId="1"/>
  </si>
  <si>
    <t>ハクサイ</t>
  </si>
  <si>
    <t>&lt;4.96</t>
    <phoneticPr fontId="1"/>
  </si>
  <si>
    <t>&lt;4.97</t>
    <phoneticPr fontId="1"/>
  </si>
  <si>
    <t>&lt;9.9</t>
    <phoneticPr fontId="1"/>
  </si>
  <si>
    <t>キャベツ</t>
  </si>
  <si>
    <t>&lt;5.34</t>
    <phoneticPr fontId="1"/>
  </si>
  <si>
    <t>&lt;10</t>
    <phoneticPr fontId="1"/>
  </si>
  <si>
    <t>ニンジン</t>
  </si>
  <si>
    <t>&lt;4.34</t>
    <phoneticPr fontId="1"/>
  </si>
  <si>
    <t>&lt;4.56</t>
    <phoneticPr fontId="1"/>
  </si>
  <si>
    <t>&lt;8.9</t>
    <phoneticPr fontId="1"/>
  </si>
  <si>
    <t>ダイコン</t>
  </si>
  <si>
    <t>&lt;5.18</t>
    <phoneticPr fontId="1"/>
  </si>
  <si>
    <t>石巻市</t>
    <rPh sb="0" eb="3">
      <t>イシノマキシ</t>
    </rPh>
    <phoneticPr fontId="17"/>
  </si>
  <si>
    <t>コネギ</t>
  </si>
  <si>
    <t>施設栽培</t>
    <rPh sb="0" eb="2">
      <t>シセツ</t>
    </rPh>
    <rPh sb="2" eb="4">
      <t>サイバイ</t>
    </rPh>
    <phoneticPr fontId="17"/>
  </si>
  <si>
    <t>&lt;3.98</t>
    <phoneticPr fontId="1"/>
  </si>
  <si>
    <t>&lt;5.13</t>
    <phoneticPr fontId="1"/>
  </si>
  <si>
    <t>&lt;9.1</t>
    <phoneticPr fontId="1"/>
  </si>
  <si>
    <t>ツボミナ</t>
  </si>
  <si>
    <t>&lt;4.22</t>
    <phoneticPr fontId="1"/>
  </si>
  <si>
    <t>&lt;5.00</t>
    <phoneticPr fontId="1"/>
  </si>
  <si>
    <t>&lt;9.2</t>
    <phoneticPr fontId="1"/>
  </si>
  <si>
    <t>大崎市</t>
    <rPh sb="0" eb="3">
      <t>オオサキシ</t>
    </rPh>
    <phoneticPr fontId="6"/>
  </si>
  <si>
    <t>&lt;6.61</t>
    <phoneticPr fontId="1"/>
  </si>
  <si>
    <t>&lt;4.67</t>
    <phoneticPr fontId="1"/>
  </si>
  <si>
    <t>&lt;4.20</t>
    <phoneticPr fontId="1"/>
  </si>
  <si>
    <t>&lt;4.35</t>
    <phoneticPr fontId="1"/>
  </si>
  <si>
    <t>&lt;8.6</t>
    <phoneticPr fontId="1"/>
  </si>
  <si>
    <t>&lt;5.69</t>
    <phoneticPr fontId="1"/>
  </si>
  <si>
    <t>&lt;4.74</t>
    <phoneticPr fontId="1"/>
  </si>
  <si>
    <t>&lt;5.09</t>
    <phoneticPr fontId="1"/>
  </si>
  <si>
    <t>&lt;4.91</t>
    <phoneticPr fontId="1"/>
  </si>
  <si>
    <t>&lt;4.26</t>
    <phoneticPr fontId="1"/>
  </si>
  <si>
    <t>&lt;4.28</t>
    <phoneticPr fontId="1"/>
  </si>
  <si>
    <t>&lt;8.5</t>
    <phoneticPr fontId="1"/>
  </si>
  <si>
    <t>&lt;5.28</t>
    <phoneticPr fontId="1"/>
  </si>
  <si>
    <t>カリフラワー</t>
  </si>
  <si>
    <t>&lt;4.37</t>
    <phoneticPr fontId="1"/>
  </si>
  <si>
    <t>&lt;6.35</t>
    <phoneticPr fontId="1"/>
  </si>
  <si>
    <t>色麻町</t>
    <rPh sb="0" eb="3">
      <t>シカマチョウ</t>
    </rPh>
    <phoneticPr fontId="6"/>
  </si>
  <si>
    <t>&lt;4.13</t>
    <phoneticPr fontId="1"/>
  </si>
  <si>
    <t>&lt;4.58</t>
    <phoneticPr fontId="1"/>
  </si>
  <si>
    <t>&lt;8.7</t>
    <phoneticPr fontId="1"/>
  </si>
  <si>
    <t>&lt;4.17</t>
    <phoneticPr fontId="1"/>
  </si>
  <si>
    <t>シュンギク</t>
  </si>
  <si>
    <t>&lt;4.72</t>
    <phoneticPr fontId="1"/>
  </si>
  <si>
    <t>&lt;6.16</t>
    <phoneticPr fontId="1"/>
  </si>
  <si>
    <t>&lt;5.04</t>
    <phoneticPr fontId="1"/>
  </si>
  <si>
    <t>&lt;5.23</t>
    <phoneticPr fontId="1"/>
  </si>
  <si>
    <t>加美町</t>
    <rPh sb="0" eb="3">
      <t>カミマチ</t>
    </rPh>
    <phoneticPr fontId="6"/>
  </si>
  <si>
    <t>&lt;5.25</t>
    <phoneticPr fontId="1"/>
  </si>
  <si>
    <t>&lt;4.36</t>
    <phoneticPr fontId="1"/>
  </si>
  <si>
    <t>&lt;4.68</t>
    <phoneticPr fontId="1"/>
  </si>
  <si>
    <t>&lt;9.0</t>
    <phoneticPr fontId="1"/>
  </si>
  <si>
    <t>角田市</t>
    <rPh sb="0" eb="3">
      <t>カクダシ</t>
    </rPh>
    <phoneticPr fontId="15"/>
  </si>
  <si>
    <t>&lt;4.77</t>
    <phoneticPr fontId="1"/>
  </si>
  <si>
    <t>&lt;3.86</t>
    <phoneticPr fontId="1"/>
  </si>
  <si>
    <t>&lt;4.27</t>
    <phoneticPr fontId="1"/>
  </si>
  <si>
    <t>&lt;8.1</t>
    <phoneticPr fontId="1"/>
  </si>
  <si>
    <t>&lt;2.91</t>
    <phoneticPr fontId="1"/>
  </si>
  <si>
    <t>&lt;4.00</t>
    <phoneticPr fontId="1"/>
  </si>
  <si>
    <t>&lt;6.9</t>
    <phoneticPr fontId="1"/>
  </si>
  <si>
    <t>丸森町</t>
    <rPh sb="0" eb="3">
      <t>マルモリマチ</t>
    </rPh>
    <phoneticPr fontId="15"/>
  </si>
  <si>
    <t>&lt;4.57</t>
    <phoneticPr fontId="1"/>
  </si>
  <si>
    <t>&lt;5.87</t>
    <phoneticPr fontId="1"/>
  </si>
  <si>
    <t>宮城県</t>
  </si>
  <si>
    <t>&lt;4.39</t>
    <phoneticPr fontId="1"/>
  </si>
  <si>
    <t>&lt;4.44</t>
    <phoneticPr fontId="1"/>
  </si>
  <si>
    <t>&lt;8.8</t>
    <phoneticPr fontId="1"/>
  </si>
  <si>
    <t>&lt;4.11</t>
    <phoneticPr fontId="1"/>
  </si>
  <si>
    <t>&lt;8.3</t>
    <phoneticPr fontId="1"/>
  </si>
  <si>
    <t>宮城県沖</t>
    <rPh sb="0" eb="3">
      <t>ミヤギケン</t>
    </rPh>
    <rPh sb="3" eb="4">
      <t>オキ</t>
    </rPh>
    <phoneticPr fontId="18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</si>
  <si>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</si>
  <si>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水産物</t>
  </si>
  <si>
    <t>シログチ</t>
  </si>
  <si>
    <t>制限なし</t>
    <rPh sb="0" eb="2">
      <t>セイゲン</t>
    </rPh>
    <phoneticPr fontId="11"/>
  </si>
  <si>
    <t>（一社）日本海事検定協会</t>
  </si>
  <si>
    <t>&lt;4.13</t>
  </si>
  <si>
    <t>&lt;4.15</t>
  </si>
  <si>
    <t>&lt;0.376</t>
  </si>
  <si>
    <t>&lt;0.303</t>
  </si>
  <si>
    <t>&lt;0.68</t>
  </si>
  <si>
    <t>&lt;0.400</t>
  </si>
  <si>
    <t>&lt;0.502</t>
  </si>
  <si>
    <t>&lt;0.90</t>
  </si>
  <si>
    <t>&lt;0.420</t>
  </si>
  <si>
    <t>&lt;0.527</t>
  </si>
  <si>
    <t>&lt;0.95</t>
  </si>
  <si>
    <t>&lt;5.20</t>
  </si>
  <si>
    <t>&lt;3.59</t>
  </si>
  <si>
    <t>ニベ</t>
  </si>
  <si>
    <t>&lt;4.99</t>
  </si>
  <si>
    <t>&lt;9.6</t>
  </si>
  <si>
    <t>宮城県漁業協同組合</t>
  </si>
  <si>
    <t>気仙沼湾</t>
    <rPh sb="0" eb="4">
      <t>ケセンヌマワン</t>
    </rPh>
    <phoneticPr fontId="18"/>
  </si>
  <si>
    <t>マガキ（養殖）</t>
    <rPh sb="4" eb="6">
      <t>ヨウショク</t>
    </rPh>
    <phoneticPr fontId="18"/>
  </si>
  <si>
    <t>（一財）宮城県公衆衛生協会</t>
  </si>
  <si>
    <t>&lt;20</t>
  </si>
  <si>
    <t>南三陸町歌津沖</t>
    <rPh sb="0" eb="4">
      <t>ミナミサンリクチョウ</t>
    </rPh>
    <rPh sb="4" eb="7">
      <t>ウタツオキ</t>
    </rPh>
    <phoneticPr fontId="18"/>
  </si>
  <si>
    <t>南三陸町志津川沖</t>
    <rPh sb="0" eb="4">
      <t>ミナミサンリクチョウ</t>
    </rPh>
    <rPh sb="4" eb="8">
      <t>シヅガワオキ</t>
    </rPh>
    <phoneticPr fontId="18"/>
  </si>
  <si>
    <t>カナガシラ</t>
  </si>
  <si>
    <t>宮城県</t>
    <rPh sb="0" eb="3">
      <t>ミヤギケン</t>
    </rPh>
    <phoneticPr fontId="18"/>
  </si>
  <si>
    <t>&lt;2.99</t>
  </si>
  <si>
    <t>&lt;3.65</t>
  </si>
  <si>
    <t>&lt;6.6</t>
  </si>
  <si>
    <t>アカガレイ</t>
  </si>
  <si>
    <t>&lt;3.33</t>
  </si>
  <si>
    <t>&lt;3.75</t>
  </si>
  <si>
    <t>&lt;7.1</t>
  </si>
  <si>
    <t>&lt;3.46</t>
  </si>
  <si>
    <t>&lt;4.12</t>
  </si>
  <si>
    <t>&lt;7.6</t>
  </si>
  <si>
    <t>&lt;3.79</t>
  </si>
  <si>
    <t>&lt;3.09</t>
  </si>
  <si>
    <t>&lt;6.9</t>
  </si>
  <si>
    <t>&lt;3.63</t>
  </si>
  <si>
    <t>&lt;3.44</t>
  </si>
  <si>
    <t>雄勝東部地先</t>
    <rPh sb="0" eb="4">
      <t>オガツトウブ</t>
    </rPh>
    <rPh sb="4" eb="6">
      <t>チサキ</t>
    </rPh>
    <phoneticPr fontId="18"/>
  </si>
  <si>
    <t>エゾアワビ</t>
  </si>
  <si>
    <t>キタムラサキウニ</t>
  </si>
  <si>
    <t>追波湾</t>
    <rPh sb="0" eb="3">
      <t>オッパワン</t>
    </rPh>
    <phoneticPr fontId="18"/>
  </si>
  <si>
    <t>雄勝湾</t>
    <rPh sb="0" eb="2">
      <t>オガツ</t>
    </rPh>
    <rPh sb="2" eb="3">
      <t>ワン</t>
    </rPh>
    <phoneticPr fontId="18"/>
  </si>
  <si>
    <t>女川湾</t>
    <rPh sb="0" eb="3">
      <t>オナガワワン</t>
    </rPh>
    <phoneticPr fontId="18"/>
  </si>
  <si>
    <t>養殖</t>
    <rPh sb="0" eb="2">
      <t>ヨウショク</t>
    </rPh>
    <phoneticPr fontId="7"/>
  </si>
  <si>
    <t>石巻湾東部</t>
    <rPh sb="0" eb="3">
      <t>イシノマキワン</t>
    </rPh>
    <rPh sb="3" eb="5">
      <t>トウブ</t>
    </rPh>
    <phoneticPr fontId="18"/>
  </si>
  <si>
    <t>石巻湾中央部</t>
    <rPh sb="0" eb="6">
      <t>イシノマキワンチュウオウブ</t>
    </rPh>
    <phoneticPr fontId="18"/>
  </si>
  <si>
    <t>石巻湾西部</t>
    <rPh sb="0" eb="3">
      <t>イシノマキワン</t>
    </rPh>
    <rPh sb="3" eb="5">
      <t>セイブ</t>
    </rPh>
    <phoneticPr fontId="18"/>
  </si>
  <si>
    <t>松島湾</t>
    <rPh sb="0" eb="2">
      <t>マツシマ</t>
    </rPh>
    <rPh sb="2" eb="3">
      <t>ワン</t>
    </rPh>
    <phoneticPr fontId="18"/>
  </si>
  <si>
    <t>石巻湾</t>
    <rPh sb="0" eb="3">
      <t>イシノマキワン</t>
    </rPh>
    <phoneticPr fontId="18"/>
  </si>
  <si>
    <t>ノリ（養殖）</t>
    <rPh sb="3" eb="5">
      <t>ヨウショク</t>
    </rPh>
    <phoneticPr fontId="18"/>
  </si>
  <si>
    <t>東松島沖</t>
    <rPh sb="0" eb="4">
      <t>ヒガシマツシマオキ</t>
    </rPh>
    <phoneticPr fontId="18"/>
  </si>
  <si>
    <t>七ヶ浜沖</t>
    <rPh sb="0" eb="4">
      <t>シチガハマオキ</t>
    </rPh>
    <phoneticPr fontId="18"/>
  </si>
  <si>
    <t>三陸南部沖</t>
    <rPh sb="0" eb="5">
      <t>サンリクナンブオキ</t>
    </rPh>
    <phoneticPr fontId="18"/>
  </si>
  <si>
    <t>マサバ</t>
  </si>
  <si>
    <t>天然</t>
    <rPh sb="0" eb="2">
      <t>テンネン</t>
    </rPh>
    <phoneticPr fontId="7"/>
  </si>
  <si>
    <t>&lt;4.72</t>
  </si>
  <si>
    <t>&lt;4.19</t>
  </si>
  <si>
    <t>宮城県沖</t>
    <rPh sb="0" eb="3">
      <t>ミヤギケン</t>
    </rPh>
    <phoneticPr fontId="18"/>
  </si>
  <si>
    <t>&lt;3.64</t>
  </si>
  <si>
    <t>&lt;7.3</t>
  </si>
  <si>
    <t>&lt;3.52</t>
  </si>
  <si>
    <t>&lt;7.0</t>
  </si>
  <si>
    <t>ワカメ（養殖）</t>
    <rPh sb="4" eb="6">
      <t>ヨウショク</t>
    </rPh>
    <phoneticPr fontId="18"/>
  </si>
  <si>
    <t>南三陸町志津川沖</t>
    <rPh sb="0" eb="8">
      <t>ミナミサンリクチョウシヅガワオキ</t>
    </rPh>
    <phoneticPr fontId="18"/>
  </si>
  <si>
    <t>（公財）海洋生物環境研究所</t>
  </si>
  <si>
    <t>&lt;0.457</t>
  </si>
  <si>
    <t>&lt;0.523</t>
  </si>
  <si>
    <t>マルアオメエソ</t>
  </si>
  <si>
    <t>&lt;0.263</t>
  </si>
  <si>
    <t>&lt;0.290</t>
  </si>
  <si>
    <t>&lt;0.55</t>
  </si>
  <si>
    <t>&lt;0.242</t>
  </si>
  <si>
    <t>&lt;0.59</t>
  </si>
  <si>
    <t>&lt;0.459</t>
  </si>
  <si>
    <t>&lt;0.481</t>
  </si>
  <si>
    <t>&lt;0.94</t>
  </si>
  <si>
    <t>ギス</t>
  </si>
  <si>
    <t>&lt;0.433</t>
  </si>
  <si>
    <t>&lt;0.482</t>
  </si>
  <si>
    <t>&lt;0.92</t>
  </si>
  <si>
    <t>宮城県沖</t>
    <rPh sb="0" eb="4">
      <t>ミヤギケンオキ</t>
    </rPh>
    <phoneticPr fontId="18"/>
  </si>
  <si>
    <t>&lt;3.66</t>
  </si>
  <si>
    <t>&lt;3.29</t>
  </si>
  <si>
    <t>&lt;2.83</t>
  </si>
  <si>
    <t>&lt;3.94</t>
  </si>
  <si>
    <t>&lt;6.8</t>
  </si>
  <si>
    <t>&lt;3.72</t>
  </si>
  <si>
    <t>&lt;7.5</t>
  </si>
  <si>
    <t>&lt;3.57</t>
  </si>
  <si>
    <t>&lt;3.86</t>
  </si>
  <si>
    <t>&lt;7.4</t>
  </si>
  <si>
    <t>マダラ（幼魚）</t>
    <rPh sb="4" eb="6">
      <t>ヨウギョ</t>
    </rPh>
    <phoneticPr fontId="18"/>
  </si>
  <si>
    <t>&lt;0.391</t>
  </si>
  <si>
    <t>&lt;0.347</t>
  </si>
  <si>
    <t>&lt;0.74</t>
  </si>
  <si>
    <t>&lt;0.314</t>
  </si>
  <si>
    <t>&lt;0.493</t>
  </si>
  <si>
    <t>&lt;0.81</t>
  </si>
  <si>
    <t>&lt;0.358</t>
  </si>
  <si>
    <t>&lt;0.73</t>
  </si>
  <si>
    <t>仙台湾</t>
    <rPh sb="0" eb="2">
      <t>センダイ</t>
    </rPh>
    <rPh sb="2" eb="3">
      <t>ワン</t>
    </rPh>
    <phoneticPr fontId="18"/>
  </si>
  <si>
    <t>&lt;5.05</t>
  </si>
  <si>
    <t>&lt;4.47</t>
  </si>
  <si>
    <t>&lt;5.15</t>
  </si>
  <si>
    <t>キアンコウ</t>
  </si>
  <si>
    <t>&lt;3.49</t>
  </si>
  <si>
    <t>&lt;4.50</t>
  </si>
  <si>
    <t>宮城県</t>
    <rPh sb="0" eb="3">
      <t>ミヤギケン</t>
    </rPh>
    <phoneticPr fontId="1"/>
  </si>
  <si>
    <t>宮城県大崎市</t>
    <rPh sb="0" eb="3">
      <t>ミヤギケン</t>
    </rPh>
    <rPh sb="3" eb="6">
      <t>オオサキシ</t>
    </rPh>
    <phoneticPr fontId="5"/>
  </si>
  <si>
    <t>流通品</t>
    <rPh sb="0" eb="2">
      <t>リュウツウ</t>
    </rPh>
    <rPh sb="2" eb="3">
      <t>ヒン</t>
    </rPh>
    <phoneticPr fontId="10"/>
  </si>
  <si>
    <t>飲料水</t>
    <rPh sb="0" eb="3">
      <t>インリョウスイ</t>
    </rPh>
    <phoneticPr fontId="5"/>
  </si>
  <si>
    <t>ミネラルウォーター</t>
    <phoneticPr fontId="5"/>
  </si>
  <si>
    <t>&lt;0.753</t>
    <phoneticPr fontId="1"/>
  </si>
  <si>
    <t>&lt;0.699</t>
    <phoneticPr fontId="1"/>
  </si>
  <si>
    <t>&lt;1.5</t>
    <phoneticPr fontId="1"/>
  </si>
  <si>
    <t>&lt;0.681</t>
    <phoneticPr fontId="1"/>
  </si>
  <si>
    <t>&lt;0.764</t>
    <phoneticPr fontId="1"/>
  </si>
  <si>
    <t>&lt;1.4</t>
    <phoneticPr fontId="1"/>
  </si>
  <si>
    <t>大阪府</t>
    <rPh sb="0" eb="3">
      <t>オオサカフ</t>
    </rPh>
    <phoneticPr fontId="5"/>
  </si>
  <si>
    <t>牛乳・乳児用食品</t>
    <rPh sb="0" eb="2">
      <t>ギュウニュウ</t>
    </rPh>
    <rPh sb="3" eb="6">
      <t>ニュウジヨウ</t>
    </rPh>
    <rPh sb="6" eb="8">
      <t>ショクヒン</t>
    </rPh>
    <phoneticPr fontId="5"/>
  </si>
  <si>
    <t>ベビーボーロ</t>
    <phoneticPr fontId="5"/>
  </si>
  <si>
    <t>&lt;3.84</t>
    <phoneticPr fontId="1"/>
  </si>
  <si>
    <t>&lt;4.88</t>
    <phoneticPr fontId="1"/>
  </si>
  <si>
    <t>福島県</t>
    <rPh sb="0" eb="3">
      <t>フクシマケン</t>
    </rPh>
    <phoneticPr fontId="5"/>
  </si>
  <si>
    <t>牛乳</t>
    <rPh sb="0" eb="2">
      <t>ギュウニュウ</t>
    </rPh>
    <phoneticPr fontId="5"/>
  </si>
  <si>
    <t>&lt;3.72</t>
    <phoneticPr fontId="1"/>
  </si>
  <si>
    <t>&lt;3.97</t>
    <phoneticPr fontId="1"/>
  </si>
  <si>
    <t>&lt;7.7</t>
    <phoneticPr fontId="1"/>
  </si>
  <si>
    <t>コーヒー</t>
    <phoneticPr fontId="5"/>
  </si>
  <si>
    <t>&lt;4.46</t>
    <phoneticPr fontId="1"/>
  </si>
  <si>
    <t>&lt;4.98</t>
    <phoneticPr fontId="1"/>
  </si>
  <si>
    <t>&lt;9.4</t>
    <phoneticPr fontId="1"/>
  </si>
  <si>
    <t>栃木県</t>
    <rPh sb="0" eb="3">
      <t>トチギケン</t>
    </rPh>
    <phoneticPr fontId="5"/>
  </si>
  <si>
    <t>その他</t>
    <rPh sb="2" eb="3">
      <t>タ</t>
    </rPh>
    <phoneticPr fontId="5"/>
  </si>
  <si>
    <t>ロースハム</t>
    <phoneticPr fontId="5"/>
  </si>
  <si>
    <t>NaI</t>
  </si>
  <si>
    <t>&lt;25</t>
  </si>
  <si>
    <t>鶏肉</t>
    <rPh sb="0" eb="2">
      <t>トリニク</t>
    </rPh>
    <phoneticPr fontId="5"/>
  </si>
  <si>
    <t>そうざい（カキフライ）</t>
    <phoneticPr fontId="5"/>
  </si>
  <si>
    <t>秋田県</t>
    <rPh sb="0" eb="3">
      <t>アキタケン</t>
    </rPh>
    <phoneticPr fontId="22"/>
  </si>
  <si>
    <t>三種町</t>
    <rPh sb="0" eb="3">
      <t>ミタネチョウ</t>
    </rPh>
    <phoneticPr fontId="22"/>
  </si>
  <si>
    <t>流通品</t>
    <rPh sb="0" eb="2">
      <t>リュウツウ</t>
    </rPh>
    <rPh sb="2" eb="3">
      <t>ヒン</t>
    </rPh>
    <phoneticPr fontId="23"/>
  </si>
  <si>
    <t>その他</t>
    <rPh sb="2" eb="3">
      <t>タ</t>
    </rPh>
    <phoneticPr fontId="22"/>
  </si>
  <si>
    <t>干ししいたけ</t>
    <rPh sb="0" eb="1">
      <t>ホ</t>
    </rPh>
    <phoneticPr fontId="22"/>
  </si>
  <si>
    <t>制限なし</t>
    <rPh sb="0" eb="2">
      <t>セイゲン</t>
    </rPh>
    <phoneticPr fontId="23"/>
  </si>
  <si>
    <t>秋田県
健康環境センター</t>
    <rPh sb="0" eb="3">
      <t>アキタケン</t>
    </rPh>
    <rPh sb="4" eb="6">
      <t>ケンコウ</t>
    </rPh>
    <rPh sb="6" eb="8">
      <t>カンキョウ</t>
    </rPh>
    <phoneticPr fontId="22"/>
  </si>
  <si>
    <t>&lt;0.6</t>
    <phoneticPr fontId="22"/>
  </si>
  <si>
    <t>由利本荘市</t>
    <rPh sb="0" eb="4">
      <t>ユリホンジョウ</t>
    </rPh>
    <rPh sb="4" eb="5">
      <t>シ</t>
    </rPh>
    <phoneticPr fontId="22"/>
  </si>
  <si>
    <t>文京区</t>
    <rPh sb="0" eb="3">
      <t>ブンキョウク</t>
    </rPh>
    <phoneticPr fontId="1"/>
  </si>
  <si>
    <t>長野県、愛知県</t>
    <rPh sb="0" eb="3">
      <t>ナガノケン</t>
    </rPh>
    <rPh sb="4" eb="7">
      <t>アイチケン</t>
    </rPh>
    <phoneticPr fontId="1"/>
  </si>
  <si>
    <t>農産物</t>
    <rPh sb="0" eb="3">
      <t>ノウサンブツ</t>
    </rPh>
    <phoneticPr fontId="1"/>
  </si>
  <si>
    <t>キャベツ</t>
    <phoneticPr fontId="1"/>
  </si>
  <si>
    <t>文京区保健サービスセンター</t>
    <rPh sb="0" eb="3">
      <t>ブンキョウク</t>
    </rPh>
    <rPh sb="3" eb="5">
      <t>ホケン</t>
    </rPh>
    <phoneticPr fontId="5"/>
  </si>
  <si>
    <t>NaI</t>
    <phoneticPr fontId="5"/>
  </si>
  <si>
    <t>&lt;20</t>
    <phoneticPr fontId="1"/>
  </si>
  <si>
    <t>千葉県、埼玉県</t>
    <rPh sb="0" eb="3">
      <t>チバケン</t>
    </rPh>
    <rPh sb="4" eb="7">
      <t>サイタマケン</t>
    </rPh>
    <phoneticPr fontId="1"/>
  </si>
  <si>
    <t>ニンジン</t>
    <phoneticPr fontId="1"/>
  </si>
  <si>
    <t>北海道</t>
    <rPh sb="0" eb="3">
      <t>ホッカイドウ</t>
    </rPh>
    <phoneticPr fontId="1"/>
  </si>
  <si>
    <t>タマネギ</t>
    <phoneticPr fontId="1"/>
  </si>
  <si>
    <t>神奈川県</t>
    <rPh sb="0" eb="4">
      <t>カナガワケン</t>
    </rPh>
    <phoneticPr fontId="1"/>
  </si>
  <si>
    <t>小田原市</t>
    <rPh sb="0" eb="3">
      <t>オダワラ</t>
    </rPh>
    <rPh sb="3" eb="4">
      <t>シ</t>
    </rPh>
    <phoneticPr fontId="1"/>
  </si>
  <si>
    <t>ミカン</t>
    <phoneticPr fontId="5"/>
  </si>
  <si>
    <t>一般財団法人新潟県環境分析センター</t>
    <rPh sb="0" eb="2">
      <t>イッパン</t>
    </rPh>
    <rPh sb="2" eb="4">
      <t>ザイダン</t>
    </rPh>
    <rPh sb="4" eb="6">
      <t>ホウジン</t>
    </rPh>
    <rPh sb="6" eb="9">
      <t>ニイガタケン</t>
    </rPh>
    <rPh sb="9" eb="11">
      <t>カンキョウ</t>
    </rPh>
    <rPh sb="11" eb="13">
      <t>ブンセキ</t>
    </rPh>
    <phoneticPr fontId="5"/>
  </si>
  <si>
    <t>&lt;3.2</t>
    <phoneticPr fontId="1"/>
  </si>
  <si>
    <t>&lt;4.6</t>
    <phoneticPr fontId="1"/>
  </si>
  <si>
    <t>横須賀市</t>
    <rPh sb="0" eb="4">
      <t>ヨコスカシ</t>
    </rPh>
    <phoneticPr fontId="1"/>
  </si>
  <si>
    <t>ホウレンソウ</t>
    <phoneticPr fontId="1"/>
  </si>
  <si>
    <t>神奈川県衛生研究所</t>
    <rPh sb="0" eb="4">
      <t>カナガワケン</t>
    </rPh>
    <rPh sb="4" eb="6">
      <t>エイセイ</t>
    </rPh>
    <rPh sb="6" eb="9">
      <t>ケンキュウショ</t>
    </rPh>
    <phoneticPr fontId="5"/>
  </si>
  <si>
    <t>&lt;0.042</t>
    <phoneticPr fontId="1"/>
  </si>
  <si>
    <t>&lt;0.084</t>
    <phoneticPr fontId="1"/>
  </si>
  <si>
    <t>ダイコン</t>
    <phoneticPr fontId="1"/>
  </si>
  <si>
    <t>神奈川県衛生研究所</t>
    <phoneticPr fontId="1"/>
  </si>
  <si>
    <t>&lt;0.014</t>
    <phoneticPr fontId="1"/>
  </si>
  <si>
    <t>&lt;0.028</t>
    <phoneticPr fontId="1"/>
  </si>
  <si>
    <t>栃木県</t>
    <rPh sb="0" eb="3">
      <t>トチギケン</t>
    </rPh>
    <phoneticPr fontId="1"/>
  </si>
  <si>
    <t>日光市</t>
  </si>
  <si>
    <t>非流通品（出荷予定あり）</t>
  </si>
  <si>
    <t>農産物</t>
  </si>
  <si>
    <t>原木シイタケ</t>
  </si>
  <si>
    <t>栽培</t>
  </si>
  <si>
    <t>原木、施設</t>
  </si>
  <si>
    <t>国による出荷制限(一部解除)</t>
  </si>
  <si>
    <t>栃木県林業センター</t>
  </si>
  <si>
    <t>Ｇｅ</t>
  </si>
  <si>
    <t>&lt;3.22</t>
  </si>
  <si>
    <t>&lt;4.25</t>
  </si>
  <si>
    <t>&lt;8.1</t>
  </si>
  <si>
    <t>&lt;3.81</t>
  </si>
  <si>
    <t>芳賀町</t>
  </si>
  <si>
    <t>&lt;2.33</t>
  </si>
  <si>
    <t>大田原市</t>
  </si>
  <si>
    <t>&lt;4.67</t>
  </si>
  <si>
    <t>&lt;4.45</t>
  </si>
  <si>
    <t>&lt;4.52</t>
  </si>
  <si>
    <t>栃木県</t>
  </si>
  <si>
    <t>小山市</t>
  </si>
  <si>
    <t>制限なし</t>
  </si>
  <si>
    <t>&lt;3.23</t>
  </si>
  <si>
    <t>&lt;3.96</t>
  </si>
  <si>
    <t>&lt;7.2</t>
  </si>
  <si>
    <t>栃木市</t>
  </si>
  <si>
    <t>セリ</t>
  </si>
  <si>
    <t>野生</t>
  </si>
  <si>
    <t>&lt;5.01</t>
  </si>
  <si>
    <t>&lt;9.4</t>
  </si>
  <si>
    <t>那珂川町</t>
  </si>
  <si>
    <t>&lt;4.16</t>
  </si>
  <si>
    <t>&lt;7.8</t>
  </si>
  <si>
    <t>茨城県</t>
  </si>
  <si>
    <t>鉾田市</t>
    <rPh sb="0" eb="3">
      <t>ホコタシ</t>
    </rPh>
    <phoneticPr fontId="1"/>
  </si>
  <si>
    <t>鉾田市沖</t>
    <rPh sb="0" eb="4">
      <t>ホコタシオキ</t>
    </rPh>
    <phoneticPr fontId="25"/>
  </si>
  <si>
    <t>カタクチイワシ</t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</si>
  <si>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26"/>
  </si>
  <si>
    <t>&lt;4.16</t>
    <phoneticPr fontId="1"/>
  </si>
  <si>
    <t>日立市</t>
    <rPh sb="0" eb="3">
      <t>ヒタチシ</t>
    </rPh>
    <phoneticPr fontId="1"/>
  </si>
  <si>
    <t>日立市沖</t>
  </si>
  <si>
    <t>シラス</t>
  </si>
  <si>
    <t>茨城県環境放射線監視センター</t>
    <rPh sb="0" eb="3">
      <t>イバラキケン</t>
    </rPh>
    <rPh sb="3" eb="5">
      <t>カンキョウ</t>
    </rPh>
    <rPh sb="5" eb="10">
      <t>ホウシャセンカンシ</t>
    </rPh>
    <phoneticPr fontId="26"/>
  </si>
  <si>
    <t>&lt;1.6</t>
    <phoneticPr fontId="1"/>
  </si>
  <si>
    <t>&lt;2.6</t>
    <phoneticPr fontId="1"/>
  </si>
  <si>
    <t>&lt;4.2</t>
  </si>
  <si>
    <t>&lt;3.67</t>
    <phoneticPr fontId="1"/>
  </si>
  <si>
    <t>&lt;4.71</t>
    <phoneticPr fontId="1"/>
  </si>
  <si>
    <t>ひたちなか市</t>
    <rPh sb="5" eb="6">
      <t>シ</t>
    </rPh>
    <phoneticPr fontId="1"/>
  </si>
  <si>
    <t>ひたちなか市沖</t>
    <rPh sb="5" eb="7">
      <t>シオキ</t>
    </rPh>
    <phoneticPr fontId="25"/>
  </si>
  <si>
    <t>アカエイ</t>
  </si>
  <si>
    <t>&lt;2.62</t>
    <phoneticPr fontId="1"/>
  </si>
  <si>
    <t>&lt;2.42</t>
    <phoneticPr fontId="1"/>
  </si>
  <si>
    <t>&lt;5</t>
  </si>
  <si>
    <t>ウマヅラハギ</t>
  </si>
  <si>
    <t>&lt;2.82</t>
    <phoneticPr fontId="1"/>
  </si>
  <si>
    <t>&lt;3.77</t>
    <phoneticPr fontId="1"/>
  </si>
  <si>
    <t>ウミタナゴ</t>
  </si>
  <si>
    <t>&lt;2.29</t>
    <phoneticPr fontId="1"/>
  </si>
  <si>
    <t>&lt;3.08</t>
    <phoneticPr fontId="1"/>
  </si>
  <si>
    <t>&lt;5.4</t>
  </si>
  <si>
    <t>&lt;4.59</t>
    <phoneticPr fontId="1"/>
  </si>
  <si>
    <t>&lt;3.87</t>
    <phoneticPr fontId="1"/>
  </si>
  <si>
    <t>&lt;8.5</t>
  </si>
  <si>
    <t>カサゴ</t>
  </si>
  <si>
    <t>&lt;4.41</t>
    <phoneticPr fontId="1"/>
  </si>
  <si>
    <t>&lt;5.24</t>
    <phoneticPr fontId="1"/>
  </si>
  <si>
    <t>コモンカスベ</t>
  </si>
  <si>
    <t>&lt;5.39</t>
    <phoneticPr fontId="1"/>
  </si>
  <si>
    <t>&lt;4.61</t>
    <phoneticPr fontId="1"/>
  </si>
  <si>
    <t>シロメバル</t>
  </si>
  <si>
    <t>&lt;2.57</t>
    <phoneticPr fontId="1"/>
  </si>
  <si>
    <t>&lt;2.79</t>
    <phoneticPr fontId="1"/>
  </si>
  <si>
    <t>&lt;4.12</t>
    <phoneticPr fontId="1"/>
  </si>
  <si>
    <t>&lt;4.86</t>
    <phoneticPr fontId="1"/>
  </si>
  <si>
    <t>&lt;9</t>
  </si>
  <si>
    <t>&lt;0.306</t>
    <phoneticPr fontId="1"/>
  </si>
  <si>
    <t>&lt;0.366</t>
    <phoneticPr fontId="1"/>
  </si>
  <si>
    <t>&lt;0.572</t>
    <phoneticPr fontId="1"/>
  </si>
  <si>
    <t>&lt;3.65</t>
    <phoneticPr fontId="1"/>
  </si>
  <si>
    <t>&lt;4.93</t>
    <phoneticPr fontId="1"/>
  </si>
  <si>
    <t>&lt;8.6</t>
  </si>
  <si>
    <t>ホウボウ</t>
  </si>
  <si>
    <t>&lt;3.99</t>
    <phoneticPr fontId="1"/>
  </si>
  <si>
    <t>マダイ</t>
  </si>
  <si>
    <t>&lt;4.31</t>
    <phoneticPr fontId="1"/>
  </si>
  <si>
    <t>マダコ</t>
  </si>
  <si>
    <t>&lt;0.427</t>
    <phoneticPr fontId="1"/>
  </si>
  <si>
    <t>&lt;0.453</t>
    <phoneticPr fontId="1"/>
  </si>
  <si>
    <t>&lt;0.88</t>
  </si>
  <si>
    <t>マトウダイ</t>
  </si>
  <si>
    <t>&lt;5.06</t>
    <phoneticPr fontId="1"/>
  </si>
  <si>
    <t>霞ヶ浦（西浦）</t>
  </si>
  <si>
    <t>アメリカナマズ（天然）</t>
  </si>
  <si>
    <t>大洗町</t>
    <rPh sb="0" eb="3">
      <t>オオアライマチ</t>
    </rPh>
    <phoneticPr fontId="1"/>
  </si>
  <si>
    <t>大洗町沖</t>
    <rPh sb="0" eb="4">
      <t>オオアライマチオキ</t>
    </rPh>
    <phoneticPr fontId="3"/>
  </si>
  <si>
    <t>&lt;3.66</t>
    <phoneticPr fontId="1"/>
  </si>
  <si>
    <t>&lt;3.09</t>
    <phoneticPr fontId="1"/>
  </si>
  <si>
    <t>アナゴ</t>
  </si>
  <si>
    <t>&lt;3.91</t>
    <phoneticPr fontId="1"/>
  </si>
  <si>
    <t>&lt;3.48</t>
    <phoneticPr fontId="1"/>
  </si>
  <si>
    <t>ひたちなか市沖</t>
    <rPh sb="5" eb="7">
      <t>シオキ</t>
    </rPh>
    <phoneticPr fontId="3"/>
  </si>
  <si>
    <t>アンコウ</t>
  </si>
  <si>
    <t>&lt;3.55</t>
    <phoneticPr fontId="1"/>
  </si>
  <si>
    <t>&lt;4.32</t>
    <phoneticPr fontId="1"/>
  </si>
  <si>
    <t>&lt;3.62</t>
    <phoneticPr fontId="1"/>
  </si>
  <si>
    <t>&lt;4.81</t>
    <phoneticPr fontId="1"/>
  </si>
  <si>
    <t>&lt;3.64</t>
    <phoneticPr fontId="1"/>
  </si>
  <si>
    <t>スルメイカ</t>
  </si>
  <si>
    <t>&lt;3.21</t>
    <phoneticPr fontId="1"/>
  </si>
  <si>
    <t>&lt;2.95</t>
    <phoneticPr fontId="1"/>
  </si>
  <si>
    <t>&lt;6.2</t>
  </si>
  <si>
    <t>チダイ</t>
  </si>
  <si>
    <t>&lt;4.75</t>
    <phoneticPr fontId="1"/>
  </si>
  <si>
    <t>&lt;3.7</t>
    <phoneticPr fontId="1"/>
  </si>
  <si>
    <t>ナガレメイタガレイ</t>
  </si>
  <si>
    <t>&lt;3.45</t>
    <phoneticPr fontId="1"/>
  </si>
  <si>
    <t>&lt;3.05</t>
    <phoneticPr fontId="1"/>
  </si>
  <si>
    <t>&lt;6.5</t>
  </si>
  <si>
    <t>ニギス</t>
  </si>
  <si>
    <t>&lt;3.92</t>
    <phoneticPr fontId="1"/>
  </si>
  <si>
    <t>&lt;2.81</t>
    <phoneticPr fontId="1"/>
  </si>
  <si>
    <t>&lt;6.7</t>
  </si>
  <si>
    <t>ヒメコウイカ</t>
  </si>
  <si>
    <t>&lt;3.5</t>
    <phoneticPr fontId="1"/>
  </si>
  <si>
    <t>&lt;3.27</t>
    <phoneticPr fontId="1"/>
  </si>
  <si>
    <t>&lt;4.24</t>
    <phoneticPr fontId="1"/>
  </si>
  <si>
    <t>&lt;0.44</t>
    <phoneticPr fontId="1"/>
  </si>
  <si>
    <t>&lt;0.351</t>
    <phoneticPr fontId="1"/>
  </si>
  <si>
    <t>&lt;0.79</t>
  </si>
  <si>
    <t>&lt;3.36</t>
    <phoneticPr fontId="1"/>
  </si>
  <si>
    <t>&lt;6.3</t>
  </si>
  <si>
    <t>&lt;0.501</t>
    <phoneticPr fontId="1"/>
  </si>
  <si>
    <t>&lt;0.565</t>
    <phoneticPr fontId="1"/>
  </si>
  <si>
    <t>&lt;1.1</t>
  </si>
  <si>
    <t>&lt;4.5</t>
    <phoneticPr fontId="1"/>
  </si>
  <si>
    <t>&lt;3.4</t>
    <phoneticPr fontId="1"/>
  </si>
  <si>
    <t>マゴチ</t>
  </si>
  <si>
    <t>&lt;3.81</t>
    <phoneticPr fontId="1"/>
  </si>
  <si>
    <t>&lt;3.78</t>
    <phoneticPr fontId="1"/>
  </si>
  <si>
    <t>&lt;4.03</t>
    <phoneticPr fontId="1"/>
  </si>
  <si>
    <t>&lt;4</t>
    <phoneticPr fontId="1"/>
  </si>
  <si>
    <t>&lt;8</t>
  </si>
  <si>
    <t>&lt;0.477</t>
    <phoneticPr fontId="1"/>
  </si>
  <si>
    <t>&lt;0.434</t>
    <phoneticPr fontId="1"/>
  </si>
  <si>
    <t>&lt;0.91</t>
  </si>
  <si>
    <t>&lt;0.24</t>
    <phoneticPr fontId="1"/>
  </si>
  <si>
    <t>&lt;0.322</t>
    <phoneticPr fontId="1"/>
  </si>
  <si>
    <t>&lt;0.56</t>
  </si>
  <si>
    <t>鹿嶋市</t>
    <rPh sb="0" eb="3">
      <t>カシマシ</t>
    </rPh>
    <phoneticPr fontId="1"/>
  </si>
  <si>
    <t>鹿嶋市沖</t>
    <rPh sb="0" eb="3">
      <t>カシマシ</t>
    </rPh>
    <rPh sb="3" eb="4">
      <t>オキ</t>
    </rPh>
    <phoneticPr fontId="3"/>
  </si>
  <si>
    <t>&lt;0.491</t>
    <phoneticPr fontId="1"/>
  </si>
  <si>
    <t>&lt;0.475</t>
    <phoneticPr fontId="1"/>
  </si>
  <si>
    <t>&lt;0.97</t>
  </si>
  <si>
    <t>&lt;8.9</t>
  </si>
  <si>
    <t>マフグ</t>
  </si>
  <si>
    <t>&lt;3.68</t>
    <phoneticPr fontId="1"/>
  </si>
  <si>
    <t>&lt;3.23</t>
    <phoneticPr fontId="1"/>
  </si>
  <si>
    <t>&lt;3.12</t>
    <phoneticPr fontId="1"/>
  </si>
  <si>
    <t>&lt;6.4</t>
  </si>
  <si>
    <t>&lt;3.52</t>
    <phoneticPr fontId="1"/>
  </si>
  <si>
    <t>&lt;3.8</t>
    <phoneticPr fontId="1"/>
  </si>
  <si>
    <t>&lt;3.34</t>
    <phoneticPr fontId="1"/>
  </si>
  <si>
    <t>&lt;3.17</t>
    <phoneticPr fontId="1"/>
  </si>
  <si>
    <t>ヤナギムシガレイ</t>
  </si>
  <si>
    <t>&lt;3.9</t>
    <phoneticPr fontId="1"/>
  </si>
  <si>
    <t>&lt;7.7</t>
  </si>
  <si>
    <t>ヤリイカ</t>
  </si>
  <si>
    <t>&lt;3.47</t>
    <phoneticPr fontId="1"/>
  </si>
  <si>
    <t>&lt;3.54</t>
    <phoneticPr fontId="1"/>
  </si>
  <si>
    <t>&lt;7</t>
  </si>
  <si>
    <t>スズキ</t>
  </si>
  <si>
    <t>&lt;1.8</t>
    <phoneticPr fontId="1"/>
  </si>
  <si>
    <t>&lt;3.4</t>
  </si>
  <si>
    <t>高萩市</t>
    <rPh sb="0" eb="3">
      <t>タカハギシ</t>
    </rPh>
    <phoneticPr fontId="1"/>
  </si>
  <si>
    <t>大豆</t>
    <rPh sb="0" eb="2">
      <t>ダイズ</t>
    </rPh>
    <phoneticPr fontId="1"/>
  </si>
  <si>
    <t>新潟県環境分析センター</t>
    <rPh sb="0" eb="3">
      <t>ニイガタケン</t>
    </rPh>
    <rPh sb="3" eb="5">
      <t>カンキョウ</t>
    </rPh>
    <rPh sb="5" eb="7">
      <t>ブンセキ</t>
    </rPh>
    <phoneticPr fontId="1"/>
  </si>
  <si>
    <t>&lt;1.5</t>
  </si>
  <si>
    <t>笠間市</t>
    <rPh sb="0" eb="3">
      <t>カサマシ</t>
    </rPh>
    <phoneticPr fontId="1"/>
  </si>
  <si>
    <t>原乳</t>
    <rPh sb="0" eb="2">
      <t>ゲンニュウ</t>
    </rPh>
    <phoneticPr fontId="1"/>
  </si>
  <si>
    <t>茨城県環境放射線センター</t>
    <rPh sb="0" eb="3">
      <t>イバラキケン</t>
    </rPh>
    <rPh sb="3" eb="5">
      <t>カンキョウ</t>
    </rPh>
    <rPh sb="5" eb="8">
      <t>ホウシャセン</t>
    </rPh>
    <phoneticPr fontId="1"/>
  </si>
  <si>
    <t>&lt;0.48</t>
  </si>
  <si>
    <t>&lt;0.64</t>
  </si>
  <si>
    <t>常総市</t>
    <rPh sb="0" eb="3">
      <t>ジョウソウシ</t>
    </rPh>
    <phoneticPr fontId="1"/>
  </si>
  <si>
    <t>&lt;0.40</t>
  </si>
  <si>
    <t>筑西市</t>
    <rPh sb="0" eb="3">
      <t>チクセイシ</t>
    </rPh>
    <phoneticPr fontId="1"/>
  </si>
  <si>
    <t>&lt;1.9</t>
  </si>
  <si>
    <t>&lt;1.7</t>
  </si>
  <si>
    <t>&lt;3.6</t>
  </si>
  <si>
    <t>イチゴ</t>
  </si>
  <si>
    <t>茨城県農業総合センター</t>
    <rPh sb="0" eb="3">
      <t>イバラキケン</t>
    </rPh>
    <rPh sb="3" eb="5">
      <t>ノウギョウ</t>
    </rPh>
    <rPh sb="5" eb="7">
      <t>ソウゴウ</t>
    </rPh>
    <phoneticPr fontId="1"/>
  </si>
  <si>
    <t>&lt;11.1</t>
  </si>
  <si>
    <t>&lt;11.2</t>
  </si>
  <si>
    <t>&lt;11.0</t>
  </si>
  <si>
    <t>茨城町</t>
    <rPh sb="0" eb="3">
      <t>イバラキマチ</t>
    </rPh>
    <phoneticPr fontId="1"/>
  </si>
  <si>
    <t>&lt;1.4</t>
  </si>
  <si>
    <t>つくば市</t>
    <rPh sb="3" eb="4">
      <t>シ</t>
    </rPh>
    <phoneticPr fontId="1"/>
  </si>
  <si>
    <t>&lt;1.3</t>
  </si>
  <si>
    <t>&lt;2.6</t>
  </si>
  <si>
    <t>常陸大宮市</t>
    <rPh sb="0" eb="5">
      <t>ヒタチオオミヤシ</t>
    </rPh>
    <phoneticPr fontId="1"/>
  </si>
  <si>
    <t>マイタケ</t>
  </si>
  <si>
    <t>原木、露地栽培</t>
    <rPh sb="0" eb="2">
      <t>ゲンボク</t>
    </rPh>
    <rPh sb="3" eb="5">
      <t>ロジ</t>
    </rPh>
    <rPh sb="5" eb="7">
      <t>サイバイ</t>
    </rPh>
    <phoneticPr fontId="1"/>
  </si>
  <si>
    <t>&lt;2.9</t>
  </si>
  <si>
    <t>&lt;2.0</t>
  </si>
  <si>
    <t>&lt;4.9</t>
  </si>
  <si>
    <t>ヒラタケ</t>
  </si>
  <si>
    <t>&lt;2.1</t>
  </si>
  <si>
    <t>水戸市</t>
    <rPh sb="0" eb="3">
      <t>ミトシ</t>
    </rPh>
    <phoneticPr fontId="1"/>
  </si>
  <si>
    <t>&lt;1.8</t>
  </si>
  <si>
    <t>ナメコ</t>
  </si>
  <si>
    <t>&lt;2.3</t>
  </si>
  <si>
    <t>小美玉市</t>
    <rPh sb="0" eb="4">
      <t>オミタマシ</t>
    </rPh>
    <phoneticPr fontId="1"/>
  </si>
  <si>
    <t>城里町</t>
    <rPh sb="0" eb="3">
      <t>シロサトマチ</t>
    </rPh>
    <phoneticPr fontId="1"/>
  </si>
  <si>
    <t>都道府県による出荷自粛等（一部解除）</t>
    <rPh sb="11" eb="12">
      <t>トウ</t>
    </rPh>
    <phoneticPr fontId="1"/>
  </si>
  <si>
    <t>&lt;1.6</t>
  </si>
  <si>
    <t>石岡市</t>
    <rPh sb="0" eb="3">
      <t>イシオカシ</t>
    </rPh>
    <phoneticPr fontId="1"/>
  </si>
  <si>
    <t>&lt;3.8</t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</si>
  <si>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</si>
  <si>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&lt;3.0</t>
  </si>
  <si>
    <t>大子町</t>
    <rPh sb="0" eb="3">
      <t>ダイゴマチ</t>
    </rPh>
    <phoneticPr fontId="1"/>
  </si>
  <si>
    <t>潮来市</t>
    <rPh sb="0" eb="3">
      <t>イタコシ</t>
    </rPh>
    <phoneticPr fontId="1"/>
  </si>
  <si>
    <t>行方市</t>
    <rPh sb="0" eb="3">
      <t>ナメガタシ</t>
    </rPh>
    <phoneticPr fontId="1"/>
  </si>
  <si>
    <t>&lt;2.5</t>
  </si>
  <si>
    <t>国による出荷制限(一部解除)</t>
    <rPh sb="9" eb="11">
      <t>イチブ</t>
    </rPh>
    <rPh sb="11" eb="13">
      <t>カイジョ</t>
    </rPh>
    <phoneticPr fontId="1"/>
  </si>
  <si>
    <t>&lt;2.8</t>
  </si>
  <si>
    <t>古河市</t>
    <rPh sb="0" eb="3">
      <t>コガシ</t>
    </rPh>
    <phoneticPr fontId="1"/>
  </si>
  <si>
    <t>&lt;2.2</t>
  </si>
  <si>
    <t>&lt;4.4</t>
  </si>
  <si>
    <t>&lt;2.4</t>
  </si>
  <si>
    <t>那珂市</t>
    <rPh sb="0" eb="3">
      <t>ナカシ</t>
    </rPh>
    <phoneticPr fontId="1"/>
  </si>
  <si>
    <t>せり</t>
  </si>
  <si>
    <t>&lt;3.7</t>
  </si>
  <si>
    <t>稲敷市</t>
    <rPh sb="0" eb="3">
      <t>イナシキシ</t>
    </rPh>
    <phoneticPr fontId="1"/>
  </si>
  <si>
    <t>日立市</t>
    <rPh sb="0" eb="2">
      <t>ヒタチ</t>
    </rPh>
    <rPh sb="2" eb="3">
      <t>シ</t>
    </rPh>
    <phoneticPr fontId="1"/>
  </si>
  <si>
    <t>&lt;5.8</t>
  </si>
  <si>
    <t>つくばみらい市</t>
    <rPh sb="6" eb="7">
      <t>シ</t>
    </rPh>
    <phoneticPr fontId="1"/>
  </si>
  <si>
    <t>&lt;3.3</t>
  </si>
  <si>
    <t>&lt;3</t>
  </si>
  <si>
    <t>&lt;5.2</t>
  </si>
  <si>
    <t>&lt;2.7</t>
  </si>
  <si>
    <t>&lt;4.7</t>
  </si>
  <si>
    <t>東海村</t>
    <rPh sb="0" eb="3">
      <t>トウカイムラ</t>
    </rPh>
    <phoneticPr fontId="1"/>
  </si>
  <si>
    <t>土浦市</t>
    <rPh sb="0" eb="3">
      <t>ツチウラシ</t>
    </rPh>
    <phoneticPr fontId="1"/>
  </si>
  <si>
    <t>&lt;4.1</t>
  </si>
  <si>
    <t>常陸太田市</t>
    <rPh sb="0" eb="5">
      <t>ヒタチオオタシ</t>
    </rPh>
    <phoneticPr fontId="1"/>
  </si>
  <si>
    <t>&lt;4.6</t>
  </si>
  <si>
    <t>ふきのとう</t>
  </si>
  <si>
    <t>&lt;4.5</t>
  </si>
  <si>
    <t>&lt;5.9</t>
  </si>
  <si>
    <t>&lt;3.1</t>
  </si>
  <si>
    <t>イノシシ肉</t>
    <rPh sb="4" eb="5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</si>
  <si>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0"/>
  </si>
  <si>
    <t>茨城県衛生研究所</t>
    <rPh sb="0" eb="3">
      <t>イバラキケン</t>
    </rPh>
    <rPh sb="3" eb="5">
      <t>エイセイ</t>
    </rPh>
    <rPh sb="5" eb="8">
      <t>ケンキュウジョ</t>
    </rPh>
    <phoneticPr fontId="26"/>
  </si>
  <si>
    <t>&lt;3.88</t>
    <phoneticPr fontId="1"/>
  </si>
  <si>
    <t>&lt;4.7</t>
    <phoneticPr fontId="1"/>
  </si>
  <si>
    <t>&lt;4.55</t>
    <phoneticPr fontId="1"/>
  </si>
  <si>
    <t>&lt;4.07</t>
    <phoneticPr fontId="1"/>
  </si>
  <si>
    <t>&lt;5.48</t>
    <phoneticPr fontId="1"/>
  </si>
  <si>
    <t>&lt;5.16</t>
    <phoneticPr fontId="1"/>
  </si>
  <si>
    <t>&lt;5.08</t>
    <phoneticPr fontId="1"/>
  </si>
  <si>
    <t>&lt;4.54</t>
    <phoneticPr fontId="1"/>
  </si>
  <si>
    <t>&lt;5.11</t>
    <phoneticPr fontId="1"/>
  </si>
  <si>
    <t>ウルメイワシ</t>
  </si>
  <si>
    <t>天然</t>
    <rPh sb="0" eb="2">
      <t>テンネン</t>
    </rPh>
    <phoneticPr fontId="1"/>
  </si>
  <si>
    <t>&lt;3.13</t>
    <phoneticPr fontId="1"/>
  </si>
  <si>
    <t>大洗町沖</t>
    <rPh sb="0" eb="3">
      <t>オオアライマチ</t>
    </rPh>
    <rPh sb="3" eb="4">
      <t>オキ</t>
    </rPh>
    <phoneticPr fontId="16"/>
  </si>
  <si>
    <t>&lt;0.469</t>
    <phoneticPr fontId="1"/>
  </si>
  <si>
    <t>&lt;0.452</t>
    <phoneticPr fontId="1"/>
  </si>
  <si>
    <t>アオメエソ</t>
  </si>
  <si>
    <t>&lt;5.21</t>
    <phoneticPr fontId="1"/>
  </si>
  <si>
    <t>&lt;5.9</t>
    <phoneticPr fontId="1"/>
  </si>
  <si>
    <t>高萩市沖</t>
    <rPh sb="0" eb="3">
      <t>タカハギシ</t>
    </rPh>
    <rPh sb="3" eb="4">
      <t>オキ</t>
    </rPh>
    <phoneticPr fontId="16"/>
  </si>
  <si>
    <t>&lt;2.69</t>
    <phoneticPr fontId="1"/>
  </si>
  <si>
    <t>&lt;3.04</t>
    <phoneticPr fontId="1"/>
  </si>
  <si>
    <t>&lt;5.7</t>
  </si>
  <si>
    <t>ひたちなか市沖</t>
    <rPh sb="5" eb="7">
      <t>シオキ</t>
    </rPh>
    <phoneticPr fontId="16"/>
  </si>
  <si>
    <t>&lt;4.65</t>
    <phoneticPr fontId="1"/>
  </si>
  <si>
    <t>&lt;4.05</t>
    <phoneticPr fontId="1"/>
  </si>
  <si>
    <t>&lt;3.73</t>
    <phoneticPr fontId="1"/>
  </si>
  <si>
    <t>&lt;4.04</t>
    <phoneticPr fontId="1"/>
  </si>
  <si>
    <t>&lt;9.5</t>
  </si>
  <si>
    <t>&lt;5.71</t>
    <phoneticPr fontId="1"/>
  </si>
  <si>
    <t>&lt;3.85</t>
    <phoneticPr fontId="1"/>
  </si>
  <si>
    <t>オキナマコ</t>
  </si>
  <si>
    <t>&lt;0.422</t>
    <phoneticPr fontId="1"/>
  </si>
  <si>
    <t>&lt;0.418</t>
    <phoneticPr fontId="1"/>
  </si>
  <si>
    <t>&lt;0.84</t>
  </si>
  <si>
    <t>カガミダイ</t>
  </si>
  <si>
    <t>&lt;4.15</t>
    <phoneticPr fontId="1"/>
  </si>
  <si>
    <t>&lt;4.33</t>
    <phoneticPr fontId="1"/>
  </si>
  <si>
    <t>&lt;4.85</t>
    <phoneticPr fontId="1"/>
  </si>
  <si>
    <t>&lt;5.36</t>
    <phoneticPr fontId="1"/>
  </si>
  <si>
    <t>&lt;9.3</t>
  </si>
  <si>
    <t>鉾田市沖</t>
    <rPh sb="0" eb="4">
      <t>ホコタシオキ</t>
    </rPh>
    <phoneticPr fontId="16"/>
  </si>
  <si>
    <t>&lt;2.47</t>
    <phoneticPr fontId="1"/>
  </si>
  <si>
    <t>&lt;2.49</t>
    <phoneticPr fontId="1"/>
  </si>
  <si>
    <t>&lt;3.63</t>
    <phoneticPr fontId="1"/>
  </si>
  <si>
    <t>&lt;4.49</t>
    <phoneticPr fontId="1"/>
  </si>
  <si>
    <t>&lt;5.57</t>
    <phoneticPr fontId="1"/>
  </si>
  <si>
    <t>シライトマキバイ</t>
  </si>
  <si>
    <t>&lt;4.52</t>
    <phoneticPr fontId="1"/>
  </si>
  <si>
    <t>&lt;4.73</t>
    <phoneticPr fontId="1"/>
  </si>
  <si>
    <t>&lt;5.54</t>
    <phoneticPr fontId="1"/>
  </si>
  <si>
    <t>&lt;6.11</t>
    <phoneticPr fontId="1"/>
  </si>
  <si>
    <t>&lt;3.94</t>
    <phoneticPr fontId="1"/>
  </si>
  <si>
    <t>&lt;5.12</t>
    <phoneticPr fontId="1"/>
  </si>
  <si>
    <t>ジンドウイカ</t>
  </si>
  <si>
    <t>&lt;5.35</t>
    <phoneticPr fontId="1"/>
  </si>
  <si>
    <t>日立市沖</t>
    <rPh sb="0" eb="3">
      <t>ヒタチシ</t>
    </rPh>
    <rPh sb="3" eb="4">
      <t>オキ</t>
    </rPh>
    <phoneticPr fontId="16"/>
  </si>
  <si>
    <t>&lt;3.76</t>
    <phoneticPr fontId="1"/>
  </si>
  <si>
    <t>&lt;3.43</t>
    <phoneticPr fontId="1"/>
  </si>
  <si>
    <t>&lt;0.446</t>
    <phoneticPr fontId="1"/>
  </si>
  <si>
    <t>ズワイガニ</t>
  </si>
  <si>
    <t>茨城県環境放射線センター</t>
  </si>
  <si>
    <t>&lt;4.83</t>
    <phoneticPr fontId="1"/>
  </si>
  <si>
    <t>&lt;3.96</t>
    <phoneticPr fontId="1"/>
  </si>
  <si>
    <t>タチウオ</t>
  </si>
  <si>
    <t>&lt;5.42</t>
    <phoneticPr fontId="1"/>
  </si>
  <si>
    <t>&lt;5</t>
    <phoneticPr fontId="1"/>
  </si>
  <si>
    <t>日立市日立市</t>
    <rPh sb="0" eb="3">
      <t>ヒタチシ</t>
    </rPh>
    <rPh sb="3" eb="6">
      <t>ヒタチシ</t>
    </rPh>
    <phoneticPr fontId="1"/>
  </si>
  <si>
    <t>&lt;3.82</t>
    <phoneticPr fontId="1"/>
  </si>
  <si>
    <t>&lt;6.01</t>
    <phoneticPr fontId="1"/>
  </si>
  <si>
    <t>&lt;3.95</t>
    <phoneticPr fontId="1"/>
  </si>
  <si>
    <t>&lt;2.9</t>
    <phoneticPr fontId="1"/>
  </si>
  <si>
    <t>&lt;4.76</t>
    <phoneticPr fontId="1"/>
  </si>
  <si>
    <t>&lt;4.43</t>
    <phoneticPr fontId="1"/>
  </si>
  <si>
    <t>&lt;4.29</t>
    <phoneticPr fontId="1"/>
  </si>
  <si>
    <t>&lt;4.18</t>
    <phoneticPr fontId="1"/>
  </si>
  <si>
    <t>&lt;3.74</t>
    <phoneticPr fontId="1"/>
  </si>
  <si>
    <t>&lt;5.51</t>
    <phoneticPr fontId="1"/>
  </si>
  <si>
    <t>&lt;5.3</t>
    <phoneticPr fontId="1"/>
  </si>
  <si>
    <t>&lt;4.64</t>
    <phoneticPr fontId="1"/>
  </si>
  <si>
    <t>&lt;3.93</t>
    <phoneticPr fontId="1"/>
  </si>
  <si>
    <t>メイタガレイ</t>
  </si>
  <si>
    <t>&lt;4.47</t>
    <phoneticPr fontId="1"/>
  </si>
  <si>
    <t>ヤナギダコ</t>
  </si>
  <si>
    <t>&lt;0.338</t>
    <phoneticPr fontId="1"/>
  </si>
  <si>
    <t>&lt;0.357</t>
    <phoneticPr fontId="1"/>
  </si>
  <si>
    <t>&lt;0.7</t>
  </si>
  <si>
    <t>&lt;0.374</t>
    <phoneticPr fontId="1"/>
  </si>
  <si>
    <t>&lt;0.405</t>
    <phoneticPr fontId="1"/>
  </si>
  <si>
    <t>&lt;0.78</t>
  </si>
  <si>
    <t>&lt;3.53</t>
    <phoneticPr fontId="1"/>
  </si>
  <si>
    <t>&lt;4.94</t>
    <phoneticPr fontId="1"/>
  </si>
  <si>
    <t>&lt;3.06</t>
    <phoneticPr fontId="1"/>
  </si>
  <si>
    <t>&lt;4.08</t>
    <phoneticPr fontId="1"/>
  </si>
  <si>
    <t>&lt;0.518</t>
    <phoneticPr fontId="1"/>
  </si>
  <si>
    <t>&lt;0.485</t>
    <phoneticPr fontId="1"/>
  </si>
  <si>
    <t>&lt;1</t>
  </si>
  <si>
    <t>&lt;0.436</t>
    <phoneticPr fontId="1"/>
  </si>
  <si>
    <t>&lt;0.462</t>
    <phoneticPr fontId="1"/>
  </si>
  <si>
    <t>&lt;0.9</t>
  </si>
  <si>
    <t>&lt;0.324</t>
    <phoneticPr fontId="1"/>
  </si>
  <si>
    <t>&lt;0.344</t>
    <phoneticPr fontId="1"/>
  </si>
  <si>
    <t>ユメカサゴ</t>
  </si>
  <si>
    <t>&lt;4.63</t>
    <phoneticPr fontId="1"/>
  </si>
  <si>
    <t>青森県</t>
  </si>
  <si>
    <t>八戸市</t>
  </si>
  <si>
    <t>三沢市天ヶ森沖</t>
  </si>
  <si>
    <t>マダラ
（1kg以上）</t>
  </si>
  <si>
    <t>天然</t>
  </si>
  <si>
    <t>（株）ＫＡＮＳＯテクノス</t>
  </si>
  <si>
    <t>&lt;0.325</t>
  </si>
  <si>
    <t>&lt;0.387</t>
  </si>
  <si>
    <t>マダラ
（1kg以上・肝臓）</t>
  </si>
  <si>
    <t>&lt;4.82</t>
  </si>
  <si>
    <t>マダラ
（1kg以上・卵巣）</t>
  </si>
  <si>
    <t>&lt;0.473</t>
  </si>
  <si>
    <t>&lt;0.505</t>
  </si>
  <si>
    <t>&lt;5.46</t>
  </si>
  <si>
    <t>新潟県</t>
    <rPh sb="0" eb="3">
      <t>ニイガタケン</t>
    </rPh>
    <phoneticPr fontId="1"/>
  </si>
  <si>
    <t>青森県</t>
    <rPh sb="0" eb="3">
      <t>アオモリケン</t>
    </rPh>
    <phoneticPr fontId="5"/>
  </si>
  <si>
    <t>尻屋漁港</t>
    <rPh sb="0" eb="2">
      <t>シリヤ</t>
    </rPh>
    <rPh sb="2" eb="4">
      <t>ギョコウ</t>
    </rPh>
    <phoneticPr fontId="1"/>
  </si>
  <si>
    <t>ババガレイ</t>
    <phoneticPr fontId="1"/>
  </si>
  <si>
    <t>不明</t>
    <rPh sb="0" eb="2">
      <t>フメイ</t>
    </rPh>
    <phoneticPr fontId="1"/>
  </si>
  <si>
    <t>（財）新潟県環境衛生研究所</t>
    <rPh sb="1" eb="2">
      <t>ザイ</t>
    </rPh>
    <rPh sb="3" eb="6">
      <t>ニイガタケン</t>
    </rPh>
    <rPh sb="6" eb="8">
      <t>カンキョウ</t>
    </rPh>
    <rPh sb="8" eb="10">
      <t>エイセイ</t>
    </rPh>
    <rPh sb="10" eb="13">
      <t>ケンキュウジョ</t>
    </rPh>
    <phoneticPr fontId="1"/>
  </si>
  <si>
    <t>&lt;3.6</t>
    <phoneticPr fontId="1"/>
  </si>
  <si>
    <t>&lt;7.1</t>
    <phoneticPr fontId="1"/>
  </si>
  <si>
    <t>杉並区</t>
    <rPh sb="0" eb="3">
      <t>スギナミク</t>
    </rPh>
    <phoneticPr fontId="5"/>
  </si>
  <si>
    <t>千葉県</t>
    <rPh sb="0" eb="3">
      <t>チバケン</t>
    </rPh>
    <phoneticPr fontId="5"/>
  </si>
  <si>
    <t>野田市</t>
    <rPh sb="0" eb="3">
      <t>ノダシ</t>
    </rPh>
    <phoneticPr fontId="5"/>
  </si>
  <si>
    <t>野田工場</t>
    <rPh sb="0" eb="4">
      <t>ノダコウジョウ</t>
    </rPh>
    <phoneticPr fontId="5"/>
  </si>
  <si>
    <t>流通品</t>
    <rPh sb="0" eb="2">
      <t>リュウツウ</t>
    </rPh>
    <rPh sb="2" eb="3">
      <t>ヒン</t>
    </rPh>
    <phoneticPr fontId="5"/>
  </si>
  <si>
    <t>杉並保健所生活衛生課</t>
    <rPh sb="0" eb="2">
      <t>スギナミ</t>
    </rPh>
    <rPh sb="2" eb="5">
      <t>ホケンジョ</t>
    </rPh>
    <rPh sb="5" eb="7">
      <t>セイカツ</t>
    </rPh>
    <rPh sb="7" eb="10">
      <t>エイセイカ</t>
    </rPh>
    <phoneticPr fontId="5"/>
  </si>
  <si>
    <t>&lt;0.5</t>
  </si>
  <si>
    <t>&lt;0.4</t>
  </si>
  <si>
    <t/>
  </si>
  <si>
    <t>米</t>
    <rPh sb="0" eb="1">
      <t>コメ</t>
    </rPh>
    <phoneticPr fontId="5"/>
  </si>
  <si>
    <t>&lt;0.8</t>
  </si>
  <si>
    <t>東京都</t>
    <rPh sb="0" eb="3">
      <t>トウキョウト</t>
    </rPh>
    <phoneticPr fontId="5"/>
  </si>
  <si>
    <t>西多摩郡</t>
    <rPh sb="0" eb="4">
      <t>ニシタマグン</t>
    </rPh>
    <phoneticPr fontId="1"/>
  </si>
  <si>
    <t>東京工場</t>
    <rPh sb="0" eb="2">
      <t>トウキョウ</t>
    </rPh>
    <rPh sb="2" eb="4">
      <t>コウジョウ</t>
    </rPh>
    <phoneticPr fontId="5"/>
  </si>
  <si>
    <t>牛乳・
乳児用食品</t>
  </si>
  <si>
    <t>&lt;0.3</t>
  </si>
  <si>
    <t>横浜市</t>
    <rPh sb="0" eb="3">
      <t>ヨコハマシ</t>
    </rPh>
    <phoneticPr fontId="9"/>
  </si>
  <si>
    <t>北海道</t>
    <rPh sb="0" eb="3">
      <t>ホッカイドウ</t>
    </rPh>
    <phoneticPr fontId="5"/>
  </si>
  <si>
    <t>―</t>
  </si>
  <si>
    <t>北海道沖</t>
    <rPh sb="0" eb="3">
      <t>ホッカイドウ</t>
    </rPh>
    <rPh sb="3" eb="4">
      <t>オキ</t>
    </rPh>
    <phoneticPr fontId="5"/>
  </si>
  <si>
    <t>横浜市本場食品衛生検査所</t>
  </si>
  <si>
    <t>&lt;2.64</t>
  </si>
  <si>
    <t>&lt;2.88</t>
  </si>
  <si>
    <t>&lt;5.5</t>
  </si>
  <si>
    <t>青森県</t>
    <rPh sb="0" eb="2">
      <t>アオモリ</t>
    </rPh>
    <rPh sb="2" eb="3">
      <t>ケン</t>
    </rPh>
    <phoneticPr fontId="5"/>
  </si>
  <si>
    <t>青森県沖</t>
    <rPh sb="0" eb="3">
      <t>アオモリケン</t>
    </rPh>
    <rPh sb="3" eb="4">
      <t>オキ</t>
    </rPh>
    <phoneticPr fontId="5"/>
  </si>
  <si>
    <t>&lt;3.17</t>
  </si>
  <si>
    <t>&lt;2.72</t>
  </si>
  <si>
    <t>&lt;3.15</t>
  </si>
  <si>
    <t>&lt;3.20</t>
  </si>
  <si>
    <t>&lt;3.2</t>
  </si>
  <si>
    <t>札幌市</t>
    <rPh sb="0" eb="3">
      <t>サッポロシ</t>
    </rPh>
    <phoneticPr fontId="1"/>
  </si>
  <si>
    <t>一般財団法人北海道薬剤師会公衆衛生検査センター</t>
    <phoneticPr fontId="1"/>
  </si>
  <si>
    <t>&lt;4.0</t>
    <phoneticPr fontId="1"/>
  </si>
  <si>
    <t>埼玉県</t>
    <rPh sb="0" eb="3">
      <t>サイタマケン</t>
    </rPh>
    <phoneticPr fontId="5"/>
  </si>
  <si>
    <t>ナガネギ</t>
    <phoneticPr fontId="1"/>
  </si>
  <si>
    <t>新潟県</t>
    <rPh sb="0" eb="3">
      <t>ニイガタケン</t>
    </rPh>
    <phoneticPr fontId="5"/>
  </si>
  <si>
    <t>南魚沼市</t>
    <rPh sb="0" eb="3">
      <t>ミナミウオヌマ</t>
    </rPh>
    <rPh sb="3" eb="4">
      <t>シ</t>
    </rPh>
    <phoneticPr fontId="1"/>
  </si>
  <si>
    <t>（財）新潟県環境衛生研究所</t>
    <rPh sb="1" eb="2">
      <t>ザイ</t>
    </rPh>
    <rPh sb="3" eb="6">
      <t>ニイガタケン</t>
    </rPh>
    <rPh sb="6" eb="8">
      <t>カンキョウ</t>
    </rPh>
    <rPh sb="8" eb="10">
      <t>エイセイ</t>
    </rPh>
    <rPh sb="10" eb="12">
      <t>ケンキュウ</t>
    </rPh>
    <rPh sb="12" eb="13">
      <t>ジョ</t>
    </rPh>
    <phoneticPr fontId="1"/>
  </si>
  <si>
    <t>&lt;3.1</t>
    <phoneticPr fontId="1"/>
  </si>
  <si>
    <t>&lt;3.3</t>
    <phoneticPr fontId="1"/>
  </si>
  <si>
    <t>&lt;6.4</t>
    <phoneticPr fontId="1"/>
  </si>
  <si>
    <t>茨城県</t>
    <rPh sb="0" eb="3">
      <t>イバラキケン</t>
    </rPh>
    <phoneticPr fontId="5"/>
  </si>
  <si>
    <t>流通品</t>
    <rPh sb="0" eb="2">
      <t>リュウツウ</t>
    </rPh>
    <rPh sb="2" eb="3">
      <t>ヒン</t>
    </rPh>
    <phoneticPr fontId="1"/>
  </si>
  <si>
    <t>&lt;7.0</t>
    <phoneticPr fontId="1"/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</si>
  <si>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</si>
  <si>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</si>
  <si>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大島町</t>
    <rPh sb="0" eb="2">
      <t>オオシマ</t>
    </rPh>
    <rPh sb="2" eb="3">
      <t>マチ</t>
    </rPh>
    <phoneticPr fontId="1"/>
  </si>
  <si>
    <t>―</t>
    <phoneticPr fontId="1"/>
  </si>
  <si>
    <t>アシタバ生葉</t>
    <rPh sb="4" eb="5">
      <t>ナマ</t>
    </rPh>
    <rPh sb="5" eb="6">
      <t>バ</t>
    </rPh>
    <phoneticPr fontId="1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</si>
  <si>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</si>
  <si>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利島村</t>
    <rPh sb="0" eb="3">
      <t>トシマムラ</t>
    </rPh>
    <phoneticPr fontId="1"/>
  </si>
  <si>
    <t>新島村</t>
    <rPh sb="0" eb="2">
      <t>ニイジマ</t>
    </rPh>
    <rPh sb="2" eb="3">
      <t>ムラ</t>
    </rPh>
    <phoneticPr fontId="1"/>
  </si>
  <si>
    <t>&lt;4.3</t>
    <phoneticPr fontId="1"/>
  </si>
  <si>
    <t>&lt;9.6</t>
    <phoneticPr fontId="1"/>
  </si>
  <si>
    <t>神津島村</t>
    <rPh sb="0" eb="4">
      <t>コウヅシマムラ</t>
    </rPh>
    <phoneticPr fontId="1"/>
  </si>
  <si>
    <t>&lt;4.8</t>
    <phoneticPr fontId="1"/>
  </si>
  <si>
    <t>三宅村</t>
    <rPh sb="0" eb="2">
      <t>ミヤケ</t>
    </rPh>
    <rPh sb="2" eb="3">
      <t>ムラ</t>
    </rPh>
    <phoneticPr fontId="1"/>
  </si>
  <si>
    <t>&lt;4.9</t>
    <phoneticPr fontId="1"/>
  </si>
  <si>
    <t>八丈町</t>
    <rPh sb="0" eb="2">
      <t>ハチジョウ</t>
    </rPh>
    <rPh sb="2" eb="3">
      <t>チョウ</t>
    </rPh>
    <phoneticPr fontId="1"/>
  </si>
  <si>
    <t>&lt;9.3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</si>
</sst>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$-411]ge\.m\.d;@"/>
    <numFmt numFmtId="177" formatCode="0.0_ "/>
    <numFmt numFmtId="178" formatCode="0.000_ "/>
    <numFmt numFmtId="179" formatCode="0.00_);[Red]\(0.00\)"/>
    <numFmt numFmtId="180" formatCode="0.0_);[Red]\(0.0\)"/>
  </numFmts>
  <fonts count="2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1"/>
      <color rgb="FF3F3F3F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10"/>
      <name val="ＭＳ Ｐゴシック"/>
      <family val="3"/>
    </font>
    <font>
      <u/>
      <sz val="10"/>
      <color rgb="FFFF000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>
      <alignment vertical="center"/>
    </xf>
  </cellStyleXfs>
  <cellXfs count="21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2" borderId="35" xfId="0" applyNumberFormat="1" applyFont="1" applyFill="1" applyBorder="1" applyAlignment="1">
      <alignment horizontal="center" vertical="center" wrapText="1"/>
    </xf>
    <xf numFmtId="0" fontId="4" fillId="2" borderId="34" xfId="0" applyNumberFormat="1" applyFont="1" applyFill="1" applyBorder="1" applyAlignment="1">
      <alignment horizontal="center" vertical="center" wrapText="1"/>
    </xf>
    <xf numFmtId="176" fontId="4" fillId="2" borderId="36" xfId="0" applyNumberFormat="1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57" fontId="4" fillId="2" borderId="38" xfId="0" applyNumberFormat="1" applyFont="1" applyFill="1" applyBorder="1" applyAlignment="1">
      <alignment horizontal="center" vertical="center" wrapText="1"/>
    </xf>
    <xf numFmtId="176" fontId="4" fillId="2" borderId="39" xfId="0" applyNumberFormat="1" applyFont="1" applyFill="1" applyBorder="1" applyAlignment="1">
      <alignment horizontal="center" vertical="center" wrapText="1"/>
    </xf>
    <xf numFmtId="176" fontId="4" fillId="2" borderId="42" xfId="0" applyNumberFormat="1" applyFont="1" applyFill="1" applyBorder="1" applyAlignment="1">
      <alignment horizontal="center" vertical="center" wrapText="1"/>
    </xf>
    <xf numFmtId="0" fontId="4" fillId="2" borderId="39" xfId="0" applyNumberFormat="1" applyFont="1" applyFill="1" applyBorder="1" applyAlignment="1">
      <alignment horizontal="center" vertical="center" wrapText="1"/>
    </xf>
    <xf numFmtId="2" fontId="4" fillId="2" borderId="37" xfId="0" applyNumberFormat="1" applyFont="1" applyFill="1" applyBorder="1" applyAlignment="1">
      <alignment horizontal="center" vertical="center" wrapText="1"/>
    </xf>
    <xf numFmtId="0" fontId="4" fillId="2" borderId="43" xfId="0" applyNumberFormat="1" applyFont="1" applyFill="1" applyBorder="1" applyAlignment="1">
      <alignment horizontal="center" vertical="center" wrapText="1"/>
    </xf>
    <xf numFmtId="0" fontId="4" fillId="3" borderId="37" xfId="0" applyNumberFormat="1" applyFont="1" applyFill="1" applyBorder="1" applyAlignment="1">
      <alignment horizontal="center" vertical="center" wrapText="1"/>
    </xf>
    <xf numFmtId="0" fontId="4" fillId="3" borderId="44" xfId="0" applyNumberFormat="1" applyFont="1" applyFill="1" applyBorder="1" applyAlignment="1">
      <alignment horizontal="center" vertical="center" wrapText="1"/>
    </xf>
    <xf numFmtId="0" fontId="4" fillId="2" borderId="42" xfId="0" applyNumberFormat="1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57" fontId="4" fillId="2" borderId="45" xfId="0" applyNumberFormat="1" applyFont="1" applyFill="1" applyBorder="1" applyAlignment="1">
      <alignment horizontal="center" vertical="center" wrapText="1"/>
    </xf>
    <xf numFmtId="176" fontId="4" fillId="2" borderId="41" xfId="0" applyNumberFormat="1" applyFont="1" applyFill="1" applyBorder="1" applyAlignment="1">
      <alignment horizontal="center" vertical="center" wrapText="1"/>
    </xf>
    <xf numFmtId="176" fontId="4" fillId="2" borderId="46" xfId="0" applyNumberFormat="1" applyFont="1" applyFill="1" applyBorder="1" applyAlignment="1">
      <alignment horizontal="center" vertical="center" wrapText="1"/>
    </xf>
    <xf numFmtId="0" fontId="4" fillId="2" borderId="41" xfId="0" applyNumberFormat="1" applyFont="1" applyFill="1" applyBorder="1" applyAlignment="1">
      <alignment horizontal="center" vertical="center" wrapText="1"/>
    </xf>
    <xf numFmtId="0" fontId="4" fillId="2" borderId="26" xfId="0" applyNumberFormat="1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/>
    </xf>
    <xf numFmtId="0" fontId="4" fillId="2" borderId="44" xfId="0" applyNumberFormat="1" applyFont="1" applyFill="1" applyBorder="1" applyAlignment="1">
      <alignment horizontal="center" vertical="center" wrapText="1"/>
    </xf>
    <xf numFmtId="0" fontId="4" fillId="2" borderId="27" xfId="0" applyNumberFormat="1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57" fontId="4" fillId="2" borderId="14" xfId="0" applyNumberFormat="1" applyFont="1" applyFill="1" applyBorder="1" applyAlignment="1">
      <alignment horizontal="center" vertical="center" wrapText="1"/>
    </xf>
    <xf numFmtId="176" fontId="4" fillId="2" borderId="20" xfId="0" applyNumberFormat="1" applyFont="1" applyFill="1" applyBorder="1" applyAlignment="1">
      <alignment horizontal="center" vertical="center" wrapText="1"/>
    </xf>
    <xf numFmtId="176" fontId="4" fillId="2" borderId="15" xfId="0" applyNumberFormat="1" applyFont="1" applyFill="1" applyBorder="1" applyAlignment="1">
      <alignment horizontal="center" vertical="center" wrapText="1"/>
    </xf>
    <xf numFmtId="0" fontId="4" fillId="2" borderId="26" xfId="0" quotePrefix="1" applyNumberFormat="1" applyFont="1" applyFill="1" applyBorder="1" applyAlignment="1">
      <alignment horizontal="center" vertical="center" wrapText="1"/>
    </xf>
    <xf numFmtId="0" fontId="4" fillId="2" borderId="19" xfId="0" applyNumberFormat="1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46" xfId="0" applyNumberFormat="1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/>
    </xf>
    <xf numFmtId="0" fontId="4" fillId="2" borderId="37" xfId="0" applyNumberFormat="1" applyFont="1" applyFill="1" applyBorder="1" applyAlignment="1">
      <alignment horizontal="center" vertical="center" wrapText="1"/>
    </xf>
    <xf numFmtId="177" fontId="4" fillId="2" borderId="26" xfId="0" applyNumberFormat="1" applyFont="1" applyFill="1" applyBorder="1" applyAlignment="1">
      <alignment horizontal="center" vertical="center" wrapText="1"/>
    </xf>
    <xf numFmtId="178" fontId="4" fillId="2" borderId="26" xfId="0" applyNumberFormat="1" applyFont="1" applyFill="1" applyBorder="1" applyAlignment="1">
      <alignment horizontal="center" vertical="center" wrapText="1"/>
    </xf>
    <xf numFmtId="179" fontId="4" fillId="2" borderId="26" xfId="0" applyNumberFormat="1" applyFont="1" applyFill="1" applyBorder="1" applyAlignment="1">
      <alignment horizontal="center" vertical="center" wrapText="1"/>
    </xf>
    <xf numFmtId="177" fontId="4" fillId="2" borderId="27" xfId="0" applyNumberFormat="1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0" fontId="19" fillId="2" borderId="26" xfId="0" applyFont="1" applyFill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center" vertical="center"/>
    </xf>
    <xf numFmtId="57" fontId="4" fillId="2" borderId="42" xfId="0" applyNumberFormat="1" applyFont="1" applyFill="1" applyBorder="1" applyAlignment="1">
      <alignment horizontal="center" vertical="center" wrapText="1"/>
    </xf>
    <xf numFmtId="57" fontId="19" fillId="0" borderId="26" xfId="0" applyNumberFormat="1" applyFont="1" applyFill="1" applyBorder="1" applyAlignment="1">
      <alignment horizontal="center" vertical="center" wrapText="1"/>
    </xf>
    <xf numFmtId="57" fontId="20" fillId="0" borderId="46" xfId="0" applyNumberFormat="1" applyFont="1" applyFill="1" applyBorder="1" applyAlignment="1">
      <alignment horizontal="center" vertical="center" wrapText="1"/>
    </xf>
    <xf numFmtId="0" fontId="19" fillId="2" borderId="27" xfId="0" applyFont="1" applyFill="1" applyBorder="1" applyAlignment="1">
      <alignment horizontal="center" vertical="center" wrapText="1"/>
    </xf>
    <xf numFmtId="0" fontId="19" fillId="2" borderId="26" xfId="0" applyFont="1" applyFill="1" applyBorder="1" applyAlignment="1">
      <alignment horizontal="center" vertical="center"/>
    </xf>
    <xf numFmtId="57" fontId="4" fillId="2" borderId="46" xfId="0" applyNumberFormat="1" applyFont="1" applyFill="1" applyBorder="1" applyAlignment="1">
      <alignment horizontal="center" vertical="center" wrapText="1"/>
    </xf>
    <xf numFmtId="0" fontId="21" fillId="2" borderId="37" xfId="0" applyFont="1" applyFill="1" applyBorder="1" applyAlignment="1">
      <alignment horizontal="center" vertical="center"/>
    </xf>
    <xf numFmtId="0" fontId="21" fillId="2" borderId="38" xfId="0" applyFont="1" applyFill="1" applyBorder="1" applyAlignment="1">
      <alignment horizontal="center" vertical="center"/>
    </xf>
    <xf numFmtId="0" fontId="21" fillId="2" borderId="39" xfId="0" applyFont="1" applyFill="1" applyBorder="1" applyAlignment="1">
      <alignment horizontal="center" vertical="center"/>
    </xf>
    <xf numFmtId="0" fontId="21" fillId="2" borderId="40" xfId="0" applyFont="1" applyFill="1" applyBorder="1" applyAlignment="1">
      <alignment horizontal="center" vertical="center"/>
    </xf>
    <xf numFmtId="0" fontId="21" fillId="2" borderId="41" xfId="0" applyFont="1" applyFill="1" applyBorder="1" applyAlignment="1">
      <alignment horizontal="center" vertical="center"/>
    </xf>
    <xf numFmtId="0" fontId="21" fillId="2" borderId="42" xfId="0" applyFont="1" applyFill="1" applyBorder="1" applyAlignment="1">
      <alignment horizontal="center" vertical="center"/>
    </xf>
    <xf numFmtId="0" fontId="24" fillId="2" borderId="37" xfId="0" applyFont="1" applyFill="1" applyBorder="1" applyAlignment="1">
      <alignment horizontal="center" vertical="center"/>
    </xf>
    <xf numFmtId="57" fontId="21" fillId="2" borderId="38" xfId="0" applyNumberFormat="1" applyFont="1" applyFill="1" applyBorder="1" applyAlignment="1">
      <alignment horizontal="center" vertical="center"/>
    </xf>
    <xf numFmtId="176" fontId="21" fillId="2" borderId="41" xfId="0" applyNumberFormat="1" applyFont="1" applyFill="1" applyBorder="1" applyAlignment="1">
      <alignment horizontal="center" vertical="center"/>
    </xf>
    <xf numFmtId="176" fontId="21" fillId="2" borderId="44" xfId="0" applyNumberFormat="1" applyFont="1" applyFill="1" applyBorder="1" applyAlignment="1">
      <alignment horizontal="center" vertical="center"/>
    </xf>
    <xf numFmtId="0" fontId="21" fillId="2" borderId="43" xfId="0" applyNumberFormat="1" applyFont="1" applyFill="1" applyBorder="1" applyAlignment="1">
      <alignment horizontal="center" vertical="center"/>
    </xf>
    <xf numFmtId="0" fontId="21" fillId="3" borderId="37" xfId="0" applyNumberFormat="1" applyFont="1" applyFill="1" applyBorder="1" applyAlignment="1">
      <alignment horizontal="center" vertical="center"/>
    </xf>
    <xf numFmtId="0" fontId="21" fillId="3" borderId="44" xfId="0" applyNumberFormat="1" applyFont="1" applyFill="1" applyBorder="1" applyAlignment="1">
      <alignment horizontal="center" vertical="center"/>
    </xf>
    <xf numFmtId="0" fontId="21" fillId="2" borderId="42" xfId="0" applyNumberFormat="1" applyFont="1" applyFill="1" applyBorder="1" applyAlignment="1">
      <alignment horizontal="center" vertical="center"/>
    </xf>
    <xf numFmtId="0" fontId="21" fillId="2" borderId="26" xfId="0" applyFont="1" applyFill="1" applyBorder="1" applyAlignment="1">
      <alignment horizontal="center" vertical="center"/>
    </xf>
    <xf numFmtId="0" fontId="21" fillId="2" borderId="45" xfId="0" applyFont="1" applyFill="1" applyBorder="1" applyAlignment="1">
      <alignment horizontal="center" vertical="center"/>
    </xf>
    <xf numFmtId="57" fontId="21" fillId="2" borderId="14" xfId="0" applyNumberFormat="1" applyFont="1" applyFill="1" applyBorder="1" applyAlignment="1">
      <alignment horizontal="center" vertical="center"/>
    </xf>
    <xf numFmtId="176" fontId="21" fillId="2" borderId="39" xfId="0" applyNumberFormat="1" applyFont="1" applyFill="1" applyBorder="1" applyAlignment="1">
      <alignment horizontal="center" vertical="center"/>
    </xf>
    <xf numFmtId="57" fontId="0" fillId="0" borderId="26" xfId="0" applyNumberFormat="1" applyBorder="1" applyAlignment="1">
      <alignment horizontal="center" vertical="center"/>
    </xf>
    <xf numFmtId="57" fontId="0" fillId="0" borderId="46" xfId="0" applyNumberFormat="1" applyBorder="1" applyAlignment="1">
      <alignment horizontal="center" vertical="center" wrapText="1"/>
    </xf>
    <xf numFmtId="57" fontId="0" fillId="2" borderId="27" xfId="0" applyNumberFormat="1" applyFill="1" applyBorder="1" applyAlignment="1">
      <alignment horizontal="center" vertical="center" wrapText="1"/>
    </xf>
    <xf numFmtId="176" fontId="4" fillId="2" borderId="27" xfId="0" applyNumberFormat="1" applyFont="1" applyFill="1" applyBorder="1" applyAlignment="1">
      <alignment horizontal="center" vertical="center" wrapText="1"/>
    </xf>
    <xf numFmtId="0" fontId="0" fillId="0" borderId="37" xfId="0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0" borderId="26" xfId="0" quotePrefix="1" applyNumberFormat="1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0" borderId="26" xfId="0" applyNumberFormat="1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27" fillId="0" borderId="26" xfId="1" applyFont="1" applyFill="1" applyBorder="1" applyAlignment="1">
      <alignment horizontal="center" vertical="center" wrapText="1"/>
    </xf>
    <xf numFmtId="0" fontId="27" fillId="0" borderId="46" xfId="1" applyFont="1" applyFill="1" applyBorder="1" applyAlignment="1">
      <alignment horizontal="center" vertical="center" wrapText="1"/>
    </xf>
    <xf numFmtId="0" fontId="27" fillId="0" borderId="41" xfId="1" applyFont="1" applyFill="1" applyBorder="1" applyAlignment="1">
      <alignment horizontal="center" vertical="center"/>
    </xf>
    <xf numFmtId="0" fontId="27" fillId="0" borderId="26" xfId="1" applyFont="1" applyFill="1" applyBorder="1" applyAlignment="1">
      <alignment horizontal="center" vertical="center"/>
    </xf>
    <xf numFmtId="0" fontId="27" fillId="0" borderId="46" xfId="1" applyFont="1" applyFill="1" applyBorder="1" applyAlignment="1">
      <alignment horizontal="center" vertical="center"/>
    </xf>
    <xf numFmtId="0" fontId="27" fillId="0" borderId="47" xfId="1" applyFont="1" applyFill="1" applyBorder="1" applyAlignment="1">
      <alignment horizontal="center" vertical="center" wrapText="1"/>
    </xf>
    <xf numFmtId="0" fontId="13" fillId="2" borderId="42" xfId="1" applyFont="1" applyFill="1" applyBorder="1" applyAlignment="1">
      <alignment horizontal="center" vertical="center" wrapText="1"/>
    </xf>
    <xf numFmtId="57" fontId="27" fillId="0" borderId="41" xfId="1" applyNumberFormat="1" applyFont="1" applyFill="1" applyBorder="1" applyAlignment="1">
      <alignment horizontal="center" vertical="center"/>
    </xf>
    <xf numFmtId="57" fontId="27" fillId="0" borderId="46" xfId="1" applyNumberFormat="1" applyFont="1" applyFill="1" applyBorder="1" applyAlignment="1">
      <alignment horizontal="center" vertical="center" wrapText="1"/>
    </xf>
    <xf numFmtId="57" fontId="27" fillId="0" borderId="41" xfId="1" applyNumberFormat="1" applyFont="1" applyFill="1" applyBorder="1" applyAlignment="1">
      <alignment horizontal="center" vertical="center" wrapText="1"/>
    </xf>
    <xf numFmtId="180" fontId="27" fillId="0" borderId="27" xfId="1" applyNumberFormat="1" applyFont="1" applyFill="1" applyBorder="1" applyAlignment="1">
      <alignment horizontal="center" vertical="center" wrapText="1"/>
    </xf>
    <xf numFmtId="180" fontId="27" fillId="0" borderId="26" xfId="1" applyNumberFormat="1" applyFont="1" applyFill="1" applyBorder="1" applyAlignment="1">
      <alignment horizontal="center" vertical="center" wrapText="1"/>
    </xf>
    <xf numFmtId="0" fontId="4" fillId="3" borderId="37" xfId="1" applyNumberFormat="1" applyFont="1" applyFill="1" applyBorder="1" applyAlignment="1">
      <alignment horizontal="center" vertical="center" wrapText="1"/>
    </xf>
    <xf numFmtId="0" fontId="4" fillId="3" borderId="44" xfId="1" applyNumberFormat="1" applyFont="1" applyFill="1" applyBorder="1" applyAlignment="1">
      <alignment horizontal="center" vertical="center" wrapText="1"/>
    </xf>
    <xf numFmtId="0" fontId="4" fillId="2" borderId="42" xfId="1" applyNumberFormat="1" applyFont="1" applyFill="1" applyBorder="1" applyAlignment="1">
      <alignment horizontal="center" vertical="center" wrapText="1"/>
    </xf>
    <xf numFmtId="0" fontId="27" fillId="0" borderId="41" xfId="1" applyFont="1" applyFill="1" applyBorder="1" applyAlignment="1">
      <alignment horizontal="center" vertical="center" wrapText="1"/>
    </xf>
    <xf numFmtId="0" fontId="4" fillId="2" borderId="37" xfId="1" applyFont="1" applyFill="1" applyBorder="1" applyAlignment="1">
      <alignment horizontal="center" vertical="center" wrapText="1"/>
    </xf>
    <xf numFmtId="0" fontId="4" fillId="2" borderId="38" xfId="1" applyFont="1" applyFill="1" applyBorder="1" applyAlignment="1">
      <alignment horizontal="center" vertical="center" wrapText="1"/>
    </xf>
    <xf numFmtId="0" fontId="4" fillId="2" borderId="39" xfId="1" applyFont="1" applyFill="1" applyBorder="1" applyAlignment="1">
      <alignment horizontal="center" vertical="center" wrapText="1"/>
    </xf>
    <xf numFmtId="0" fontId="7" fillId="2" borderId="40" xfId="1" applyFont="1" applyFill="1" applyBorder="1" applyAlignment="1">
      <alignment horizontal="center" vertical="center" wrapText="1"/>
    </xf>
    <xf numFmtId="0" fontId="4" fillId="2" borderId="41" xfId="1" applyFont="1" applyFill="1" applyBorder="1" applyAlignment="1">
      <alignment horizontal="center" vertical="center" wrapText="1"/>
    </xf>
    <xf numFmtId="0" fontId="4" fillId="2" borderId="42" xfId="1" applyFont="1" applyFill="1" applyBorder="1" applyAlignment="1">
      <alignment horizontal="center" vertical="center" wrapText="1"/>
    </xf>
    <xf numFmtId="0" fontId="11" fillId="2" borderId="37" xfId="1" applyFont="1" applyFill="1" applyBorder="1" applyAlignment="1">
      <alignment horizontal="center" vertical="center"/>
    </xf>
    <xf numFmtId="57" fontId="4" fillId="2" borderId="38" xfId="1" applyNumberFormat="1" applyFont="1" applyFill="1" applyBorder="1" applyAlignment="1">
      <alignment horizontal="center" vertical="center" wrapText="1"/>
    </xf>
    <xf numFmtId="176" fontId="4" fillId="2" borderId="39" xfId="1" applyNumberFormat="1" applyFont="1" applyFill="1" applyBorder="1" applyAlignment="1">
      <alignment horizontal="center" vertical="center" wrapText="1"/>
    </xf>
    <xf numFmtId="176" fontId="4" fillId="2" borderId="42" xfId="1" applyNumberFormat="1" applyFont="1" applyFill="1" applyBorder="1" applyAlignment="1">
      <alignment horizontal="center" vertical="center" wrapText="1"/>
    </xf>
    <xf numFmtId="0" fontId="4" fillId="2" borderId="39" xfId="1" applyNumberFormat="1" applyFont="1" applyFill="1" applyBorder="1" applyAlignment="1">
      <alignment horizontal="center" vertical="center" wrapText="1"/>
    </xf>
    <xf numFmtId="0" fontId="4" fillId="2" borderId="37" xfId="1" applyNumberFormat="1" applyFont="1" applyFill="1" applyBorder="1" applyAlignment="1">
      <alignment horizontal="center" vertical="center" wrapText="1"/>
    </xf>
    <xf numFmtId="0" fontId="4" fillId="2" borderId="43" xfId="1" applyNumberFormat="1" applyFont="1" applyFill="1" applyBorder="1" applyAlignment="1">
      <alignment horizontal="center" vertical="center" wrapText="1"/>
    </xf>
    <xf numFmtId="0" fontId="4" fillId="2" borderId="26" xfId="1" applyFont="1" applyFill="1" applyBorder="1" applyAlignment="1">
      <alignment horizontal="center" vertical="center" wrapText="1"/>
    </xf>
    <xf numFmtId="0" fontId="4" fillId="2" borderId="45" xfId="1" applyFont="1" applyFill="1" applyBorder="1" applyAlignment="1">
      <alignment horizontal="center" vertical="center" wrapText="1"/>
    </xf>
    <xf numFmtId="0" fontId="4" fillId="2" borderId="46" xfId="1" applyFont="1" applyFill="1" applyBorder="1" applyAlignment="1">
      <alignment horizontal="center" vertical="center" wrapText="1"/>
    </xf>
    <xf numFmtId="0" fontId="11" fillId="2" borderId="26" xfId="1" applyFont="1" applyFill="1" applyBorder="1" applyAlignment="1">
      <alignment horizontal="center" vertical="center"/>
    </xf>
    <xf numFmtId="57" fontId="4" fillId="2" borderId="45" xfId="1" applyNumberFormat="1" applyFont="1" applyFill="1" applyBorder="1" applyAlignment="1">
      <alignment horizontal="center" vertical="center" wrapText="1"/>
    </xf>
    <xf numFmtId="176" fontId="4" fillId="2" borderId="41" xfId="1" applyNumberFormat="1" applyFont="1" applyFill="1" applyBorder="1" applyAlignment="1">
      <alignment horizontal="center" vertical="center" wrapText="1"/>
    </xf>
    <xf numFmtId="176" fontId="4" fillId="2" borderId="46" xfId="1" applyNumberFormat="1" applyFont="1" applyFill="1" applyBorder="1" applyAlignment="1">
      <alignment horizontal="center" vertical="center" wrapText="1"/>
    </xf>
    <xf numFmtId="0" fontId="4" fillId="2" borderId="41" xfId="1" applyNumberFormat="1" applyFont="1" applyFill="1" applyBorder="1" applyAlignment="1">
      <alignment horizontal="center" vertical="center" wrapText="1"/>
    </xf>
    <xf numFmtId="0" fontId="4" fillId="2" borderId="26" xfId="1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26" xfId="0" applyFill="1" applyBorder="1" applyAlignment="1">
      <alignment horizontal="center" vertical="center"/>
    </xf>
    <xf numFmtId="0" fontId="4" fillId="2" borderId="37" xfId="1" applyFont="1" applyFill="1" applyBorder="1" applyAlignment="1">
      <alignment horizontal="center" vertical="center"/>
    </xf>
    <xf numFmtId="0" fontId="4" fillId="2" borderId="26" xfId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0" fillId="0" borderId="26" xfId="0" quotePrefix="1" applyFill="1" applyBorder="1" applyAlignment="1">
      <alignment horizontal="center" vertical="center"/>
    </xf>
    <xf numFmtId="0" fontId="4" fillId="2" borderId="38" xfId="1" applyFont="1" applyFill="1" applyBorder="1" applyAlignment="1">
      <alignment horizontal="center" vertical="center"/>
    </xf>
    <xf numFmtId="0" fontId="4" fillId="2" borderId="45" xfId="1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/>
    </xf>
    <xf numFmtId="57" fontId="4" fillId="2" borderId="38" xfId="0" applyNumberFormat="1" applyFont="1" applyFill="1" applyBorder="1" applyAlignment="1">
      <alignment horizontal="center" vertical="center"/>
    </xf>
    <xf numFmtId="176" fontId="4" fillId="2" borderId="39" xfId="0" applyNumberFormat="1" applyFont="1" applyFill="1" applyBorder="1" applyAlignment="1">
      <alignment horizontal="center" vertical="center"/>
    </xf>
    <xf numFmtId="176" fontId="4" fillId="2" borderId="42" xfId="0" applyNumberFormat="1" applyFont="1" applyFill="1" applyBorder="1" applyAlignment="1">
      <alignment horizontal="center" vertical="center"/>
    </xf>
    <xf numFmtId="0" fontId="4" fillId="2" borderId="39" xfId="0" applyNumberFormat="1" applyFont="1" applyFill="1" applyBorder="1" applyAlignment="1">
      <alignment horizontal="center" vertical="center"/>
    </xf>
    <xf numFmtId="0" fontId="4" fillId="2" borderId="37" xfId="0" applyNumberFormat="1" applyFont="1" applyFill="1" applyBorder="1" applyAlignment="1">
      <alignment horizontal="center" vertical="center"/>
    </xf>
    <xf numFmtId="0" fontId="4" fillId="2" borderId="43" xfId="0" applyNumberFormat="1" applyFont="1" applyFill="1" applyBorder="1" applyAlignment="1">
      <alignment horizontal="center" vertical="center"/>
    </xf>
    <xf numFmtId="0" fontId="4" fillId="3" borderId="37" xfId="0" applyNumberFormat="1" applyFont="1" applyFill="1" applyBorder="1" applyAlignment="1">
      <alignment horizontal="center" vertical="center"/>
    </xf>
    <xf numFmtId="0" fontId="4" fillId="3" borderId="44" xfId="0" applyNumberFormat="1" applyFont="1" applyFill="1" applyBorder="1" applyAlignment="1">
      <alignment horizontal="center" vertical="center"/>
    </xf>
    <xf numFmtId="0" fontId="4" fillId="2" borderId="42" xfId="0" applyNumberFormat="1" applyFont="1" applyFill="1" applyBorder="1" applyAlignment="1">
      <alignment horizontal="center" vertical="center"/>
    </xf>
    <xf numFmtId="0" fontId="4" fillId="2" borderId="41" xfId="0" applyNumberFormat="1" applyFont="1" applyFill="1" applyBorder="1" applyAlignment="1">
      <alignment horizontal="center" vertical="center"/>
    </xf>
    <xf numFmtId="0" fontId="4" fillId="2" borderId="26" xfId="0" applyNumberFormat="1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76" fontId="4" fillId="2" borderId="41" xfId="0" applyNumberFormat="1" applyFont="1" applyFill="1" applyBorder="1" applyAlignment="1">
      <alignment horizontal="center" vertical="center"/>
    </xf>
    <xf numFmtId="0" fontId="4" fillId="2" borderId="44" xfId="0" applyNumberFormat="1" applyFont="1" applyFill="1" applyBorder="1" applyAlignment="1">
      <alignment horizontal="center" vertical="center"/>
    </xf>
    <xf numFmtId="57" fontId="4" fillId="2" borderId="45" xfId="0" applyNumberFormat="1" applyFont="1" applyFill="1" applyBorder="1" applyAlignment="1">
      <alignment horizontal="center" vertical="center"/>
    </xf>
    <xf numFmtId="0" fontId="4" fillId="2" borderId="27" xfId="0" applyNumberFormat="1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176" fontId="6" fillId="2" borderId="9" xfId="0" applyNumberFormat="1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/>
    </xf>
    <xf numFmtId="0" fontId="4" fillId="2" borderId="21" xfId="0" applyNumberFormat="1" applyFont="1" applyFill="1" applyBorder="1" applyAlignment="1">
      <alignment horizontal="left" vertical="center" wrapText="1"/>
    </xf>
    <xf numFmtId="0" fontId="4" fillId="2" borderId="22" xfId="0" applyNumberFormat="1" applyFont="1" applyFill="1" applyBorder="1" applyAlignment="1">
      <alignment horizontal="left" vertical="center" wrapText="1"/>
    </xf>
    <xf numFmtId="0" fontId="4" fillId="2" borderId="27" xfId="0" applyNumberFormat="1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176" fontId="4" fillId="2" borderId="20" xfId="0" applyNumberFormat="1" applyFont="1" applyFill="1" applyBorder="1" applyAlignment="1">
      <alignment horizontal="center" vertical="center" wrapText="1"/>
    </xf>
    <xf numFmtId="176" fontId="4" fillId="2" borderId="17" xfId="0" applyNumberFormat="1" applyFont="1" applyFill="1" applyBorder="1" applyAlignment="1">
      <alignment horizontal="center" vertical="center" wrapText="1"/>
    </xf>
    <xf numFmtId="176" fontId="4" fillId="2" borderId="33" xfId="0" applyNumberFormat="1" applyFont="1" applyFill="1" applyBorder="1" applyAlignment="1">
      <alignment horizontal="center" vertical="center" wrapText="1"/>
    </xf>
    <xf numFmtId="176" fontId="4" fillId="2" borderId="15" xfId="0" applyNumberFormat="1" applyFont="1" applyFill="1" applyBorder="1" applyAlignment="1">
      <alignment horizontal="center" vertical="center" wrapText="1"/>
    </xf>
    <xf numFmtId="176" fontId="4" fillId="2" borderId="25" xfId="0" applyNumberFormat="1" applyFont="1" applyFill="1" applyBorder="1" applyAlignment="1">
      <alignment horizontal="center" vertical="center" wrapText="1"/>
    </xf>
    <xf numFmtId="176" fontId="4" fillId="2" borderId="29" xfId="0" applyNumberFormat="1" applyFont="1" applyFill="1" applyBorder="1" applyAlignment="1">
      <alignment horizontal="center" vertical="center" wrapText="1"/>
    </xf>
    <xf numFmtId="176" fontId="4" fillId="2" borderId="21" xfId="0" applyNumberFormat="1" applyFont="1" applyFill="1" applyBorder="1" applyAlignment="1">
      <alignment horizontal="center" vertical="center" wrapText="1"/>
    </xf>
    <xf numFmtId="176" fontId="4" fillId="2" borderId="22" xfId="0" applyNumberFormat="1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176" fontId="4" fillId="2" borderId="27" xfId="0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8"/>
  <sheetViews>
    <sheetView tabSelected="1" zoomScale="78" zoomScaleNormal="78" workbookViewId="0">
      <selection activeCell="A2" sqref="A2"/>
    </sheetView>
  </sheetViews>
  <sheetFormatPr defaultRowHeight="18.75" x14ac:dyDescent="0.4"/>
  <cols>
    <col min="2" max="2" width="11" bestFit="1" customWidth="1"/>
    <col min="3" max="3" width="19.25" bestFit="1" customWidth="1"/>
    <col min="5" max="5" width="15" style="138" bestFit="1" customWidth="1"/>
    <col min="6" max="6" width="25.5" style="138" bestFit="1" customWidth="1"/>
    <col min="7" max="7" width="25.5" bestFit="1" customWidth="1"/>
    <col min="8" max="8" width="17.25" bestFit="1" customWidth="1"/>
    <col min="9" max="9" width="25.125" bestFit="1" customWidth="1"/>
    <col min="10" max="10" width="39" style="138" bestFit="1" customWidth="1"/>
    <col min="11" max="11" width="15.125" style="138" bestFit="1" customWidth="1"/>
    <col min="12" max="12" width="50.25" bestFit="1" customWidth="1"/>
    <col min="13" max="13" width="41" bestFit="1" customWidth="1"/>
  </cols>
  <sheetData>
    <row r="1" spans="1:23" x14ac:dyDescent="0.4">
      <c r="A1" t="s">
        <v>0</v>
      </c>
    </row>
    <row r="2" spans="1:23" ht="19.5" thickBo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x14ac:dyDescent="0.4">
      <c r="A3" s="166" t="s">
        <v>1</v>
      </c>
      <c r="B3" s="166" t="s">
        <v>2</v>
      </c>
      <c r="C3" s="169" t="s">
        <v>3</v>
      </c>
      <c r="D3" s="172" t="s">
        <v>4</v>
      </c>
      <c r="E3" s="173"/>
      <c r="F3" s="174"/>
      <c r="G3" s="175" t="s">
        <v>5</v>
      </c>
      <c r="H3" s="189" t="s">
        <v>6</v>
      </c>
      <c r="I3" s="178" t="s">
        <v>7</v>
      </c>
      <c r="J3" s="173"/>
      <c r="K3" s="173"/>
      <c r="L3" s="174"/>
      <c r="M3" s="172" t="s">
        <v>8</v>
      </c>
      <c r="N3" s="174"/>
      <c r="O3" s="179" t="s">
        <v>9</v>
      </c>
      <c r="P3" s="180"/>
      <c r="Q3" s="172" t="s">
        <v>10</v>
      </c>
      <c r="R3" s="173"/>
      <c r="S3" s="173"/>
      <c r="T3" s="173"/>
      <c r="U3" s="173"/>
      <c r="V3" s="173"/>
      <c r="W3" s="174"/>
    </row>
    <row r="4" spans="1:23" x14ac:dyDescent="0.4">
      <c r="A4" s="167"/>
      <c r="B4" s="167"/>
      <c r="C4" s="170"/>
      <c r="D4" s="181" t="s">
        <v>11</v>
      </c>
      <c r="E4" s="184" t="s">
        <v>12</v>
      </c>
      <c r="F4" s="187" t="s">
        <v>13</v>
      </c>
      <c r="G4" s="176"/>
      <c r="H4" s="190"/>
      <c r="I4" s="184" t="s">
        <v>14</v>
      </c>
      <c r="J4" s="147"/>
      <c r="K4" s="148"/>
      <c r="L4" s="188" t="s">
        <v>15</v>
      </c>
      <c r="M4" s="184" t="s">
        <v>16</v>
      </c>
      <c r="N4" s="187" t="s">
        <v>17</v>
      </c>
      <c r="O4" s="205" t="s">
        <v>18</v>
      </c>
      <c r="P4" s="208" t="s">
        <v>19</v>
      </c>
      <c r="Q4" s="211" t="s">
        <v>20</v>
      </c>
      <c r="R4" s="212"/>
      <c r="S4" s="216"/>
      <c r="T4" s="213" t="s">
        <v>21</v>
      </c>
      <c r="U4" s="192" t="s">
        <v>22</v>
      </c>
      <c r="V4" s="192" t="s">
        <v>23</v>
      </c>
      <c r="W4" s="195" t="s">
        <v>24</v>
      </c>
    </row>
    <row r="5" spans="1:23" ht="110.1" customHeight="1" x14ac:dyDescent="0.4">
      <c r="A5" s="167"/>
      <c r="B5" s="167"/>
      <c r="C5" s="170"/>
      <c r="D5" s="182"/>
      <c r="E5" s="185"/>
      <c r="F5" s="170"/>
      <c r="G5" s="176"/>
      <c r="H5" s="190"/>
      <c r="I5" s="185"/>
      <c r="J5" s="198" t="s">
        <v>25</v>
      </c>
      <c r="K5" s="198" t="s">
        <v>26</v>
      </c>
      <c r="L5" s="170"/>
      <c r="M5" s="185"/>
      <c r="N5" s="203"/>
      <c r="O5" s="206"/>
      <c r="P5" s="209"/>
      <c r="Q5" s="200" t="s">
        <v>27</v>
      </c>
      <c r="R5" s="201"/>
      <c r="S5" s="202"/>
      <c r="T5" s="214"/>
      <c r="U5" s="193"/>
      <c r="V5" s="193"/>
      <c r="W5" s="196"/>
    </row>
    <row r="6" spans="1:23" ht="19.5" thickBot="1" x14ac:dyDescent="0.45">
      <c r="A6" s="168"/>
      <c r="B6" s="168"/>
      <c r="C6" s="171"/>
      <c r="D6" s="183"/>
      <c r="E6" s="186"/>
      <c r="F6" s="171"/>
      <c r="G6" s="177"/>
      <c r="H6" s="191"/>
      <c r="I6" s="186"/>
      <c r="J6" s="199"/>
      <c r="K6" s="199"/>
      <c r="L6" s="171"/>
      <c r="M6" s="186"/>
      <c r="N6" s="204"/>
      <c r="O6" s="207"/>
      <c r="P6" s="210"/>
      <c r="Q6" s="3" t="s">
        <v>28</v>
      </c>
      <c r="R6" s="4" t="s">
        <v>29</v>
      </c>
      <c r="S6" s="5" t="s">
        <v>30</v>
      </c>
      <c r="T6" s="215"/>
      <c r="U6" s="194"/>
      <c r="V6" s="194"/>
      <c r="W6" s="197"/>
    </row>
    <row r="7" spans="1:23" ht="19.5" thickTop="1" x14ac:dyDescent="0.4">
      <c r="A7" s="6">
        <v>1</v>
      </c>
      <c r="B7" s="6" t="s">
        <v>31</v>
      </c>
      <c r="C7" s="7" t="s">
        <v>31</v>
      </c>
      <c r="D7" s="8" t="s">
        <v>32</v>
      </c>
      <c r="E7" s="12" t="s">
        <v>33</v>
      </c>
      <c r="F7" s="7" t="s">
        <v>34</v>
      </c>
      <c r="G7" s="10" t="s">
        <v>35</v>
      </c>
      <c r="H7" s="11" t="s">
        <v>36</v>
      </c>
      <c r="I7" s="12" t="s">
        <v>37</v>
      </c>
      <c r="J7" s="12" t="s">
        <v>38</v>
      </c>
      <c r="K7" s="12" t="s">
        <v>39</v>
      </c>
      <c r="L7" s="13" t="s">
        <v>40</v>
      </c>
      <c r="M7" s="14" t="s">
        <v>41</v>
      </c>
      <c r="N7" s="15" t="s">
        <v>42</v>
      </c>
      <c r="O7" s="16">
        <v>44237</v>
      </c>
      <c r="P7" s="17">
        <v>44237</v>
      </c>
      <c r="Q7" s="18" t="s">
        <v>43</v>
      </c>
      <c r="R7" s="19">
        <v>5.7</v>
      </c>
      <c r="S7" s="20">
        <v>5.7</v>
      </c>
      <c r="T7" s="21" t="str">
        <f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&lt;5.4</v>
      </c>
      <c r="U7" s="21">
        <f>IF(R7="","",IF(NOT(ISERROR(R7*1)),ROUNDDOWN(R7*1,2-INT(LOG(ABS(R7*1)))),IFERROR("&lt;"&amp;ROUNDDOWN(IF(SUBSTITUTE(R7,"&lt;","")*1&lt;=50,SUBSTITUTE(R7,"&lt;","")*1,""),2-INT(LOG(ABS(SUBSTITUTE(R7,"&lt;","")*1)))),IF(R7="-",R7,"入力形式が間違っています"))))</f>
        <v>5.7</v>
      </c>
      <c r="V7" s="22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5.7</v>
      </c>
      <c r="W7" s="23" t="str">
        <f>IF(ISERROR(V7*1),"",IF(AND(H7="飲料水",V7&gt;=11),"○",IF(AND(H7="牛乳・乳児用食品",V7&gt;=51),"○",IF(AND(H7&lt;&gt;"",V7&gt;=110),"○",""))))</f>
        <v/>
      </c>
    </row>
    <row r="8" spans="1:23" x14ac:dyDescent="0.4">
      <c r="A8" s="24">
        <v>2</v>
      </c>
      <c r="B8" s="24" t="s">
        <v>31</v>
      </c>
      <c r="C8" s="25" t="s">
        <v>31</v>
      </c>
      <c r="D8" s="26" t="s">
        <v>32</v>
      </c>
      <c r="E8" s="28" t="s">
        <v>44</v>
      </c>
      <c r="F8" s="25" t="s">
        <v>34</v>
      </c>
      <c r="G8" s="10" t="s">
        <v>35</v>
      </c>
      <c r="H8" s="11" t="s">
        <v>36</v>
      </c>
      <c r="I8" s="28" t="s">
        <v>37</v>
      </c>
      <c r="J8" s="28" t="s">
        <v>38</v>
      </c>
      <c r="K8" s="28" t="s">
        <v>39</v>
      </c>
      <c r="L8" s="13" t="s">
        <v>40</v>
      </c>
      <c r="M8" s="29" t="s">
        <v>41</v>
      </c>
      <c r="N8" s="30" t="s">
        <v>42</v>
      </c>
      <c r="O8" s="31">
        <v>44237</v>
      </c>
      <c r="P8" s="32">
        <v>44237</v>
      </c>
      <c r="Q8" s="33" t="s">
        <v>45</v>
      </c>
      <c r="R8" s="34">
        <v>12.2</v>
      </c>
      <c r="S8" s="20">
        <v>12</v>
      </c>
      <c r="T8" s="21" t="str">
        <f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&lt;4</v>
      </c>
      <c r="U8" s="21">
        <f>IF(R8="","",IF(NOT(ISERROR(R8*1)),ROUNDDOWN(R8*1,2-INT(LOG(ABS(R8*1)))),IFERROR("&lt;"&amp;ROUNDDOWN(IF(SUBSTITUTE(R8,"&lt;","")*1&lt;=50,SUBSTITUTE(R8,"&lt;","")*1,""),2-INT(LOG(ABS(SUBSTITUTE(R8,"&lt;","")*1)))),IF(R8="-",R8,"入力形式が間違っています"))))</f>
        <v>12.2</v>
      </c>
      <c r="V8" s="22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12</v>
      </c>
      <c r="W8" s="23" t="str">
        <f>IF(ISERROR(V8*1),"",IF(AND(H8="飲料水",V8&gt;=11),"○",IF(AND(H8="牛乳・乳児用食品",V8&gt;=51),"○",IF(AND(H8&lt;&gt;"",V8&gt;=110),"○",""))))</f>
        <v/>
      </c>
    </row>
    <row r="9" spans="1:23" x14ac:dyDescent="0.4">
      <c r="A9" s="24">
        <v>3</v>
      </c>
      <c r="B9" s="24" t="s">
        <v>46</v>
      </c>
      <c r="C9" s="25" t="s">
        <v>46</v>
      </c>
      <c r="D9" s="26" t="s">
        <v>32</v>
      </c>
      <c r="E9" s="28" t="s">
        <v>47</v>
      </c>
      <c r="F9" s="25" t="s">
        <v>48</v>
      </c>
      <c r="G9" s="10" t="s">
        <v>49</v>
      </c>
      <c r="H9" s="11" t="s">
        <v>50</v>
      </c>
      <c r="I9" s="28" t="s">
        <v>51</v>
      </c>
      <c r="J9" s="28" t="s">
        <v>52</v>
      </c>
      <c r="K9" s="28" t="s">
        <v>53</v>
      </c>
      <c r="L9" s="13" t="s">
        <v>54</v>
      </c>
      <c r="M9" s="29" t="s">
        <v>55</v>
      </c>
      <c r="N9" s="30" t="s">
        <v>42</v>
      </c>
      <c r="O9" s="31">
        <v>44150</v>
      </c>
      <c r="P9" s="32">
        <v>44201</v>
      </c>
      <c r="Q9" s="33" t="s">
        <v>56</v>
      </c>
      <c r="R9" s="34" t="s">
        <v>57</v>
      </c>
      <c r="S9" s="20" t="s">
        <v>58</v>
      </c>
      <c r="T9" s="21" t="str">
        <f>IF(Q9="","",IF(NOT(ISERROR(Q9*1)),ROUNDDOWN(Q9*1,2-INT(LOG(ABS(Q9*1)))),IFERROR("&lt;"&amp;ROUNDDOWN(IF(SUBSTITUTE(Q9,"&lt;","")*1&lt;=50,SUBSTITUTE(Q9,"&lt;","")*1,""),2-INT(LOG(ABS(SUBSTITUTE(Q9,"&lt;","")*1)))),IF(Q9="-",Q9,"入力形式が間違っています"))))</f>
        <v>&lt;3.92</v>
      </c>
      <c r="U9" s="21" t="str">
        <f>IF(R9="","",IF(NOT(ISERROR(R9*1)),ROUNDDOWN(R9*1,2-INT(LOG(ABS(R9*1)))),IFERROR("&lt;"&amp;ROUNDDOWN(IF(SUBSTITUTE(R9,"&lt;","")*1&lt;=50,SUBSTITUTE(R9,"&lt;","")*1,""),2-INT(LOG(ABS(SUBSTITUTE(R9,"&lt;","")*1)))),IF(R9="-",R9,"入力形式が間違っています"))))</f>
        <v>&lt;4.29</v>
      </c>
      <c r="V9" s="22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&lt;8.2</v>
      </c>
      <c r="W9" s="23" t="str">
        <f>IF(ISERROR(V9*1),"",IF(AND(H9="飲料水",V9&gt;=11),"○",IF(AND(H9="牛乳・乳児用食品",V9&gt;=51),"○",IF(AND(H9&lt;&gt;"",V9&gt;=110),"○",""))))</f>
        <v/>
      </c>
    </row>
    <row r="10" spans="1:23" x14ac:dyDescent="0.4">
      <c r="A10" s="24">
        <v>4</v>
      </c>
      <c r="B10" s="24" t="s">
        <v>46</v>
      </c>
      <c r="C10" s="25" t="s">
        <v>46</v>
      </c>
      <c r="D10" s="26" t="s">
        <v>32</v>
      </c>
      <c r="E10" s="28" t="s">
        <v>59</v>
      </c>
      <c r="F10" s="25" t="s">
        <v>48</v>
      </c>
      <c r="G10" s="10" t="s">
        <v>49</v>
      </c>
      <c r="H10" s="35" t="s">
        <v>50</v>
      </c>
      <c r="I10" s="28" t="s">
        <v>51</v>
      </c>
      <c r="J10" s="28" t="s">
        <v>52</v>
      </c>
      <c r="K10" s="28" t="s">
        <v>53</v>
      </c>
      <c r="L10" s="13" t="s">
        <v>54</v>
      </c>
      <c r="M10" s="29" t="s">
        <v>55</v>
      </c>
      <c r="N10" s="30" t="s">
        <v>42</v>
      </c>
      <c r="O10" s="31">
        <v>44151</v>
      </c>
      <c r="P10" s="32">
        <v>44201</v>
      </c>
      <c r="Q10" s="33" t="s">
        <v>60</v>
      </c>
      <c r="R10" s="34">
        <v>61.2</v>
      </c>
      <c r="S10" s="36">
        <v>61</v>
      </c>
      <c r="T10" s="21" t="str">
        <f>IF(Q10="","",IF(NOT(ISERROR(Q10*1)),ROUNDDOWN(Q10*1,2-INT(LOG(ABS(Q10*1)))),IFERROR("&lt;"&amp;ROUNDDOWN(IF(SUBSTITUTE(Q10,"&lt;","")*1&lt;=50,SUBSTITUTE(Q10,"&lt;","")*1,""),2-INT(LOG(ABS(SUBSTITUTE(Q10,"&lt;","")*1)))),IF(Q10="-",Q10,"入力形式が間違っています"))))</f>
        <v>&lt;9.72</v>
      </c>
      <c r="U10" s="21">
        <f>IF(R10="","",IF(NOT(ISERROR(R10*1)),ROUNDDOWN(R10*1,2-INT(LOG(ABS(R10*1)))),IFERROR("&lt;"&amp;ROUNDDOWN(IF(SUBSTITUTE(R10,"&lt;","")*1&lt;=50,SUBSTITUTE(R10,"&lt;","")*1,""),2-INT(LOG(ABS(SUBSTITUTE(R10,"&lt;","")*1)))),IF(R10="-",R10,"入力形式が間違っています"))))</f>
        <v>61.2</v>
      </c>
      <c r="V10" s="22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61</v>
      </c>
      <c r="W10" s="23" t="str">
        <f>IF(ISERROR(V10*1),"",IF(AND(H10="飲料水",V10&gt;=11),"○",IF(AND(H10="牛乳・乳児用食品",V10&gt;=51),"○",IF(AND(H10&lt;&gt;"",V10&gt;=110),"○",""))))</f>
        <v/>
      </c>
    </row>
    <row r="11" spans="1:23" x14ac:dyDescent="0.4">
      <c r="A11" s="24">
        <v>5</v>
      </c>
      <c r="B11" s="24" t="s">
        <v>46</v>
      </c>
      <c r="C11" s="25" t="s">
        <v>46</v>
      </c>
      <c r="D11" s="26" t="s">
        <v>32</v>
      </c>
      <c r="E11" s="28" t="s">
        <v>59</v>
      </c>
      <c r="F11" s="25" t="s">
        <v>48</v>
      </c>
      <c r="G11" s="10" t="s">
        <v>49</v>
      </c>
      <c r="H11" s="11" t="s">
        <v>50</v>
      </c>
      <c r="I11" s="28" t="s">
        <v>51</v>
      </c>
      <c r="J11" s="28" t="s">
        <v>52</v>
      </c>
      <c r="K11" s="28" t="s">
        <v>53</v>
      </c>
      <c r="L11" s="13" t="s">
        <v>54</v>
      </c>
      <c r="M11" s="29" t="s">
        <v>55</v>
      </c>
      <c r="N11" s="30" t="s">
        <v>42</v>
      </c>
      <c r="O11" s="31">
        <v>44152</v>
      </c>
      <c r="P11" s="32">
        <v>44201</v>
      </c>
      <c r="Q11" s="33" t="s">
        <v>61</v>
      </c>
      <c r="R11" s="34">
        <v>36.9</v>
      </c>
      <c r="S11" s="36">
        <v>37</v>
      </c>
      <c r="T11" s="21" t="str">
        <f>IF(Q11="","",IF(NOT(ISERROR(Q11*1)),ROUNDDOWN(Q11*1,2-INT(LOG(ABS(Q11*1)))),IFERROR("&lt;"&amp;ROUNDDOWN(IF(SUBSTITUTE(Q11,"&lt;","")*1&lt;=50,SUBSTITUTE(Q11,"&lt;","")*1,""),2-INT(LOG(ABS(SUBSTITUTE(Q11,"&lt;","")*1)))),IF(Q11="-",Q11,"入力形式が間違っています"))))</f>
        <v>&lt;4.36</v>
      </c>
      <c r="U11" s="21">
        <f>IF(R11="","",IF(NOT(ISERROR(R11*1)),ROUNDDOWN(R11*1,2-INT(LOG(ABS(R11*1)))),IFERROR("&lt;"&amp;ROUNDDOWN(IF(SUBSTITUTE(R11,"&lt;","")*1&lt;=50,SUBSTITUTE(R11,"&lt;","")*1,""),2-INT(LOG(ABS(SUBSTITUTE(R11,"&lt;","")*1)))),IF(R11="-",R11,"入力形式が間違っています"))))</f>
        <v>36.9</v>
      </c>
      <c r="V11" s="22">
        <f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37</v>
      </c>
      <c r="W11" s="23" t="str">
        <f>IF(ISERROR(V11*1),"",IF(AND(H11="飲料水",V11&gt;=11),"○",IF(AND(H11="牛乳・乳児用食品",V11&gt;=51),"○",IF(AND(H11&lt;&gt;"",V11&gt;=110),"○",""))))</f>
        <v/>
      </c>
    </row>
    <row r="12" spans="1:23" x14ac:dyDescent="0.4">
      <c r="A12" s="6">
        <v>6</v>
      </c>
      <c r="B12" s="24" t="s">
        <v>46</v>
      </c>
      <c r="C12" s="25" t="s">
        <v>46</v>
      </c>
      <c r="D12" s="26" t="s">
        <v>32</v>
      </c>
      <c r="E12" s="28" t="s">
        <v>59</v>
      </c>
      <c r="F12" s="25" t="s">
        <v>48</v>
      </c>
      <c r="G12" s="10" t="s">
        <v>49</v>
      </c>
      <c r="H12" s="11" t="s">
        <v>50</v>
      </c>
      <c r="I12" s="28" t="s">
        <v>51</v>
      </c>
      <c r="J12" s="28" t="s">
        <v>52</v>
      </c>
      <c r="K12" s="28" t="s">
        <v>53</v>
      </c>
      <c r="L12" s="13" t="s">
        <v>54</v>
      </c>
      <c r="M12" s="29" t="s">
        <v>55</v>
      </c>
      <c r="N12" s="30" t="s">
        <v>42</v>
      </c>
      <c r="O12" s="31">
        <v>44155</v>
      </c>
      <c r="P12" s="32">
        <v>44201</v>
      </c>
      <c r="Q12" s="33" t="s">
        <v>62</v>
      </c>
      <c r="R12" s="34">
        <v>43.3</v>
      </c>
      <c r="S12" s="37">
        <v>43</v>
      </c>
      <c r="T12" s="21" t="str">
        <f>IF(Q12="","",IF(NOT(ISERROR(Q12*1)),ROUNDDOWN(Q12*1,2-INT(LOG(ABS(Q12*1)))),IFERROR("&lt;"&amp;ROUNDDOWN(IF(SUBSTITUTE(Q12,"&lt;","")*1&lt;=50,SUBSTITUTE(Q12,"&lt;","")*1,""),2-INT(LOG(ABS(SUBSTITUTE(Q12,"&lt;","")*1)))),IF(Q12="-",Q12,"入力形式が間違っています"))))</f>
        <v>&lt;5.81</v>
      </c>
      <c r="U12" s="21">
        <f>IF(R12="","",IF(NOT(ISERROR(R12*1)),ROUNDDOWN(R12*1,2-INT(LOG(ABS(R12*1)))),IFERROR("&lt;"&amp;ROUNDDOWN(IF(SUBSTITUTE(R12,"&lt;","")*1&lt;=50,SUBSTITUTE(R12,"&lt;","")*1,""),2-INT(LOG(ABS(SUBSTITUTE(R12,"&lt;","")*1)))),IF(R12="-",R12,"入力形式が間違っています"))))</f>
        <v>43.3</v>
      </c>
      <c r="V12" s="22">
        <f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43</v>
      </c>
      <c r="W12" s="23" t="str">
        <f>IF(ISERROR(V12*1),"",IF(AND(H12="飲料水",V12&gt;=11),"○",IF(AND(H12="牛乳・乳児用食品",V12&gt;=51),"○",IF(AND(H12&lt;&gt;"",V12&gt;=110),"○",""))))</f>
        <v/>
      </c>
    </row>
    <row r="13" spans="1:23" x14ac:dyDescent="0.4">
      <c r="A13" s="24">
        <v>7</v>
      </c>
      <c r="B13" s="24" t="s">
        <v>46</v>
      </c>
      <c r="C13" s="25" t="s">
        <v>46</v>
      </c>
      <c r="D13" s="26" t="s">
        <v>32</v>
      </c>
      <c r="E13" s="28" t="s">
        <v>63</v>
      </c>
      <c r="F13" s="25" t="s">
        <v>48</v>
      </c>
      <c r="G13" s="38" t="s">
        <v>49</v>
      </c>
      <c r="H13" s="35" t="s">
        <v>50</v>
      </c>
      <c r="I13" s="28" t="s">
        <v>51</v>
      </c>
      <c r="J13" s="28" t="s">
        <v>52</v>
      </c>
      <c r="K13" s="28" t="s">
        <v>53</v>
      </c>
      <c r="L13" s="13" t="s">
        <v>54</v>
      </c>
      <c r="M13" s="29" t="s">
        <v>55</v>
      </c>
      <c r="N13" s="30" t="s">
        <v>42</v>
      </c>
      <c r="O13" s="31">
        <v>44151</v>
      </c>
      <c r="P13" s="32">
        <v>44201</v>
      </c>
      <c r="Q13" s="33" t="s">
        <v>64</v>
      </c>
      <c r="R13" s="34">
        <v>57.6</v>
      </c>
      <c r="S13" s="37">
        <v>58</v>
      </c>
      <c r="T13" s="21" t="str">
        <f>IF(Q13="","",IF(NOT(ISERROR(Q13*1)),ROUNDDOWN(Q13*1,2-INT(LOG(ABS(Q13*1)))),IFERROR("&lt;"&amp;ROUNDDOWN(IF(SUBSTITUTE(Q13,"&lt;","")*1&lt;=50,SUBSTITUTE(Q13,"&lt;","")*1,""),2-INT(LOG(ABS(SUBSTITUTE(Q13,"&lt;","")*1)))),IF(Q13="-",Q13,"入力形式が間違っています"))))</f>
        <v>&lt;3.85</v>
      </c>
      <c r="U13" s="21">
        <f>IF(R13="","",IF(NOT(ISERROR(R13*1)),ROUNDDOWN(R13*1,2-INT(LOG(ABS(R13*1)))),IFERROR("&lt;"&amp;ROUNDDOWN(IF(SUBSTITUTE(R13,"&lt;","")*1&lt;=50,SUBSTITUTE(R13,"&lt;","")*1,""),2-INT(LOG(ABS(SUBSTITUTE(R13,"&lt;","")*1)))),IF(R13="-",R13,"入力形式が間違っています"))))</f>
        <v>57.6</v>
      </c>
      <c r="V13" s="22">
        <f>IFERROR(IF(AND(T13="",U13=""),"",IF(AND(T13="-",U13="-"),IF(S13="","Cs合計を入力してください",S13),IF(NOT(ISERROR(T13*1+U13*1)),ROUND(T13+U13, 1-INT(LOG(ABS(T13+U13)))),IF(NOT(ISERROR(T13*1)),ROUND(T13, 1-INT(LOG(ABS(T13)))),IF(NOT(ISERROR(U13*1)),ROUND(U13, 1-INT(LOG(ABS(U13)))),IF(ISERROR(T13*1+U13*1),"&lt;"&amp;ROUND(IF(T13="-",0,SUBSTITUTE(T13,"&lt;",""))*1+IF(U13="-",0,SUBSTITUTE(U13,"&lt;",""))*1,1-INT(LOG(ABS(IF(T13="-",0,SUBSTITUTE(T13,"&lt;",""))*1+IF(U13="-",0,SUBSTITUTE(U13,"&lt;",""))*1)))))))))),"入力形式が間違っています")</f>
        <v>58</v>
      </c>
      <c r="W13" s="23" t="str">
        <f>IF(ISERROR(V13*1),"",IF(AND(H13="飲料水",V13&gt;=11),"○",IF(AND(H13="牛乳・乳児用食品",V13&gt;=51),"○",IF(AND(H13&lt;&gt;"",V13&gt;=110),"○",""))))</f>
        <v/>
      </c>
    </row>
    <row r="14" spans="1:23" x14ac:dyDescent="0.4">
      <c r="A14" s="24">
        <v>8</v>
      </c>
      <c r="B14" s="24" t="s">
        <v>46</v>
      </c>
      <c r="C14" s="25" t="s">
        <v>46</v>
      </c>
      <c r="D14" s="26" t="s">
        <v>32</v>
      </c>
      <c r="E14" s="28" t="s">
        <v>63</v>
      </c>
      <c r="F14" s="25" t="s">
        <v>48</v>
      </c>
      <c r="G14" s="39" t="s">
        <v>49</v>
      </c>
      <c r="H14" s="11" t="s">
        <v>50</v>
      </c>
      <c r="I14" s="28" t="s">
        <v>51</v>
      </c>
      <c r="J14" s="28" t="s">
        <v>52</v>
      </c>
      <c r="K14" s="28" t="s">
        <v>53</v>
      </c>
      <c r="L14" s="13" t="s">
        <v>54</v>
      </c>
      <c r="M14" s="29" t="s">
        <v>55</v>
      </c>
      <c r="N14" s="30" t="s">
        <v>42</v>
      </c>
      <c r="O14" s="31">
        <v>44155</v>
      </c>
      <c r="P14" s="32">
        <v>44201</v>
      </c>
      <c r="Q14" s="33" t="s">
        <v>65</v>
      </c>
      <c r="R14" s="34">
        <v>22.8</v>
      </c>
      <c r="S14" s="37">
        <v>23</v>
      </c>
      <c r="T14" s="21" t="str">
        <f>IF(Q14="","",IF(NOT(ISERROR(Q14*1)),ROUNDDOWN(Q14*1,2-INT(LOG(ABS(Q14*1)))),IFERROR("&lt;"&amp;ROUNDDOWN(IF(SUBSTITUTE(Q14,"&lt;","")*1&lt;=50,SUBSTITUTE(Q14,"&lt;","")*1,""),2-INT(LOG(ABS(SUBSTITUTE(Q14,"&lt;","")*1)))),IF(Q14="-",Q14,"入力形式が間違っています"))))</f>
        <v>&lt;4.23</v>
      </c>
      <c r="U14" s="21">
        <f>IF(R14="","",IF(NOT(ISERROR(R14*1)),ROUNDDOWN(R14*1,2-INT(LOG(ABS(R14*1)))),IFERROR("&lt;"&amp;ROUNDDOWN(IF(SUBSTITUTE(R14,"&lt;","")*1&lt;=50,SUBSTITUTE(R14,"&lt;","")*1,""),2-INT(LOG(ABS(SUBSTITUTE(R14,"&lt;","")*1)))),IF(R14="-",R14,"入力形式が間違っています"))))</f>
        <v>22.8</v>
      </c>
      <c r="V14" s="22">
        <f>IFERROR(IF(AND(T14="",U14=""),"",IF(AND(T14="-",U14="-"),IF(S14="","Cs合計を入力してください",S14),IF(NOT(ISERROR(T14*1+U14*1)),ROUND(T14+U14, 1-INT(LOG(ABS(T14+U14)))),IF(NOT(ISERROR(T14*1)),ROUND(T14, 1-INT(LOG(ABS(T14)))),IF(NOT(ISERROR(U14*1)),ROUND(U14, 1-INT(LOG(ABS(U14)))),IF(ISERROR(T14*1+U14*1),"&lt;"&amp;ROUND(IF(T14="-",0,SUBSTITUTE(T14,"&lt;",""))*1+IF(U14="-",0,SUBSTITUTE(U14,"&lt;",""))*1,1-INT(LOG(ABS(IF(T14="-",0,SUBSTITUTE(T14,"&lt;",""))*1+IF(U14="-",0,SUBSTITUTE(U14,"&lt;",""))*1)))))))))),"入力形式が間違っています")</f>
        <v>23</v>
      </c>
      <c r="W14" s="23" t="str">
        <f>IF(ISERROR(V14*1),"",IF(AND(H14="飲料水",V14&gt;=11),"○",IF(AND(H14="牛乳・乳児用食品",V14&gt;=51),"○",IF(AND(H14&lt;&gt;"",V14&gt;=110),"○",""))))</f>
        <v/>
      </c>
    </row>
    <row r="15" spans="1:23" x14ac:dyDescent="0.4">
      <c r="A15" s="24">
        <v>9</v>
      </c>
      <c r="B15" s="24" t="s">
        <v>46</v>
      </c>
      <c r="C15" s="25" t="s">
        <v>46</v>
      </c>
      <c r="D15" s="26" t="s">
        <v>32</v>
      </c>
      <c r="E15" s="28" t="s">
        <v>63</v>
      </c>
      <c r="F15" s="25" t="s">
        <v>48</v>
      </c>
      <c r="G15" s="10" t="s">
        <v>49</v>
      </c>
      <c r="H15" s="11" t="s">
        <v>50</v>
      </c>
      <c r="I15" s="28" t="s">
        <v>51</v>
      </c>
      <c r="J15" s="28" t="s">
        <v>52</v>
      </c>
      <c r="K15" s="28" t="s">
        <v>53</v>
      </c>
      <c r="L15" s="13" t="s">
        <v>54</v>
      </c>
      <c r="M15" s="29" t="s">
        <v>55</v>
      </c>
      <c r="N15" s="30" t="s">
        <v>42</v>
      </c>
      <c r="O15" s="31">
        <v>44159</v>
      </c>
      <c r="P15" s="32">
        <v>44201</v>
      </c>
      <c r="Q15" s="33" t="s">
        <v>66</v>
      </c>
      <c r="R15" s="34">
        <v>46.9</v>
      </c>
      <c r="S15" s="37">
        <v>47</v>
      </c>
      <c r="T15" s="21" t="str">
        <f>IF(Q15="","",IF(NOT(ISERROR(Q15*1)),ROUNDDOWN(Q15*1,2-INT(LOG(ABS(Q15*1)))),IFERROR("&lt;"&amp;ROUNDDOWN(IF(SUBSTITUTE(Q15,"&lt;","")*1&lt;=50,SUBSTITUTE(Q15,"&lt;","")*1,""),2-INT(LOG(ABS(SUBSTITUTE(Q15,"&lt;","")*1)))),IF(Q15="-",Q15,"入力形式が間違っています"))))</f>
        <v>&lt;4.98</v>
      </c>
      <c r="U15" s="21">
        <f>IF(R15="","",IF(NOT(ISERROR(R15*1)),ROUNDDOWN(R15*1,2-INT(LOG(ABS(R15*1)))),IFERROR("&lt;"&amp;ROUNDDOWN(IF(SUBSTITUTE(R15,"&lt;","")*1&lt;=50,SUBSTITUTE(R15,"&lt;","")*1,""),2-INT(LOG(ABS(SUBSTITUTE(R15,"&lt;","")*1)))),IF(R15="-",R15,"入力形式が間違っています"))))</f>
        <v>46.9</v>
      </c>
      <c r="V15" s="22">
        <f>IFERROR(IF(AND(T15="",U15=""),"",IF(AND(T15="-",U15="-"),IF(S15="","Cs合計を入力してください",S15),IF(NOT(ISERROR(T15*1+U15*1)),ROUND(T15+U15, 1-INT(LOG(ABS(T15+U15)))),IF(NOT(ISERROR(T15*1)),ROUND(T15, 1-INT(LOG(ABS(T15)))),IF(NOT(ISERROR(U15*1)),ROUND(U15, 1-INT(LOG(ABS(U15)))),IF(ISERROR(T15*1+U15*1),"&lt;"&amp;ROUND(IF(T15="-",0,SUBSTITUTE(T15,"&lt;",""))*1+IF(U15="-",0,SUBSTITUTE(U15,"&lt;",""))*1,1-INT(LOG(ABS(IF(T15="-",0,SUBSTITUTE(T15,"&lt;",""))*1+IF(U15="-",0,SUBSTITUTE(U15,"&lt;",""))*1)))))))))),"入力形式が間違っています")</f>
        <v>47</v>
      </c>
      <c r="W15" s="23" t="str">
        <f>IF(ISERROR(V15*1),"",IF(AND(H15="飲料水",V15&gt;=11),"○",IF(AND(H15="牛乳・乳児用食品",V15&gt;=51),"○",IF(AND(H15&lt;&gt;"",V15&gt;=110),"○",""))))</f>
        <v/>
      </c>
    </row>
    <row r="16" spans="1:23" x14ac:dyDescent="0.4">
      <c r="A16" s="24">
        <v>10</v>
      </c>
      <c r="B16" s="24" t="s">
        <v>46</v>
      </c>
      <c r="C16" s="25" t="s">
        <v>46</v>
      </c>
      <c r="D16" s="26" t="s">
        <v>32</v>
      </c>
      <c r="E16" s="28" t="s">
        <v>63</v>
      </c>
      <c r="F16" s="25" t="s">
        <v>48</v>
      </c>
      <c r="G16" s="39" t="s">
        <v>49</v>
      </c>
      <c r="H16" s="35" t="s">
        <v>50</v>
      </c>
      <c r="I16" s="28" t="s">
        <v>51</v>
      </c>
      <c r="J16" s="28" t="s">
        <v>52</v>
      </c>
      <c r="K16" s="28" t="s">
        <v>53</v>
      </c>
      <c r="L16" s="13" t="s">
        <v>54</v>
      </c>
      <c r="M16" s="29" t="s">
        <v>55</v>
      </c>
      <c r="N16" s="30" t="s">
        <v>42</v>
      </c>
      <c r="O16" s="31">
        <v>44160</v>
      </c>
      <c r="P16" s="32">
        <v>44201</v>
      </c>
      <c r="Q16" s="33" t="s">
        <v>67</v>
      </c>
      <c r="R16" s="34">
        <v>29.1</v>
      </c>
      <c r="S16" s="37">
        <v>29</v>
      </c>
      <c r="T16" s="21" t="str">
        <f>IF(Q16="","",IF(NOT(ISERROR(Q16*1)),ROUNDDOWN(Q16*1,2-INT(LOG(ABS(Q16*1)))),IFERROR("&lt;"&amp;ROUNDDOWN(IF(SUBSTITUTE(Q16,"&lt;","")*1&lt;=50,SUBSTITUTE(Q16,"&lt;","")*1,""),2-INT(LOG(ABS(SUBSTITUTE(Q16,"&lt;","")*1)))),IF(Q16="-",Q16,"入力形式が間違っています"))))</f>
        <v>&lt;5.39</v>
      </c>
      <c r="U16" s="21">
        <f>IF(R16="","",IF(NOT(ISERROR(R16*1)),ROUNDDOWN(R16*1,2-INT(LOG(ABS(R16*1)))),IFERROR("&lt;"&amp;ROUNDDOWN(IF(SUBSTITUTE(R16,"&lt;","")*1&lt;=50,SUBSTITUTE(R16,"&lt;","")*1,""),2-INT(LOG(ABS(SUBSTITUTE(R16,"&lt;","")*1)))),IF(R16="-",R16,"入力形式が間違っています"))))</f>
        <v>29.1</v>
      </c>
      <c r="V16" s="22">
        <f>IFERROR(IF(AND(T16="",U16=""),"",IF(AND(T16="-",U16="-"),IF(S16="","Cs合計を入力してください",S16),IF(NOT(ISERROR(T16*1+U16*1)),ROUND(T16+U16, 1-INT(LOG(ABS(T16+U16)))),IF(NOT(ISERROR(T16*1)),ROUND(T16, 1-INT(LOG(ABS(T16)))),IF(NOT(ISERROR(U16*1)),ROUND(U16, 1-INT(LOG(ABS(U16)))),IF(ISERROR(T16*1+U16*1),"&lt;"&amp;ROUND(IF(T16="-",0,SUBSTITUTE(T16,"&lt;",""))*1+IF(U16="-",0,SUBSTITUTE(U16,"&lt;",""))*1,1-INT(LOG(ABS(IF(T16="-",0,SUBSTITUTE(T16,"&lt;",""))*1+IF(U16="-",0,SUBSTITUTE(U16,"&lt;",""))*1)))))))))),"入力形式が間違っています")</f>
        <v>29</v>
      </c>
      <c r="W16" s="23" t="str">
        <f>IF(ISERROR(V16*1),"",IF(AND(H16="飲料水",V16&gt;=11),"○",IF(AND(H16="牛乳・乳児用食品",V16&gt;=51),"○",IF(AND(H16&lt;&gt;"",V16&gt;=110),"○",""))))</f>
        <v/>
      </c>
    </row>
    <row r="17" spans="1:23" x14ac:dyDescent="0.4">
      <c r="A17" s="6">
        <v>11</v>
      </c>
      <c r="B17" s="24" t="s">
        <v>46</v>
      </c>
      <c r="C17" s="25" t="s">
        <v>46</v>
      </c>
      <c r="D17" s="26" t="s">
        <v>32</v>
      </c>
      <c r="E17" s="28" t="s">
        <v>68</v>
      </c>
      <c r="F17" s="25" t="s">
        <v>48</v>
      </c>
      <c r="G17" s="39" t="s">
        <v>49</v>
      </c>
      <c r="H17" s="11" t="s">
        <v>50</v>
      </c>
      <c r="I17" s="28" t="s">
        <v>51</v>
      </c>
      <c r="J17" s="28" t="s">
        <v>52</v>
      </c>
      <c r="K17" s="28" t="s">
        <v>53</v>
      </c>
      <c r="L17" s="13" t="s">
        <v>54</v>
      </c>
      <c r="M17" s="29" t="s">
        <v>55</v>
      </c>
      <c r="N17" s="30" t="s">
        <v>42</v>
      </c>
      <c r="O17" s="31">
        <v>44152</v>
      </c>
      <c r="P17" s="32">
        <v>44201</v>
      </c>
      <c r="Q17" s="33" t="s">
        <v>69</v>
      </c>
      <c r="R17" s="34">
        <v>7.15</v>
      </c>
      <c r="S17" s="37">
        <v>7.2</v>
      </c>
      <c r="T17" s="21" t="str">
        <f>IF(Q17="","",IF(NOT(ISERROR(Q17*1)),ROUNDDOWN(Q17*1,2-INT(LOG(ABS(Q17*1)))),IFERROR("&lt;"&amp;ROUNDDOWN(IF(SUBSTITUTE(Q17,"&lt;","")*1&lt;=50,SUBSTITUTE(Q17,"&lt;","")*1,""),2-INT(LOG(ABS(SUBSTITUTE(Q17,"&lt;","")*1)))),IF(Q17="-",Q17,"入力形式が間違っています"))))</f>
        <v>&lt;4.38</v>
      </c>
      <c r="U17" s="21">
        <f>IF(R17="","",IF(NOT(ISERROR(R17*1)),ROUNDDOWN(R17*1,2-INT(LOG(ABS(R17*1)))),IFERROR("&lt;"&amp;ROUNDDOWN(IF(SUBSTITUTE(R17,"&lt;","")*1&lt;=50,SUBSTITUTE(R17,"&lt;","")*1,""),2-INT(LOG(ABS(SUBSTITUTE(R17,"&lt;","")*1)))),IF(R17="-",R17,"入力形式が間違っています"))))</f>
        <v>7.15</v>
      </c>
      <c r="V17" s="22">
        <f>IFERROR(IF(AND(T17="",U17=""),"",IF(AND(T17="-",U17="-"),IF(S17="","Cs合計を入力してください",S17),IF(NOT(ISERROR(T17*1+U17*1)),ROUND(T17+U17, 1-INT(LOG(ABS(T17+U17)))),IF(NOT(ISERROR(T17*1)),ROUND(T17, 1-INT(LOG(ABS(T17)))),IF(NOT(ISERROR(U17*1)),ROUND(U17, 1-INT(LOG(ABS(U17)))),IF(ISERROR(T17*1+U17*1),"&lt;"&amp;ROUND(IF(T17="-",0,SUBSTITUTE(T17,"&lt;",""))*1+IF(U17="-",0,SUBSTITUTE(U17,"&lt;",""))*1,1-INT(LOG(ABS(IF(T17="-",0,SUBSTITUTE(T17,"&lt;",""))*1+IF(U17="-",0,SUBSTITUTE(U17,"&lt;",""))*1)))))))))),"入力形式が間違っています")</f>
        <v>7.2</v>
      </c>
      <c r="W17" s="23" t="str">
        <f>IF(ISERROR(V17*1),"",IF(AND(H17="飲料水",V17&gt;=11),"○",IF(AND(H17="牛乳・乳児用食品",V17&gt;=51),"○",IF(AND(H17&lt;&gt;"",V17&gt;=110),"○",""))))</f>
        <v/>
      </c>
    </row>
    <row r="18" spans="1:23" x14ac:dyDescent="0.4">
      <c r="A18" s="24">
        <v>12</v>
      </c>
      <c r="B18" s="24" t="s">
        <v>46</v>
      </c>
      <c r="C18" s="25" t="s">
        <v>46</v>
      </c>
      <c r="D18" s="26" t="s">
        <v>32</v>
      </c>
      <c r="E18" s="28" t="s">
        <v>68</v>
      </c>
      <c r="F18" s="25" t="s">
        <v>48</v>
      </c>
      <c r="G18" s="10" t="s">
        <v>49</v>
      </c>
      <c r="H18" s="35" t="s">
        <v>50</v>
      </c>
      <c r="I18" s="28" t="s">
        <v>51</v>
      </c>
      <c r="J18" s="28" t="s">
        <v>52</v>
      </c>
      <c r="K18" s="28" t="s">
        <v>53</v>
      </c>
      <c r="L18" s="13" t="s">
        <v>54</v>
      </c>
      <c r="M18" s="29" t="s">
        <v>55</v>
      </c>
      <c r="N18" s="30" t="s">
        <v>42</v>
      </c>
      <c r="O18" s="31">
        <v>44158</v>
      </c>
      <c r="P18" s="32">
        <v>44201</v>
      </c>
      <c r="Q18" s="33" t="s">
        <v>70</v>
      </c>
      <c r="R18" s="34">
        <v>28.5</v>
      </c>
      <c r="S18" s="37">
        <v>29</v>
      </c>
      <c r="T18" s="21" t="str">
        <f>IF(Q18="","",IF(NOT(ISERROR(Q18*1)),ROUNDDOWN(Q18*1,2-INT(LOG(ABS(Q18*1)))),IFERROR("&lt;"&amp;ROUNDDOWN(IF(SUBSTITUTE(Q18,"&lt;","")*1&lt;=50,SUBSTITUTE(Q18,"&lt;","")*1,""),2-INT(LOG(ABS(SUBSTITUTE(Q18,"&lt;","")*1)))),IF(Q18="-",Q18,"入力形式が間違っています"))))</f>
        <v>&lt;6.18</v>
      </c>
      <c r="U18" s="21">
        <f>IF(R18="","",IF(NOT(ISERROR(R18*1)),ROUNDDOWN(R18*1,2-INT(LOG(ABS(R18*1)))),IFERROR("&lt;"&amp;ROUNDDOWN(IF(SUBSTITUTE(R18,"&lt;","")*1&lt;=50,SUBSTITUTE(R18,"&lt;","")*1,""),2-INT(LOG(ABS(SUBSTITUTE(R18,"&lt;","")*1)))),IF(R18="-",R18,"入力形式が間違っています"))))</f>
        <v>28.5</v>
      </c>
      <c r="V18" s="22">
        <f>IFERROR(IF(AND(T18="",U18=""),"",IF(AND(T18="-",U18="-"),IF(S18="","Cs合計を入力してください",S18),IF(NOT(ISERROR(T18*1+U18*1)),ROUND(T18+U18, 1-INT(LOG(ABS(T18+U18)))),IF(NOT(ISERROR(T18*1)),ROUND(T18, 1-INT(LOG(ABS(T18)))),IF(NOT(ISERROR(U18*1)),ROUND(U18, 1-INT(LOG(ABS(U18)))),IF(ISERROR(T18*1+U18*1),"&lt;"&amp;ROUND(IF(T18="-",0,SUBSTITUTE(T18,"&lt;",""))*1+IF(U18="-",0,SUBSTITUTE(U18,"&lt;",""))*1,1-INT(LOG(ABS(IF(T18="-",0,SUBSTITUTE(T18,"&lt;",""))*1+IF(U18="-",0,SUBSTITUTE(U18,"&lt;",""))*1)))))))))),"入力形式が間違っています")</f>
        <v>29</v>
      </c>
      <c r="W18" s="23" t="str">
        <f>IF(ISERROR(V18*1),"",IF(AND(H18="飲料水",V18&gt;=11),"○",IF(AND(H18="牛乳・乳児用食品",V18&gt;=51),"○",IF(AND(H18&lt;&gt;"",V18&gt;=110),"○",""))))</f>
        <v/>
      </c>
    </row>
    <row r="19" spans="1:23" x14ac:dyDescent="0.4">
      <c r="A19" s="24">
        <v>13</v>
      </c>
      <c r="B19" s="24" t="s">
        <v>46</v>
      </c>
      <c r="C19" s="25" t="s">
        <v>46</v>
      </c>
      <c r="D19" s="40" t="s">
        <v>32</v>
      </c>
      <c r="E19" s="42" t="s">
        <v>71</v>
      </c>
      <c r="F19" s="142" t="s">
        <v>48</v>
      </c>
      <c r="G19" s="41" t="s">
        <v>49</v>
      </c>
      <c r="H19" s="35" t="s">
        <v>50</v>
      </c>
      <c r="I19" s="42" t="s">
        <v>51</v>
      </c>
      <c r="J19" s="42" t="s">
        <v>52</v>
      </c>
      <c r="K19" s="42" t="s">
        <v>53</v>
      </c>
      <c r="L19" s="13" t="s">
        <v>54</v>
      </c>
      <c r="M19" s="43" t="s">
        <v>55</v>
      </c>
      <c r="N19" s="44" t="s">
        <v>42</v>
      </c>
      <c r="O19" s="45">
        <v>44156</v>
      </c>
      <c r="P19" s="46">
        <v>44202</v>
      </c>
      <c r="Q19" s="33" t="s">
        <v>72</v>
      </c>
      <c r="R19" s="47">
        <v>8.4600000000000009</v>
      </c>
      <c r="S19" s="48">
        <v>8.5</v>
      </c>
      <c r="T19" s="21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&lt;4.79</v>
      </c>
      <c r="U19" s="21">
        <f>IF(R19="","",IF(NOT(ISERROR(R19*1)),ROUNDDOWN(R19*1,2-INT(LOG(ABS(R19*1)))),IFERROR("&lt;"&amp;ROUNDDOWN(IF(SUBSTITUTE(R19,"&lt;","")*1&lt;=50,SUBSTITUTE(R19,"&lt;","")*1,""),2-INT(LOG(ABS(SUBSTITUTE(R19,"&lt;","")*1)))),IF(R19="-",R19,"入力形式が間違っています"))))</f>
        <v>8.4600000000000009</v>
      </c>
      <c r="V19" s="22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8.5</v>
      </c>
      <c r="W19" s="23" t="str">
        <f>IF(ISERROR(V19*1),"",IF(AND(H19="飲料水",V19&gt;=11),"○",IF(AND(H19="牛乳・乳児用食品",V19&gt;=51),"○",IF(AND(H19&lt;&gt;"",V19&gt;=110),"○",""))))</f>
        <v/>
      </c>
    </row>
    <row r="20" spans="1:23" x14ac:dyDescent="0.4">
      <c r="A20" s="24">
        <v>14</v>
      </c>
      <c r="B20" s="24" t="s">
        <v>46</v>
      </c>
      <c r="C20" s="25" t="s">
        <v>46</v>
      </c>
      <c r="D20" s="40" t="s">
        <v>32</v>
      </c>
      <c r="E20" s="42" t="s">
        <v>73</v>
      </c>
      <c r="F20" s="142" t="s">
        <v>48</v>
      </c>
      <c r="G20" s="41" t="s">
        <v>49</v>
      </c>
      <c r="H20" s="11" t="s">
        <v>50</v>
      </c>
      <c r="I20" s="42" t="s">
        <v>51</v>
      </c>
      <c r="J20" s="42" t="s">
        <v>52</v>
      </c>
      <c r="K20" s="42" t="s">
        <v>53</v>
      </c>
      <c r="L20" s="13" t="s">
        <v>54</v>
      </c>
      <c r="M20" s="43" t="s">
        <v>55</v>
      </c>
      <c r="N20" s="44" t="s">
        <v>42</v>
      </c>
      <c r="O20" s="45">
        <v>44170</v>
      </c>
      <c r="P20" s="46">
        <v>44202</v>
      </c>
      <c r="Q20" s="33" t="s">
        <v>74</v>
      </c>
      <c r="R20" s="34">
        <v>76.900000000000006</v>
      </c>
      <c r="S20" s="48">
        <v>77</v>
      </c>
      <c r="T20" s="21" t="str">
        <f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&lt;6.17</v>
      </c>
      <c r="U20" s="21">
        <f>IF(R20="","",IF(NOT(ISERROR(R20*1)),ROUNDDOWN(R20*1,2-INT(LOG(ABS(R20*1)))),IFERROR("&lt;"&amp;ROUNDDOWN(IF(SUBSTITUTE(R20,"&lt;","")*1&lt;=50,SUBSTITUTE(R20,"&lt;","")*1,""),2-INT(LOG(ABS(SUBSTITUTE(R20,"&lt;","")*1)))),IF(R20="-",R20,"入力形式が間違っています"))))</f>
        <v>76.900000000000006</v>
      </c>
      <c r="V20" s="22">
        <f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77</v>
      </c>
      <c r="W20" s="23" t="str">
        <f>IF(ISERROR(V20*1),"",IF(AND(H20="飲料水",V20&gt;=11),"○",IF(AND(H20="牛乳・乳児用食品",V20&gt;=51),"○",IF(AND(H20&lt;&gt;"",V20&gt;=110),"○",""))))</f>
        <v/>
      </c>
    </row>
    <row r="21" spans="1:23" x14ac:dyDescent="0.4">
      <c r="A21" s="24">
        <v>15</v>
      </c>
      <c r="B21" s="24" t="s">
        <v>46</v>
      </c>
      <c r="C21" s="25" t="s">
        <v>46</v>
      </c>
      <c r="D21" s="40" t="s">
        <v>32</v>
      </c>
      <c r="E21" s="42" t="s">
        <v>73</v>
      </c>
      <c r="F21" s="142" t="s">
        <v>48</v>
      </c>
      <c r="G21" s="41" t="s">
        <v>49</v>
      </c>
      <c r="H21" s="11" t="s">
        <v>50</v>
      </c>
      <c r="I21" s="42" t="s">
        <v>51</v>
      </c>
      <c r="J21" s="42" t="s">
        <v>52</v>
      </c>
      <c r="K21" s="42" t="s">
        <v>53</v>
      </c>
      <c r="L21" s="13" t="s">
        <v>54</v>
      </c>
      <c r="M21" s="43" t="s">
        <v>55</v>
      </c>
      <c r="N21" s="44" t="s">
        <v>42</v>
      </c>
      <c r="O21" s="45">
        <v>44174</v>
      </c>
      <c r="P21" s="46">
        <v>44202</v>
      </c>
      <c r="Q21" s="33" t="s">
        <v>75</v>
      </c>
      <c r="R21" s="34">
        <v>29.8</v>
      </c>
      <c r="S21" s="48">
        <v>30</v>
      </c>
      <c r="T21" s="21" t="str">
        <f>IF(Q21="","",IF(NOT(ISERROR(Q21*1)),ROUNDDOWN(Q21*1,2-INT(LOG(ABS(Q21*1)))),IFERROR("&lt;"&amp;ROUNDDOWN(IF(SUBSTITUTE(Q21,"&lt;","")*1&lt;=50,SUBSTITUTE(Q21,"&lt;","")*1,""),2-INT(LOG(ABS(SUBSTITUTE(Q21,"&lt;","")*1)))),IF(Q21="-",Q21,"入力形式が間違っています"))))</f>
        <v>&lt;4.04</v>
      </c>
      <c r="U21" s="21">
        <f>IF(R21="","",IF(NOT(ISERROR(R21*1)),ROUNDDOWN(R21*1,2-INT(LOG(ABS(R21*1)))),IFERROR("&lt;"&amp;ROUNDDOWN(IF(SUBSTITUTE(R21,"&lt;","")*1&lt;=50,SUBSTITUTE(R21,"&lt;","")*1,""),2-INT(LOG(ABS(SUBSTITUTE(R21,"&lt;","")*1)))),IF(R21="-",R21,"入力形式が間違っています"))))</f>
        <v>29.8</v>
      </c>
      <c r="V21" s="22">
        <f>IFERROR(IF(AND(T21="",U21=""),"",IF(AND(T21="-",U21="-"),IF(S21="","Cs合計を入力してください",S21),IF(NOT(ISERROR(T21*1+U21*1)),ROUND(T21+U21, 1-INT(LOG(ABS(T21+U21)))),IF(NOT(ISERROR(T21*1)),ROUND(T21, 1-INT(LOG(ABS(T21)))),IF(NOT(ISERROR(U21*1)),ROUND(U21, 1-INT(LOG(ABS(U21)))),IF(ISERROR(T21*1+U21*1),"&lt;"&amp;ROUND(IF(T21="-",0,SUBSTITUTE(T21,"&lt;",""))*1+IF(U21="-",0,SUBSTITUTE(U21,"&lt;",""))*1,1-INT(LOG(ABS(IF(T21="-",0,SUBSTITUTE(T21,"&lt;",""))*1+IF(U21="-",0,SUBSTITUTE(U21,"&lt;",""))*1)))))))))),"入力形式が間違っています")</f>
        <v>30</v>
      </c>
      <c r="W21" s="23" t="str">
        <f>IF(ISERROR(V21*1),"",IF(AND(H21="飲料水",V21&gt;=11),"○",IF(AND(H21="牛乳・乳児用食品",V21&gt;=51),"○",IF(AND(H21&lt;&gt;"",V21&gt;=110),"○",""))))</f>
        <v/>
      </c>
    </row>
    <row r="22" spans="1:23" x14ac:dyDescent="0.4">
      <c r="A22" s="6">
        <v>16</v>
      </c>
      <c r="B22" s="24" t="s">
        <v>46</v>
      </c>
      <c r="C22" s="25" t="s">
        <v>46</v>
      </c>
      <c r="D22" s="40" t="s">
        <v>32</v>
      </c>
      <c r="E22" s="42" t="s">
        <v>76</v>
      </c>
      <c r="F22" s="142" t="s">
        <v>48</v>
      </c>
      <c r="G22" s="41" t="s">
        <v>49</v>
      </c>
      <c r="H22" s="35" t="s">
        <v>50</v>
      </c>
      <c r="I22" s="42" t="s">
        <v>51</v>
      </c>
      <c r="J22" s="42" t="s">
        <v>52</v>
      </c>
      <c r="K22" s="42" t="s">
        <v>53</v>
      </c>
      <c r="L22" s="13" t="s">
        <v>54</v>
      </c>
      <c r="M22" s="43" t="s">
        <v>55</v>
      </c>
      <c r="N22" s="44" t="s">
        <v>42</v>
      </c>
      <c r="O22" s="45">
        <v>44164</v>
      </c>
      <c r="P22" s="46">
        <v>44217</v>
      </c>
      <c r="Q22" s="33" t="s">
        <v>77</v>
      </c>
      <c r="R22" s="34">
        <v>18.100000000000001</v>
      </c>
      <c r="S22" s="48">
        <v>18</v>
      </c>
      <c r="T22" s="21" t="str">
        <f>IF(Q22="","",IF(NOT(ISERROR(Q22*1)),ROUNDDOWN(Q22*1,2-INT(LOG(ABS(Q22*1)))),IFERROR("&lt;"&amp;ROUNDDOWN(IF(SUBSTITUTE(Q22,"&lt;","")*1&lt;=50,SUBSTITUTE(Q22,"&lt;","")*1,""),2-INT(LOG(ABS(SUBSTITUTE(Q22,"&lt;","")*1)))),IF(Q22="-",Q22,"入力形式が間違っています"))))</f>
        <v>&lt;4.28</v>
      </c>
      <c r="U22" s="21">
        <f>IF(R22="","",IF(NOT(ISERROR(R22*1)),ROUNDDOWN(R22*1,2-INT(LOG(ABS(R22*1)))),IFERROR("&lt;"&amp;ROUNDDOWN(IF(SUBSTITUTE(R22,"&lt;","")*1&lt;=50,SUBSTITUTE(R22,"&lt;","")*1,""),2-INT(LOG(ABS(SUBSTITUTE(R22,"&lt;","")*1)))),IF(R22="-",R22,"入力形式が間違っています"))))</f>
        <v>18.100000000000001</v>
      </c>
      <c r="V22" s="22">
        <f>IFERROR(IF(AND(T22="",U22=""),"",IF(AND(T22="-",U22="-"),IF(S22="","Cs合計を入力してください",S22),IF(NOT(ISERROR(T22*1+U22*1)),ROUND(T22+U22, 1-INT(LOG(ABS(T22+U22)))),IF(NOT(ISERROR(T22*1)),ROUND(T22, 1-INT(LOG(ABS(T22)))),IF(NOT(ISERROR(U22*1)),ROUND(U22, 1-INT(LOG(ABS(U22)))),IF(ISERROR(T22*1+U22*1),"&lt;"&amp;ROUND(IF(T22="-",0,SUBSTITUTE(T22,"&lt;",""))*1+IF(U22="-",0,SUBSTITUTE(U22,"&lt;",""))*1,1-INT(LOG(ABS(IF(T22="-",0,SUBSTITUTE(T22,"&lt;",""))*1+IF(U22="-",0,SUBSTITUTE(U22,"&lt;",""))*1)))))))))),"入力形式が間違っています")</f>
        <v>18</v>
      </c>
      <c r="W22" s="23" t="str">
        <f>IF(ISERROR(V22*1),"",IF(AND(H22="飲料水",V22&gt;=11),"○",IF(AND(H22="牛乳・乳児用食品",V22&gt;=51),"○",IF(AND(H22&lt;&gt;"",V22&gt;=110),"○",""))))</f>
        <v/>
      </c>
    </row>
    <row r="23" spans="1:23" x14ac:dyDescent="0.4">
      <c r="A23" s="24">
        <v>17</v>
      </c>
      <c r="B23" s="24" t="s">
        <v>46</v>
      </c>
      <c r="C23" s="25" t="s">
        <v>46</v>
      </c>
      <c r="D23" s="40" t="s">
        <v>32</v>
      </c>
      <c r="E23" s="42" t="s">
        <v>76</v>
      </c>
      <c r="F23" s="142" t="s">
        <v>48</v>
      </c>
      <c r="G23" s="41" t="s">
        <v>49</v>
      </c>
      <c r="H23" s="11" t="s">
        <v>50</v>
      </c>
      <c r="I23" s="42" t="s">
        <v>51</v>
      </c>
      <c r="J23" s="42" t="s">
        <v>52</v>
      </c>
      <c r="K23" s="42" t="s">
        <v>53</v>
      </c>
      <c r="L23" s="13" t="s">
        <v>54</v>
      </c>
      <c r="M23" s="43" t="s">
        <v>55</v>
      </c>
      <c r="N23" s="44" t="s">
        <v>42</v>
      </c>
      <c r="O23" s="45">
        <v>44171</v>
      </c>
      <c r="P23" s="46">
        <v>44217</v>
      </c>
      <c r="Q23" s="33" t="s">
        <v>78</v>
      </c>
      <c r="R23" s="34">
        <v>16.3</v>
      </c>
      <c r="S23" s="48">
        <v>16</v>
      </c>
      <c r="T23" s="21" t="str">
        <f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&lt;5.73</v>
      </c>
      <c r="U23" s="21">
        <f>IF(R23="","",IF(NOT(ISERROR(R23*1)),ROUNDDOWN(R23*1,2-INT(LOG(ABS(R23*1)))),IFERROR("&lt;"&amp;ROUNDDOWN(IF(SUBSTITUTE(R23,"&lt;","")*1&lt;=50,SUBSTITUTE(R23,"&lt;","")*1,""),2-INT(LOG(ABS(SUBSTITUTE(R23,"&lt;","")*1)))),IF(R23="-",R23,"入力形式が間違っています"))))</f>
        <v>16.3</v>
      </c>
      <c r="V23" s="22">
        <f>IFERROR(IF(AND(T23="",U23=""),"",IF(AND(T23="-",U23="-"),IF(S23="","Cs合計を入力してください",S23),IF(NOT(ISERROR(T23*1+U23*1)),ROUND(T23+U23, 1-INT(LOG(ABS(T23+U23)))),IF(NOT(ISERROR(T23*1)),ROUND(T23, 1-INT(LOG(ABS(T23)))),IF(NOT(ISERROR(U23*1)),ROUND(U23, 1-INT(LOG(ABS(U23)))),IF(ISERROR(T23*1+U23*1),"&lt;"&amp;ROUND(IF(T23="-",0,SUBSTITUTE(T23,"&lt;",""))*1+IF(U23="-",0,SUBSTITUTE(U23,"&lt;",""))*1,1-INT(LOG(ABS(IF(T23="-",0,SUBSTITUTE(T23,"&lt;",""))*1+IF(U23="-",0,SUBSTITUTE(U23,"&lt;",""))*1)))))))))),"入力形式が間違っています")</f>
        <v>16</v>
      </c>
      <c r="W23" s="23" t="str">
        <f>IF(ISERROR(V23*1),"",IF(AND(H23="飲料水",V23&gt;=11),"○",IF(AND(H23="牛乳・乳児用食品",V23&gt;=51),"○",IF(AND(H23&lt;&gt;"",V23&gt;=110),"○",""))))</f>
        <v/>
      </c>
    </row>
    <row r="24" spans="1:23" x14ac:dyDescent="0.4">
      <c r="A24" s="24">
        <v>18</v>
      </c>
      <c r="B24" s="24" t="s">
        <v>46</v>
      </c>
      <c r="C24" s="25" t="s">
        <v>46</v>
      </c>
      <c r="D24" s="40" t="s">
        <v>32</v>
      </c>
      <c r="E24" s="42" t="s">
        <v>76</v>
      </c>
      <c r="F24" s="142" t="s">
        <v>48</v>
      </c>
      <c r="G24" s="41" t="s">
        <v>49</v>
      </c>
      <c r="H24" s="11" t="s">
        <v>50</v>
      </c>
      <c r="I24" s="42" t="s">
        <v>51</v>
      </c>
      <c r="J24" s="42" t="s">
        <v>52</v>
      </c>
      <c r="K24" s="42" t="s">
        <v>53</v>
      </c>
      <c r="L24" s="13" t="s">
        <v>54</v>
      </c>
      <c r="M24" s="43" t="s">
        <v>55</v>
      </c>
      <c r="N24" s="44" t="s">
        <v>42</v>
      </c>
      <c r="O24" s="45">
        <v>44177</v>
      </c>
      <c r="P24" s="46">
        <v>44218</v>
      </c>
      <c r="Q24" s="33" t="s">
        <v>79</v>
      </c>
      <c r="R24" s="34">
        <v>7.49</v>
      </c>
      <c r="S24" s="48">
        <v>7.5</v>
      </c>
      <c r="T24" s="21" t="str">
        <f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&lt;3.43</v>
      </c>
      <c r="U24" s="21">
        <f>IF(R24="","",IF(NOT(ISERROR(R24*1)),ROUNDDOWN(R24*1,2-INT(LOG(ABS(R24*1)))),IFERROR("&lt;"&amp;ROUNDDOWN(IF(SUBSTITUTE(R24,"&lt;","")*1&lt;=50,SUBSTITUTE(R24,"&lt;","")*1,""),2-INT(LOG(ABS(SUBSTITUTE(R24,"&lt;","")*1)))),IF(R24="-",R24,"入力形式が間違っています"))))</f>
        <v>7.49</v>
      </c>
      <c r="V24" s="22">
        <f>IFERROR(IF(AND(T24="",U24=""),"",IF(AND(T24="-",U24="-"),IF(S24="","Cs合計を入力してください",S24),IF(NOT(ISERROR(T24*1+U24*1)),ROUND(T24+U24, 1-INT(LOG(ABS(T24+U24)))),IF(NOT(ISERROR(T24*1)),ROUND(T24, 1-INT(LOG(ABS(T24)))),IF(NOT(ISERROR(U24*1)),ROUND(U24, 1-INT(LOG(ABS(U24)))),IF(ISERROR(T24*1+U24*1),"&lt;"&amp;ROUND(IF(T24="-",0,SUBSTITUTE(T24,"&lt;",""))*1+IF(U24="-",0,SUBSTITUTE(U24,"&lt;",""))*1,1-INT(LOG(ABS(IF(T24="-",0,SUBSTITUTE(T24,"&lt;",""))*1+IF(U24="-",0,SUBSTITUTE(U24,"&lt;",""))*1)))))))))),"入力形式が間違っています")</f>
        <v>7.5</v>
      </c>
      <c r="W24" s="23" t="str">
        <f>IF(ISERROR(V24*1),"",IF(AND(H24="飲料水",V24&gt;=11),"○",IF(AND(H24="牛乳・乳児用食品",V24&gt;=51),"○",IF(AND(H24&lt;&gt;"",V24&gt;=110),"○",""))))</f>
        <v/>
      </c>
    </row>
    <row r="25" spans="1:23" x14ac:dyDescent="0.4">
      <c r="A25" s="24">
        <v>19</v>
      </c>
      <c r="B25" s="24" t="s">
        <v>46</v>
      </c>
      <c r="C25" s="25" t="s">
        <v>46</v>
      </c>
      <c r="D25" s="40" t="s">
        <v>32</v>
      </c>
      <c r="E25" s="42" t="s">
        <v>80</v>
      </c>
      <c r="F25" s="142" t="s">
        <v>48</v>
      </c>
      <c r="G25" s="41" t="s">
        <v>49</v>
      </c>
      <c r="H25" s="49" t="s">
        <v>50</v>
      </c>
      <c r="I25" s="42" t="s">
        <v>51</v>
      </c>
      <c r="J25" s="42" t="s">
        <v>52</v>
      </c>
      <c r="K25" s="42" t="s">
        <v>53</v>
      </c>
      <c r="L25" s="13" t="s">
        <v>54</v>
      </c>
      <c r="M25" s="43" t="s">
        <v>55</v>
      </c>
      <c r="N25" s="44" t="s">
        <v>42</v>
      </c>
      <c r="O25" s="45">
        <v>44158</v>
      </c>
      <c r="P25" s="46">
        <v>44218</v>
      </c>
      <c r="Q25" s="33" t="s">
        <v>81</v>
      </c>
      <c r="R25" s="34">
        <v>8.27</v>
      </c>
      <c r="S25" s="48">
        <v>8.3000000000000007</v>
      </c>
      <c r="T25" s="21" t="str">
        <f>IF(Q25="","",IF(NOT(ISERROR(Q25*1)),ROUNDDOWN(Q25*1,2-INT(LOG(ABS(Q25*1)))),IFERROR("&lt;"&amp;ROUNDDOWN(IF(SUBSTITUTE(Q25,"&lt;","")*1&lt;=50,SUBSTITUTE(Q25,"&lt;","")*1,""),2-INT(LOG(ABS(SUBSTITUTE(Q25,"&lt;","")*1)))),IF(Q25="-",Q25,"入力形式が間違っています"))))</f>
        <v>&lt;5.44</v>
      </c>
      <c r="U25" s="21">
        <f>IF(R25="","",IF(NOT(ISERROR(R25*1)),ROUNDDOWN(R25*1,2-INT(LOG(ABS(R25*1)))),IFERROR("&lt;"&amp;ROUNDDOWN(IF(SUBSTITUTE(R25,"&lt;","")*1&lt;=50,SUBSTITUTE(R25,"&lt;","")*1,""),2-INT(LOG(ABS(SUBSTITUTE(R25,"&lt;","")*1)))),IF(R25="-",R25,"入力形式が間違っています"))))</f>
        <v>8.27</v>
      </c>
      <c r="V25" s="22">
        <f>IFERROR(IF(AND(T25="",U25=""),"",IF(AND(T25="-",U25="-"),IF(S25="","Cs合計を入力してください",S25),IF(NOT(ISERROR(T25*1+U25*1)),ROUND(T25+U25, 1-INT(LOG(ABS(T25+U25)))),IF(NOT(ISERROR(T25*1)),ROUND(T25, 1-INT(LOG(ABS(T25)))),IF(NOT(ISERROR(U25*1)),ROUND(U25, 1-INT(LOG(ABS(U25)))),IF(ISERROR(T25*1+U25*1),"&lt;"&amp;ROUND(IF(T25="-",0,SUBSTITUTE(T25,"&lt;",""))*1+IF(U25="-",0,SUBSTITUTE(U25,"&lt;",""))*1,1-INT(LOG(ABS(IF(T25="-",0,SUBSTITUTE(T25,"&lt;",""))*1+IF(U25="-",0,SUBSTITUTE(U25,"&lt;",""))*1)))))))))),"入力形式が間違っています")</f>
        <v>8.3000000000000007</v>
      </c>
      <c r="W25" s="23" t="str">
        <f>IF(ISERROR(V25*1),"",IF(AND(H25="飲料水",V25&gt;=11),"○",IF(AND(H25="牛乳・乳児用食品",V25&gt;=51),"○",IF(AND(H25&lt;&gt;"",V25&gt;=110),"○",""))))</f>
        <v/>
      </c>
    </row>
    <row r="26" spans="1:23" x14ac:dyDescent="0.4">
      <c r="A26" s="24">
        <v>20</v>
      </c>
      <c r="B26" s="24" t="s">
        <v>46</v>
      </c>
      <c r="C26" s="25" t="s">
        <v>46</v>
      </c>
      <c r="D26" s="26" t="s">
        <v>32</v>
      </c>
      <c r="E26" s="28" t="s">
        <v>80</v>
      </c>
      <c r="F26" s="25" t="s">
        <v>48</v>
      </c>
      <c r="G26" s="41" t="s">
        <v>49</v>
      </c>
      <c r="H26" s="11" t="s">
        <v>50</v>
      </c>
      <c r="I26" s="28" t="s">
        <v>51</v>
      </c>
      <c r="J26" s="28" t="s">
        <v>52</v>
      </c>
      <c r="K26" s="28" t="s">
        <v>53</v>
      </c>
      <c r="L26" s="13" t="s">
        <v>54</v>
      </c>
      <c r="M26" s="29" t="s">
        <v>55</v>
      </c>
      <c r="N26" s="30" t="s">
        <v>42</v>
      </c>
      <c r="O26" s="31">
        <v>44184</v>
      </c>
      <c r="P26" s="32">
        <v>44218</v>
      </c>
      <c r="Q26" s="33" t="s">
        <v>82</v>
      </c>
      <c r="R26" s="34" t="s">
        <v>83</v>
      </c>
      <c r="S26" s="37" t="s">
        <v>84</v>
      </c>
      <c r="T26" s="21" t="str">
        <f>IF(Q26="","",IF(NOT(ISERROR(Q26*1)),ROUNDDOWN(Q26*1,2-INT(LOG(ABS(Q26*1)))),IFERROR("&lt;"&amp;ROUNDDOWN(IF(SUBSTITUTE(Q26,"&lt;","")*1&lt;=50,SUBSTITUTE(Q26,"&lt;","")*1,""),2-INT(LOG(ABS(SUBSTITUTE(Q26,"&lt;","")*1)))),IF(Q26="-",Q26,"入力形式が間違っています"))))</f>
        <v>&lt;4.96</v>
      </c>
      <c r="U26" s="21" t="str">
        <f>IF(R26="","",IF(NOT(ISERROR(R26*1)),ROUNDDOWN(R26*1,2-INT(LOG(ABS(R26*1)))),IFERROR("&lt;"&amp;ROUNDDOWN(IF(SUBSTITUTE(R26,"&lt;","")*1&lt;=50,SUBSTITUTE(R26,"&lt;","")*1,""),2-INT(LOG(ABS(SUBSTITUTE(R26,"&lt;","")*1)))),IF(R26="-",R26,"入力形式が間違っています"))))</f>
        <v>&lt;5.48</v>
      </c>
      <c r="V26" s="22" t="str">
        <f>IFERROR(IF(AND(T26="",U26=""),"",IF(AND(T26="-",U26="-"),IF(S26="","Cs合計を入力してください",S26),IF(NOT(ISERROR(T26*1+U26*1)),ROUND(T26+U26, 1-INT(LOG(ABS(T26+U26)))),IF(NOT(ISERROR(T26*1)),ROUND(T26, 1-INT(LOG(ABS(T26)))),IF(NOT(ISERROR(U26*1)),ROUND(U26, 1-INT(LOG(ABS(U26)))),IF(ISERROR(T26*1+U26*1),"&lt;"&amp;ROUND(IF(T26="-",0,SUBSTITUTE(T26,"&lt;",""))*1+IF(U26="-",0,SUBSTITUTE(U26,"&lt;",""))*1,1-INT(LOG(ABS(IF(T26="-",0,SUBSTITUTE(T26,"&lt;",""))*1+IF(U26="-",0,SUBSTITUTE(U26,"&lt;",""))*1)))))))))),"入力形式が間違っています")</f>
        <v>&lt;10</v>
      </c>
      <c r="W26" s="23" t="str">
        <f>IF(ISERROR(V26*1),"",IF(AND(H26="飲料水",V26&gt;=11),"○",IF(AND(H26="牛乳・乳児用食品",V26&gt;=51),"○",IF(AND(H26&lt;&gt;"",V26&gt;=110),"○",""))))</f>
        <v/>
      </c>
    </row>
    <row r="27" spans="1:23" x14ac:dyDescent="0.4">
      <c r="A27" s="6">
        <v>21</v>
      </c>
      <c r="B27" s="24" t="s">
        <v>46</v>
      </c>
      <c r="C27" s="25" t="s">
        <v>46</v>
      </c>
      <c r="D27" s="26" t="s">
        <v>32</v>
      </c>
      <c r="E27" s="28" t="s">
        <v>80</v>
      </c>
      <c r="F27" s="25" t="s">
        <v>48</v>
      </c>
      <c r="G27" s="41" t="s">
        <v>49</v>
      </c>
      <c r="H27" s="11" t="s">
        <v>50</v>
      </c>
      <c r="I27" s="28" t="s">
        <v>51</v>
      </c>
      <c r="J27" s="28" t="s">
        <v>52</v>
      </c>
      <c r="K27" s="28" t="s">
        <v>53</v>
      </c>
      <c r="L27" s="13" t="s">
        <v>54</v>
      </c>
      <c r="M27" s="29" t="s">
        <v>55</v>
      </c>
      <c r="N27" s="30" t="s">
        <v>42</v>
      </c>
      <c r="O27" s="31">
        <v>44207</v>
      </c>
      <c r="P27" s="32">
        <v>44218</v>
      </c>
      <c r="Q27" s="33" t="s">
        <v>85</v>
      </c>
      <c r="R27" s="34">
        <v>15.9</v>
      </c>
      <c r="S27" s="37">
        <v>16</v>
      </c>
      <c r="T27" s="21" t="str">
        <f>IF(Q27="","",IF(NOT(ISERROR(Q27*1)),ROUNDDOWN(Q27*1,2-INT(LOG(ABS(Q27*1)))),IFERROR("&lt;"&amp;ROUNDDOWN(IF(SUBSTITUTE(Q27,"&lt;","")*1&lt;=50,SUBSTITUTE(Q27,"&lt;","")*1,""),2-INT(LOG(ABS(SUBSTITUTE(Q27,"&lt;","")*1)))),IF(Q27="-",Q27,"入力形式が間違っています"))))</f>
        <v>&lt;4.68</v>
      </c>
      <c r="U27" s="21">
        <f>IF(R27="","",IF(NOT(ISERROR(R27*1)),ROUNDDOWN(R27*1,2-INT(LOG(ABS(R27*1)))),IFERROR("&lt;"&amp;ROUNDDOWN(IF(SUBSTITUTE(R27,"&lt;","")*1&lt;=50,SUBSTITUTE(R27,"&lt;","")*1,""),2-INT(LOG(ABS(SUBSTITUTE(R27,"&lt;","")*1)))),IF(R27="-",R27,"入力形式が間違っています"))))</f>
        <v>15.9</v>
      </c>
      <c r="V27" s="22">
        <f>IFERROR(IF(AND(T27="",U27=""),"",IF(AND(T27="-",U27="-"),IF(S27="","Cs合計を入力してください",S27),IF(NOT(ISERROR(T27*1+U27*1)),ROUND(T27+U27, 1-INT(LOG(ABS(T27+U27)))),IF(NOT(ISERROR(T27*1)),ROUND(T27, 1-INT(LOG(ABS(T27)))),IF(NOT(ISERROR(U27*1)),ROUND(U27, 1-INT(LOG(ABS(U27)))),IF(ISERROR(T27*1+U27*1),"&lt;"&amp;ROUND(IF(T27="-",0,SUBSTITUTE(T27,"&lt;",""))*1+IF(U27="-",0,SUBSTITUTE(U27,"&lt;",""))*1,1-INT(LOG(ABS(IF(T27="-",0,SUBSTITUTE(T27,"&lt;",""))*1+IF(U27="-",0,SUBSTITUTE(U27,"&lt;",""))*1)))))))))),"入力形式が間違っています")</f>
        <v>16</v>
      </c>
      <c r="W27" s="50"/>
    </row>
    <row r="28" spans="1:23" x14ac:dyDescent="0.4">
      <c r="A28" s="24">
        <v>22</v>
      </c>
      <c r="B28" s="24" t="s">
        <v>46</v>
      </c>
      <c r="C28" s="25" t="s">
        <v>46</v>
      </c>
      <c r="D28" s="26" t="s">
        <v>32</v>
      </c>
      <c r="E28" s="28" t="s">
        <v>86</v>
      </c>
      <c r="F28" s="25" t="s">
        <v>48</v>
      </c>
      <c r="G28" s="41" t="s">
        <v>49</v>
      </c>
      <c r="H28" s="11" t="s">
        <v>50</v>
      </c>
      <c r="I28" s="28" t="s">
        <v>51</v>
      </c>
      <c r="J28" s="28" t="s">
        <v>52</v>
      </c>
      <c r="K28" s="28" t="s">
        <v>53</v>
      </c>
      <c r="L28" s="13" t="s">
        <v>54</v>
      </c>
      <c r="M28" s="29" t="s">
        <v>55</v>
      </c>
      <c r="N28" s="30" t="s">
        <v>42</v>
      </c>
      <c r="O28" s="31">
        <v>44150</v>
      </c>
      <c r="P28" s="32">
        <v>44217</v>
      </c>
      <c r="Q28" s="33" t="s">
        <v>87</v>
      </c>
      <c r="R28" s="34" t="s">
        <v>88</v>
      </c>
      <c r="S28" s="37" t="s">
        <v>89</v>
      </c>
      <c r="T28" s="21" t="str">
        <f>IF(Q28="","",IF(NOT(ISERROR(Q28*1)),ROUNDDOWN(Q28*1,2-INT(LOG(ABS(Q28*1)))),IFERROR("&lt;"&amp;ROUNDDOWN(IF(SUBSTITUTE(Q28,"&lt;","")*1&lt;=50,SUBSTITUTE(Q28,"&lt;","")*1,""),2-INT(LOG(ABS(SUBSTITUTE(Q28,"&lt;","")*1)))),IF(Q28="-",Q28,"入力形式が間違っています"))))</f>
        <v>&lt;5.35</v>
      </c>
      <c r="U28" s="21" t="str">
        <f>IF(R28="","",IF(NOT(ISERROR(R28*1)),ROUNDDOWN(R28*1,2-INT(LOG(ABS(R28*1)))),IFERROR("&lt;"&amp;ROUNDDOWN(IF(SUBSTITUTE(R28,"&lt;","")*1&lt;=50,SUBSTITUTE(R28,"&lt;","")*1,""),2-INT(LOG(ABS(SUBSTITUTE(R28,"&lt;","")*1)))),IF(R28="-",R28,"入力形式が間違っています"))))</f>
        <v>&lt;6.15</v>
      </c>
      <c r="V28" s="22" t="str">
        <f>IFERROR(IF(AND(T28="",U28=""),"",IF(AND(T28="-",U28="-"),IF(S28="","Cs合計を入力してください",S28),IF(NOT(ISERROR(T28*1+U28*1)),ROUND(T28+U28, 1-INT(LOG(ABS(T28+U28)))),IF(NOT(ISERROR(T28*1)),ROUND(T28, 1-INT(LOG(ABS(T28)))),IF(NOT(ISERROR(U28*1)),ROUND(U28, 1-INT(LOG(ABS(U28)))),IF(ISERROR(T28*1+U28*1),"&lt;"&amp;ROUND(IF(T28="-",0,SUBSTITUTE(T28,"&lt;",""))*1+IF(U28="-",0,SUBSTITUTE(U28,"&lt;",""))*1,1-INT(LOG(ABS(IF(T28="-",0,SUBSTITUTE(T28,"&lt;",""))*1+IF(U28="-",0,SUBSTITUTE(U28,"&lt;",""))*1)))))))))),"入力形式が間違っています")</f>
        <v>&lt;12</v>
      </c>
      <c r="W28" s="50"/>
    </row>
    <row r="29" spans="1:23" x14ac:dyDescent="0.4">
      <c r="A29" s="24">
        <v>23</v>
      </c>
      <c r="B29" s="24" t="s">
        <v>31</v>
      </c>
      <c r="C29" s="25" t="s">
        <v>31</v>
      </c>
      <c r="D29" s="26" t="s">
        <v>31</v>
      </c>
      <c r="E29" s="28" t="s">
        <v>48</v>
      </c>
      <c r="F29" s="25" t="s">
        <v>90</v>
      </c>
      <c r="G29" s="41" t="s">
        <v>35</v>
      </c>
      <c r="H29" s="11" t="s">
        <v>91</v>
      </c>
      <c r="I29" s="28" t="s">
        <v>92</v>
      </c>
      <c r="J29" s="28" t="s">
        <v>93</v>
      </c>
      <c r="K29" s="28" t="s">
        <v>48</v>
      </c>
      <c r="L29" s="13" t="s">
        <v>40</v>
      </c>
      <c r="M29" s="29" t="s">
        <v>94</v>
      </c>
      <c r="N29" s="30" t="s">
        <v>42</v>
      </c>
      <c r="O29" s="31">
        <v>44234</v>
      </c>
      <c r="P29" s="32">
        <v>44237</v>
      </c>
      <c r="Q29" s="33" t="s">
        <v>95</v>
      </c>
      <c r="R29" s="34" t="s">
        <v>96</v>
      </c>
      <c r="S29" s="37" t="s">
        <v>97</v>
      </c>
      <c r="T29" s="21" t="str">
        <f>IF(Q29="","",IF(NOT(ISERROR(Q29*1)),ROUNDDOWN(Q29*1,2-INT(LOG(ABS(Q29*1)))),IFERROR("&lt;"&amp;ROUNDDOWN(IF(SUBSTITUTE(Q29,"&lt;","")*1&lt;=50,SUBSTITUTE(Q29,"&lt;","")*1,""),2-INT(LOG(ABS(SUBSTITUTE(Q29,"&lt;","")*1)))),IF(Q29="-",Q29,"入力形式が間違っています"))))</f>
        <v>&lt;5.04</v>
      </c>
      <c r="U29" s="21" t="str">
        <f>IF(R29="","",IF(NOT(ISERROR(R29*1)),ROUNDDOWN(R29*1,2-INT(LOG(ABS(R29*1)))),IFERROR("&lt;"&amp;ROUNDDOWN(IF(SUBSTITUTE(R29,"&lt;","")*1&lt;=50,SUBSTITUTE(R29,"&lt;","")*1,""),2-INT(LOG(ABS(SUBSTITUTE(R29,"&lt;","")*1)))),IF(R29="-",R29,"入力形式が間違っています"))))</f>
        <v>&lt;4.63</v>
      </c>
      <c r="V29" s="22" t="str">
        <f>IFERROR(IF(AND(T29="",U29=""),"",IF(AND(T29="-",U29="-"),IF(S29="","Cs合計を入力してください",S29),IF(NOT(ISERROR(T29*1+U29*1)),ROUND(T29+U29, 1-INT(LOG(ABS(T29+U29)))),IF(NOT(ISERROR(T29*1)),ROUND(T29, 1-INT(LOG(ABS(T29)))),IF(NOT(ISERROR(U29*1)),ROUND(U29, 1-INT(LOG(ABS(U29)))),IF(ISERROR(T29*1+U29*1),"&lt;"&amp;ROUND(IF(T29="-",0,SUBSTITUTE(T29,"&lt;",""))*1+IF(U29="-",0,SUBSTITUTE(U29,"&lt;",""))*1,1-INT(LOG(ABS(IF(T29="-",0,SUBSTITUTE(T29,"&lt;",""))*1+IF(U29="-",0,SUBSTITUTE(U29,"&lt;",""))*1)))))))))),"入力形式が間違っています")</f>
        <v>&lt;9.7</v>
      </c>
      <c r="W29" s="50"/>
    </row>
    <row r="30" spans="1:23" x14ac:dyDescent="0.4">
      <c r="A30" s="24">
        <v>24</v>
      </c>
      <c r="B30" s="24" t="s">
        <v>31</v>
      </c>
      <c r="C30" s="25" t="s">
        <v>31</v>
      </c>
      <c r="D30" s="26" t="s">
        <v>31</v>
      </c>
      <c r="E30" s="28" t="s">
        <v>48</v>
      </c>
      <c r="F30" s="25" t="s">
        <v>90</v>
      </c>
      <c r="G30" s="41" t="s">
        <v>35</v>
      </c>
      <c r="H30" s="11" t="s">
        <v>91</v>
      </c>
      <c r="I30" s="28" t="s">
        <v>92</v>
      </c>
      <c r="J30" s="28" t="s">
        <v>93</v>
      </c>
      <c r="K30" s="28" t="s">
        <v>48</v>
      </c>
      <c r="L30" s="13" t="s">
        <v>40</v>
      </c>
      <c r="M30" s="29" t="s">
        <v>98</v>
      </c>
      <c r="N30" s="30" t="s">
        <v>42</v>
      </c>
      <c r="O30" s="31">
        <v>44236</v>
      </c>
      <c r="P30" s="32">
        <v>44238</v>
      </c>
      <c r="Q30" s="33" t="s">
        <v>99</v>
      </c>
      <c r="R30" s="34" t="s">
        <v>100</v>
      </c>
      <c r="S30" s="37" t="s">
        <v>97</v>
      </c>
      <c r="T30" s="21" t="str">
        <f>IF(Q30="","",IF(NOT(ISERROR(Q30*1)),ROUNDDOWN(Q30*1,2-INT(LOG(ABS(Q30*1)))),IFERROR("&lt;"&amp;ROUNDDOWN(IF(SUBSTITUTE(Q30,"&lt;","")*1&lt;=50,SUBSTITUTE(Q30,"&lt;","")*1,""),2-INT(LOG(ABS(SUBSTITUTE(Q30,"&lt;","")*1)))),IF(Q30="-",Q30,"入力形式が間違っています"))))</f>
        <v>&lt;4.69</v>
      </c>
      <c r="U30" s="21" t="str">
        <f>IF(R30="","",IF(NOT(ISERROR(R30*1)),ROUNDDOWN(R30*1,2-INT(LOG(ABS(R30*1)))),IFERROR("&lt;"&amp;ROUNDDOWN(IF(SUBSTITUTE(R30,"&lt;","")*1&lt;=50,SUBSTITUTE(R30,"&lt;","")*1,""),2-INT(LOG(ABS(SUBSTITUTE(R30,"&lt;","")*1)))),IF(R30="-",R30,"入力形式が間違っています"))))</f>
        <v>&lt;5</v>
      </c>
      <c r="V30" s="22" t="str">
        <f>IFERROR(IF(AND(T30="",U30=""),"",IF(AND(T30="-",U30="-"),IF(S30="","Cs合計を入力してください",S30),IF(NOT(ISERROR(T30*1+U30*1)),ROUND(T30+U30, 1-INT(LOG(ABS(T30+U30)))),IF(NOT(ISERROR(T30*1)),ROUND(T30, 1-INT(LOG(ABS(T30)))),IF(NOT(ISERROR(U30*1)),ROUND(U30, 1-INT(LOG(ABS(U30)))),IF(ISERROR(T30*1+U30*1),"&lt;"&amp;ROUND(IF(T30="-",0,SUBSTITUTE(T30,"&lt;",""))*1+IF(U30="-",0,SUBSTITUTE(U30,"&lt;",""))*1,1-INT(LOG(ABS(IF(T30="-",0,SUBSTITUTE(T30,"&lt;",""))*1+IF(U30="-",0,SUBSTITUTE(U30,"&lt;",""))*1)))))))))),"入力形式が間違っています")</f>
        <v>&lt;9.7</v>
      </c>
      <c r="W30" s="50"/>
    </row>
    <row r="31" spans="1:23" x14ac:dyDescent="0.4">
      <c r="A31" s="24">
        <v>25</v>
      </c>
      <c r="B31" s="24" t="s">
        <v>31</v>
      </c>
      <c r="C31" s="25" t="s">
        <v>31</v>
      </c>
      <c r="D31" s="26" t="s">
        <v>31</v>
      </c>
      <c r="E31" s="28" t="s">
        <v>48</v>
      </c>
      <c r="F31" s="25" t="s">
        <v>90</v>
      </c>
      <c r="G31" s="41" t="s">
        <v>35</v>
      </c>
      <c r="H31" s="11" t="s">
        <v>91</v>
      </c>
      <c r="I31" s="28" t="s">
        <v>92</v>
      </c>
      <c r="J31" s="28" t="s">
        <v>93</v>
      </c>
      <c r="K31" s="28" t="s">
        <v>48</v>
      </c>
      <c r="L31" s="13" t="s">
        <v>40</v>
      </c>
      <c r="M31" s="29" t="s">
        <v>98</v>
      </c>
      <c r="N31" s="30" t="s">
        <v>42</v>
      </c>
      <c r="O31" s="31">
        <v>44236</v>
      </c>
      <c r="P31" s="32">
        <v>44238</v>
      </c>
      <c r="Q31" s="33" t="s">
        <v>101</v>
      </c>
      <c r="R31" s="34" t="s">
        <v>102</v>
      </c>
      <c r="S31" s="37" t="s">
        <v>103</v>
      </c>
      <c r="T31" s="21" t="str">
        <f>IF(Q31="","",IF(NOT(ISERROR(Q31*1)),ROUNDDOWN(Q31*1,2-INT(LOG(ABS(Q31*1)))),IFERROR("&lt;"&amp;ROUNDDOWN(IF(SUBSTITUTE(Q31,"&lt;","")*1&lt;=50,SUBSTITUTE(Q31,"&lt;","")*1,""),2-INT(LOG(ABS(SUBSTITUTE(Q31,"&lt;","")*1)))),IF(Q31="-",Q31,"入力形式が間違っています"))))</f>
        <v>&lt;5.54</v>
      </c>
      <c r="U31" s="21" t="str">
        <f>IF(R31="","",IF(NOT(ISERROR(R31*1)),ROUNDDOWN(R31*1,2-INT(LOG(ABS(R31*1)))),IFERROR("&lt;"&amp;ROUNDDOWN(IF(SUBSTITUTE(R31,"&lt;","")*1&lt;=50,SUBSTITUTE(R31,"&lt;","")*1,""),2-INT(LOG(ABS(SUBSTITUTE(R31,"&lt;","")*1)))),IF(R31="-",R31,"入力形式が間違っています"))))</f>
        <v>&lt;4.26</v>
      </c>
      <c r="V31" s="22" t="str">
        <f>IFERROR(IF(AND(T31="",U31=""),"",IF(AND(T31="-",U31="-"),IF(S31="","Cs合計を入力してください",S31),IF(NOT(ISERROR(T31*1+U31*1)),ROUND(T31+U31, 1-INT(LOG(ABS(T31+U31)))),IF(NOT(ISERROR(T31*1)),ROUND(T31, 1-INT(LOG(ABS(T31)))),IF(NOT(ISERROR(U31*1)),ROUND(U31, 1-INT(LOG(ABS(U31)))),IF(ISERROR(T31*1+U31*1),"&lt;"&amp;ROUND(IF(T31="-",0,SUBSTITUTE(T31,"&lt;",""))*1+IF(U31="-",0,SUBSTITUTE(U31,"&lt;",""))*1,1-INT(LOG(ABS(IF(T31="-",0,SUBSTITUTE(T31,"&lt;",""))*1+IF(U31="-",0,SUBSTITUTE(U31,"&lt;",""))*1)))))))))),"入力形式が間違っています")</f>
        <v>&lt;9.8</v>
      </c>
      <c r="W31" s="50"/>
    </row>
    <row r="32" spans="1:23" x14ac:dyDescent="0.4">
      <c r="A32" s="6">
        <v>26</v>
      </c>
      <c r="B32" s="24" t="s">
        <v>31</v>
      </c>
      <c r="C32" s="25" t="s">
        <v>31</v>
      </c>
      <c r="D32" s="26" t="s">
        <v>31</v>
      </c>
      <c r="E32" s="28" t="s">
        <v>48</v>
      </c>
      <c r="F32" s="25" t="s">
        <v>90</v>
      </c>
      <c r="G32" s="41" t="s">
        <v>35</v>
      </c>
      <c r="H32" s="11" t="s">
        <v>91</v>
      </c>
      <c r="I32" s="28" t="s">
        <v>92</v>
      </c>
      <c r="J32" s="28" t="s">
        <v>93</v>
      </c>
      <c r="K32" s="28" t="s">
        <v>48</v>
      </c>
      <c r="L32" s="13" t="s">
        <v>40</v>
      </c>
      <c r="M32" s="29" t="s">
        <v>104</v>
      </c>
      <c r="N32" s="30" t="s">
        <v>42</v>
      </c>
      <c r="O32" s="31">
        <v>44235</v>
      </c>
      <c r="P32" s="32">
        <v>44237</v>
      </c>
      <c r="Q32" s="33" t="s">
        <v>105</v>
      </c>
      <c r="R32" s="34" t="s">
        <v>106</v>
      </c>
      <c r="S32" s="37" t="s">
        <v>107</v>
      </c>
      <c r="T32" s="21" t="str">
        <f>IF(Q32="","",IF(NOT(ISERROR(Q32*1)),ROUNDDOWN(Q32*1,2-INT(LOG(ABS(Q32*1)))),IFERROR("&lt;"&amp;ROUNDDOWN(IF(SUBSTITUTE(Q32,"&lt;","")*1&lt;=50,SUBSTITUTE(Q32,"&lt;","")*1,""),2-INT(LOG(ABS(SUBSTITUTE(Q32,"&lt;","")*1)))),IF(Q32="-",Q32,"入力形式が間違っています"))))</f>
        <v>&lt;0.442</v>
      </c>
      <c r="U32" s="21" t="str">
        <f>IF(R32="","",IF(NOT(ISERROR(R32*1)),ROUNDDOWN(R32*1,2-INT(LOG(ABS(R32*1)))),IFERROR("&lt;"&amp;ROUNDDOWN(IF(SUBSTITUTE(R32,"&lt;","")*1&lt;=50,SUBSTITUTE(R32,"&lt;","")*1,""),2-INT(LOG(ABS(SUBSTITUTE(R32,"&lt;","")*1)))),IF(R32="-",R32,"入力形式が間違っています"))))</f>
        <v>&lt;0.537</v>
      </c>
      <c r="V32" s="22" t="str">
        <f>IFERROR(IF(AND(T32="",U32=""),"",IF(AND(T32="-",U32="-"),IF(S32="","Cs合計を入力してください",S32),IF(NOT(ISERROR(T32*1+U32*1)),ROUND(T32+U32, 1-INT(LOG(ABS(T32+U32)))),IF(NOT(ISERROR(T32*1)),ROUND(T32, 1-INT(LOG(ABS(T32)))),IF(NOT(ISERROR(U32*1)),ROUND(U32, 1-INT(LOG(ABS(U32)))),IF(ISERROR(T32*1+U32*1),"&lt;"&amp;ROUND(IF(T32="-",0,SUBSTITUTE(T32,"&lt;",""))*1+IF(U32="-",0,SUBSTITUTE(U32,"&lt;",""))*1,1-INT(LOG(ABS(IF(T32="-",0,SUBSTITUTE(T32,"&lt;",""))*1+IF(U32="-",0,SUBSTITUTE(U32,"&lt;",""))*1)))))))))),"入力形式が間違っています")</f>
        <v>&lt;0.98</v>
      </c>
      <c r="W32" s="50"/>
    </row>
    <row r="33" spans="1:23" x14ac:dyDescent="0.4">
      <c r="A33" s="24">
        <v>27</v>
      </c>
      <c r="B33" s="24" t="s">
        <v>31</v>
      </c>
      <c r="C33" s="25" t="s">
        <v>31</v>
      </c>
      <c r="D33" s="26" t="s">
        <v>31</v>
      </c>
      <c r="E33" s="28" t="s">
        <v>48</v>
      </c>
      <c r="F33" s="25" t="s">
        <v>90</v>
      </c>
      <c r="G33" s="41" t="s">
        <v>35</v>
      </c>
      <c r="H33" s="11" t="s">
        <v>91</v>
      </c>
      <c r="I33" s="28" t="s">
        <v>108</v>
      </c>
      <c r="J33" s="28" t="s">
        <v>93</v>
      </c>
      <c r="K33" s="28" t="s">
        <v>48</v>
      </c>
      <c r="L33" s="13" t="s">
        <v>40</v>
      </c>
      <c r="M33" s="29" t="s">
        <v>98</v>
      </c>
      <c r="N33" s="30" t="s">
        <v>42</v>
      </c>
      <c r="O33" s="31">
        <v>44236</v>
      </c>
      <c r="P33" s="32">
        <v>44238</v>
      </c>
      <c r="Q33" s="33" t="s">
        <v>109</v>
      </c>
      <c r="R33" s="34" t="s">
        <v>110</v>
      </c>
      <c r="S33" s="37" t="s">
        <v>103</v>
      </c>
      <c r="T33" s="21" t="str">
        <f>IF(Q33="","",IF(NOT(ISERROR(Q33*1)),ROUNDDOWN(Q33*1,2-INT(LOG(ABS(Q33*1)))),IFERROR("&lt;"&amp;ROUNDDOWN(IF(SUBSTITUTE(Q33,"&lt;","")*1&lt;=50,SUBSTITUTE(Q33,"&lt;","")*1,""),2-INT(LOG(ABS(SUBSTITUTE(Q33,"&lt;","")*1)))),IF(Q33="-",Q33,"入力形式が間違っています"))))</f>
        <v>&lt;4.59</v>
      </c>
      <c r="U33" s="21" t="str">
        <f>IF(R33="","",IF(NOT(ISERROR(R33*1)),ROUNDDOWN(R33*1,2-INT(LOG(ABS(R33*1)))),IFERROR("&lt;"&amp;ROUNDDOWN(IF(SUBSTITUTE(R33,"&lt;","")*1&lt;=50,SUBSTITUTE(R33,"&lt;","")*1,""),2-INT(LOG(ABS(SUBSTITUTE(R33,"&lt;","")*1)))),IF(R33="-",R33,"入力形式が間違っています"))))</f>
        <v>&lt;5.18</v>
      </c>
      <c r="V33" s="22" t="str">
        <f>IFERROR(IF(AND(T33="",U33=""),"",IF(AND(T33="-",U33="-"),IF(S33="","Cs合計を入力してください",S33),IF(NOT(ISERROR(T33*1+U33*1)),ROUND(T33+U33, 1-INT(LOG(ABS(T33+U33)))),IF(NOT(ISERROR(T33*1)),ROUND(T33, 1-INT(LOG(ABS(T33)))),IF(NOT(ISERROR(U33*1)),ROUND(U33, 1-INT(LOG(ABS(U33)))),IF(ISERROR(T33*1+U33*1),"&lt;"&amp;ROUND(IF(T33="-",0,SUBSTITUTE(T33,"&lt;",""))*1+IF(U33="-",0,SUBSTITUTE(U33,"&lt;",""))*1,1-INT(LOG(ABS(IF(T33="-",0,SUBSTITUTE(T33,"&lt;",""))*1+IF(U33="-",0,SUBSTITUTE(U33,"&lt;",""))*1)))))))))),"入力形式が間違っています")</f>
        <v>&lt;9.8</v>
      </c>
      <c r="W33" s="50"/>
    </row>
    <row r="34" spans="1:23" x14ac:dyDescent="0.4">
      <c r="A34" s="24">
        <v>28</v>
      </c>
      <c r="B34" s="24" t="s">
        <v>31</v>
      </c>
      <c r="C34" s="25" t="s">
        <v>31</v>
      </c>
      <c r="D34" s="26" t="s">
        <v>31</v>
      </c>
      <c r="E34" s="28" t="s">
        <v>48</v>
      </c>
      <c r="F34" s="25" t="s">
        <v>90</v>
      </c>
      <c r="G34" s="41" t="s">
        <v>35</v>
      </c>
      <c r="H34" s="11" t="s">
        <v>91</v>
      </c>
      <c r="I34" s="28" t="s">
        <v>108</v>
      </c>
      <c r="J34" s="28" t="s">
        <v>93</v>
      </c>
      <c r="K34" s="28" t="s">
        <v>48</v>
      </c>
      <c r="L34" s="13" t="s">
        <v>40</v>
      </c>
      <c r="M34" s="29" t="s">
        <v>98</v>
      </c>
      <c r="N34" s="30" t="s">
        <v>42</v>
      </c>
      <c r="O34" s="31">
        <v>44236</v>
      </c>
      <c r="P34" s="32">
        <v>44238</v>
      </c>
      <c r="Q34" s="33" t="s">
        <v>111</v>
      </c>
      <c r="R34" s="34" t="s">
        <v>112</v>
      </c>
      <c r="S34" s="37" t="s">
        <v>113</v>
      </c>
      <c r="T34" s="21" t="str">
        <f>IF(Q34="","",IF(NOT(ISERROR(Q34*1)),ROUNDDOWN(Q34*1,2-INT(LOG(ABS(Q34*1)))),IFERROR("&lt;"&amp;ROUNDDOWN(IF(SUBSTITUTE(Q34,"&lt;","")*1&lt;=50,SUBSTITUTE(Q34,"&lt;","")*1,""),2-INT(LOG(ABS(SUBSTITUTE(Q34,"&lt;","")*1)))),IF(Q34="-",Q34,"入力形式が間違っています"))))</f>
        <v>&lt;3.88</v>
      </c>
      <c r="U34" s="21" t="str">
        <f>IF(R34="","",IF(NOT(ISERROR(R34*1)),ROUNDDOWN(R34*1,2-INT(LOG(ABS(R34*1)))),IFERROR("&lt;"&amp;ROUNDDOWN(IF(SUBSTITUTE(R34,"&lt;","")*1&lt;=50,SUBSTITUTE(R34,"&lt;","")*1,""),2-INT(LOG(ABS(SUBSTITUTE(R34,"&lt;","")*1)))),IF(R34="-",R34,"入力形式が間違っています"))))</f>
        <v>&lt;4.56</v>
      </c>
      <c r="V34" s="22" t="str">
        <f>IFERROR(IF(AND(T34="",U34=""),"",IF(AND(T34="-",U34="-"),IF(S34="","Cs合計を入力してください",S34),IF(NOT(ISERROR(T34*1+U34*1)),ROUND(T34+U34, 1-INT(LOG(ABS(T34+U34)))),IF(NOT(ISERROR(T34*1)),ROUND(T34, 1-INT(LOG(ABS(T34)))),IF(NOT(ISERROR(U34*1)),ROUND(U34, 1-INT(LOG(ABS(U34)))),IF(ISERROR(T34*1+U34*1),"&lt;"&amp;ROUND(IF(T34="-",0,SUBSTITUTE(T34,"&lt;",""))*1+IF(U34="-",0,SUBSTITUTE(U34,"&lt;",""))*1,1-INT(LOG(ABS(IF(T34="-",0,SUBSTITUTE(T34,"&lt;",""))*1+IF(U34="-",0,SUBSTITUTE(U34,"&lt;",""))*1)))))))))),"入力形式が間違っています")</f>
        <v>&lt;8.4</v>
      </c>
      <c r="W34" s="50"/>
    </row>
    <row r="35" spans="1:23" x14ac:dyDescent="0.4">
      <c r="A35" s="24">
        <v>29</v>
      </c>
      <c r="B35" s="24" t="s">
        <v>31</v>
      </c>
      <c r="C35" s="25" t="s">
        <v>31</v>
      </c>
      <c r="D35" s="26" t="s">
        <v>31</v>
      </c>
      <c r="E35" s="28" t="s">
        <v>48</v>
      </c>
      <c r="F35" s="25" t="s">
        <v>90</v>
      </c>
      <c r="G35" s="41" t="s">
        <v>35</v>
      </c>
      <c r="H35" s="11" t="s">
        <v>91</v>
      </c>
      <c r="I35" s="28" t="s">
        <v>114</v>
      </c>
      <c r="J35" s="28" t="s">
        <v>93</v>
      </c>
      <c r="K35" s="28" t="s">
        <v>48</v>
      </c>
      <c r="L35" s="13" t="s">
        <v>40</v>
      </c>
      <c r="M35" s="29" t="s">
        <v>94</v>
      </c>
      <c r="N35" s="30" t="s">
        <v>42</v>
      </c>
      <c r="O35" s="31">
        <v>44234</v>
      </c>
      <c r="P35" s="32">
        <v>44237</v>
      </c>
      <c r="Q35" s="33" t="s">
        <v>115</v>
      </c>
      <c r="R35" s="34" t="s">
        <v>116</v>
      </c>
      <c r="S35" s="37" t="s">
        <v>117</v>
      </c>
      <c r="T35" s="21" t="str">
        <f>IF(Q35="","",IF(NOT(ISERROR(Q35*1)),ROUNDDOWN(Q35*1,2-INT(LOG(ABS(Q35*1)))),IFERROR("&lt;"&amp;ROUNDDOWN(IF(SUBSTITUTE(Q35,"&lt;","")*1&lt;=50,SUBSTITUTE(Q35,"&lt;","")*1,""),2-INT(LOG(ABS(SUBSTITUTE(Q35,"&lt;","")*1)))),IF(Q35="-",Q35,"入力形式が間違っています"))))</f>
        <v>&lt;4.03</v>
      </c>
      <c r="U35" s="21" t="str">
        <f>IF(R35="","",IF(NOT(ISERROR(R35*1)),ROUNDDOWN(R35*1,2-INT(LOG(ABS(R35*1)))),IFERROR("&lt;"&amp;ROUNDDOWN(IF(SUBSTITUTE(R35,"&lt;","")*1&lt;=50,SUBSTITUTE(R35,"&lt;","")*1,""),2-INT(LOG(ABS(SUBSTITUTE(R35,"&lt;","")*1)))),IF(R35="-",R35,"入力形式が間違っています"))))</f>
        <v>&lt;4.74</v>
      </c>
      <c r="V35" s="22" t="str">
        <f>IFERROR(IF(AND(T35="",U35=""),"",IF(AND(T35="-",U35="-"),IF(S35="","Cs合計を入力してください",S35),IF(NOT(ISERROR(T35*1+U35*1)),ROUND(T35+U35, 1-INT(LOG(ABS(T35+U35)))),IF(NOT(ISERROR(T35*1)),ROUND(T35, 1-INT(LOG(ABS(T35)))),IF(NOT(ISERROR(U35*1)),ROUND(U35, 1-INT(LOG(ABS(U35)))),IF(ISERROR(T35*1+U35*1),"&lt;"&amp;ROUND(IF(T35="-",0,SUBSTITUTE(T35,"&lt;",""))*1+IF(U35="-",0,SUBSTITUTE(U35,"&lt;",""))*1,1-INT(LOG(ABS(IF(T35="-",0,SUBSTITUTE(T35,"&lt;",""))*1+IF(U35="-",0,SUBSTITUTE(U35,"&lt;",""))*1)))))))))),"入力形式が間違っています")</f>
        <v>&lt;8.8</v>
      </c>
      <c r="W35" s="50"/>
    </row>
    <row r="36" spans="1:23" x14ac:dyDescent="0.4">
      <c r="A36" s="24">
        <v>30</v>
      </c>
      <c r="B36" s="24" t="s">
        <v>31</v>
      </c>
      <c r="C36" s="25" t="s">
        <v>31</v>
      </c>
      <c r="D36" s="26" t="s">
        <v>31</v>
      </c>
      <c r="E36" s="28" t="s">
        <v>48</v>
      </c>
      <c r="F36" s="25" t="s">
        <v>90</v>
      </c>
      <c r="G36" s="41" t="s">
        <v>35</v>
      </c>
      <c r="H36" s="11" t="s">
        <v>91</v>
      </c>
      <c r="I36" s="28" t="s">
        <v>118</v>
      </c>
      <c r="J36" s="28" t="s">
        <v>93</v>
      </c>
      <c r="K36" s="28" t="s">
        <v>48</v>
      </c>
      <c r="L36" s="13" t="s">
        <v>40</v>
      </c>
      <c r="M36" s="29" t="s">
        <v>104</v>
      </c>
      <c r="N36" s="30" t="s">
        <v>42</v>
      </c>
      <c r="O36" s="31">
        <v>44235</v>
      </c>
      <c r="P36" s="32">
        <v>44237</v>
      </c>
      <c r="Q36" s="33" t="s">
        <v>119</v>
      </c>
      <c r="R36" s="34" t="s">
        <v>120</v>
      </c>
      <c r="S36" s="37" t="s">
        <v>84</v>
      </c>
      <c r="T36" s="21" t="str">
        <f>IF(Q36="","",IF(NOT(ISERROR(Q36*1)),ROUNDDOWN(Q36*1,2-INT(LOG(ABS(Q36*1)))),IFERROR("&lt;"&amp;ROUNDDOWN(IF(SUBSTITUTE(Q36,"&lt;","")*1&lt;=50,SUBSTITUTE(Q36,"&lt;","")*1,""),2-INT(LOG(ABS(SUBSTITUTE(Q36,"&lt;","")*1)))),IF(Q36="-",Q36,"入力形式が間違っています"))))</f>
        <v>&lt;5.77</v>
      </c>
      <c r="U36" s="21" t="str">
        <f>IF(R36="","",IF(NOT(ISERROR(R36*1)),ROUNDDOWN(R36*1,2-INT(LOG(ABS(R36*1)))),IFERROR("&lt;"&amp;ROUNDDOWN(IF(SUBSTITUTE(R36,"&lt;","")*1&lt;=50,SUBSTITUTE(R36,"&lt;","")*1,""),2-INT(LOG(ABS(SUBSTITUTE(R36,"&lt;","")*1)))),IF(R36="-",R36,"入力形式が間違っています"))))</f>
        <v>&lt;4.62</v>
      </c>
      <c r="V36" s="22" t="str">
        <f>IFERROR(IF(AND(T36="",U36=""),"",IF(AND(T36="-",U36="-"),IF(S36="","Cs合計を入力してください",S36),IF(NOT(ISERROR(T36*1+U36*1)),ROUND(T36+U36, 1-INT(LOG(ABS(T36+U36)))),IF(NOT(ISERROR(T36*1)),ROUND(T36, 1-INT(LOG(ABS(T36)))),IF(NOT(ISERROR(U36*1)),ROUND(U36, 1-INT(LOG(ABS(U36)))),IF(ISERROR(T36*1+U36*1),"&lt;"&amp;ROUND(IF(T36="-",0,SUBSTITUTE(T36,"&lt;",""))*1+IF(U36="-",0,SUBSTITUTE(U36,"&lt;",""))*1,1-INT(LOG(ABS(IF(T36="-",0,SUBSTITUTE(T36,"&lt;",""))*1+IF(U36="-",0,SUBSTITUTE(U36,"&lt;",""))*1)))))))))),"入力形式が間違っています")</f>
        <v>&lt;10</v>
      </c>
      <c r="W36" s="50"/>
    </row>
    <row r="37" spans="1:23" x14ac:dyDescent="0.4">
      <c r="A37" s="6">
        <v>31</v>
      </c>
      <c r="B37" s="24" t="s">
        <v>31</v>
      </c>
      <c r="C37" s="25" t="s">
        <v>31</v>
      </c>
      <c r="D37" s="26" t="s">
        <v>31</v>
      </c>
      <c r="E37" s="28" t="s">
        <v>121</v>
      </c>
      <c r="F37" s="25" t="s">
        <v>122</v>
      </c>
      <c r="G37" s="41" t="s">
        <v>35</v>
      </c>
      <c r="H37" s="11" t="s">
        <v>91</v>
      </c>
      <c r="I37" s="28" t="s">
        <v>118</v>
      </c>
      <c r="J37" s="28" t="s">
        <v>93</v>
      </c>
      <c r="K37" s="28" t="s">
        <v>48</v>
      </c>
      <c r="L37" s="13" t="s">
        <v>40</v>
      </c>
      <c r="M37" s="29" t="s">
        <v>123</v>
      </c>
      <c r="N37" s="30" t="s">
        <v>42</v>
      </c>
      <c r="O37" s="31">
        <v>44235</v>
      </c>
      <c r="P37" s="32">
        <v>44237</v>
      </c>
      <c r="Q37" s="33" t="s">
        <v>124</v>
      </c>
      <c r="R37" s="34" t="s">
        <v>125</v>
      </c>
      <c r="S37" s="37" t="s">
        <v>84</v>
      </c>
      <c r="T37" s="21" t="str">
        <f>IF(Q37="","",IF(NOT(ISERROR(Q37*1)),ROUNDDOWN(Q37*1,2-INT(LOG(ABS(Q37*1)))),IFERROR("&lt;"&amp;ROUNDDOWN(IF(SUBSTITUTE(Q37,"&lt;","")*1&lt;=50,SUBSTITUTE(Q37,"&lt;","")*1,""),2-INT(LOG(ABS(SUBSTITUTE(Q37,"&lt;","")*1)))),IF(Q37="-",Q37,"入力形式が間違っています"))))</f>
        <v>&lt;5.12</v>
      </c>
      <c r="U37" s="21" t="str">
        <f>IF(R37="","",IF(NOT(ISERROR(R37*1)),ROUNDDOWN(R37*1,2-INT(LOG(ABS(R37*1)))),IFERROR("&lt;"&amp;ROUNDDOWN(IF(SUBSTITUTE(R37,"&lt;","")*1&lt;=50,SUBSTITUTE(R37,"&lt;","")*1,""),2-INT(LOG(ABS(SUBSTITUTE(R37,"&lt;","")*1)))),IF(R37="-",R37,"入力形式が間違っています"))))</f>
        <v>&lt;4.88</v>
      </c>
      <c r="V37" s="22" t="str">
        <f>IFERROR(IF(AND(T37="",U37=""),"",IF(AND(T37="-",U37="-"),IF(S37="","Cs合計を入力してください",S37),IF(NOT(ISERROR(T37*1+U37*1)),ROUND(T37+U37, 1-INT(LOG(ABS(T37+U37)))),IF(NOT(ISERROR(T37*1)),ROUND(T37, 1-INT(LOG(ABS(T37)))),IF(NOT(ISERROR(U37*1)),ROUND(U37, 1-INT(LOG(ABS(U37)))),IF(ISERROR(T37*1+U37*1),"&lt;"&amp;ROUND(IF(T37="-",0,SUBSTITUTE(T37,"&lt;",""))*1+IF(U37="-",0,SUBSTITUTE(U37,"&lt;",""))*1,1-INT(LOG(ABS(IF(T37="-",0,SUBSTITUTE(T37,"&lt;",""))*1+IF(U37="-",0,SUBSTITUTE(U37,"&lt;",""))*1)))))))))),"入力形式が間違っています")</f>
        <v>&lt;10</v>
      </c>
      <c r="W37" s="50"/>
    </row>
    <row r="38" spans="1:23" x14ac:dyDescent="0.4">
      <c r="A38" s="24">
        <v>32</v>
      </c>
      <c r="B38" s="24" t="s">
        <v>31</v>
      </c>
      <c r="C38" s="25" t="s">
        <v>31</v>
      </c>
      <c r="D38" s="26" t="s">
        <v>31</v>
      </c>
      <c r="E38" s="28" t="s">
        <v>48</v>
      </c>
      <c r="F38" s="25" t="s">
        <v>90</v>
      </c>
      <c r="G38" s="41" t="s">
        <v>35</v>
      </c>
      <c r="H38" s="11" t="s">
        <v>91</v>
      </c>
      <c r="I38" s="28" t="s">
        <v>126</v>
      </c>
      <c r="J38" s="28" t="s">
        <v>93</v>
      </c>
      <c r="K38" s="28" t="s">
        <v>48</v>
      </c>
      <c r="L38" s="13" t="s">
        <v>40</v>
      </c>
      <c r="M38" s="29" t="s">
        <v>94</v>
      </c>
      <c r="N38" s="30" t="s">
        <v>42</v>
      </c>
      <c r="O38" s="31">
        <v>44234</v>
      </c>
      <c r="P38" s="32">
        <v>44237</v>
      </c>
      <c r="Q38" s="33" t="s">
        <v>127</v>
      </c>
      <c r="R38" s="34" t="s">
        <v>111</v>
      </c>
      <c r="S38" s="37" t="s">
        <v>128</v>
      </c>
      <c r="T38" s="21" t="str">
        <f>IF(Q38="","",IF(NOT(ISERROR(Q38*1)),ROUNDDOWN(Q38*1,2-INT(LOG(ABS(Q38*1)))),IFERROR("&lt;"&amp;ROUNDDOWN(IF(SUBSTITUTE(Q38,"&lt;","")*1&lt;=50,SUBSTITUTE(Q38,"&lt;","")*1,""),2-INT(LOG(ABS(SUBSTITUTE(Q38,"&lt;","")*1)))),IF(Q38="-",Q38,"入力形式が間違っています"))))</f>
        <v>&lt;4.02</v>
      </c>
      <c r="U38" s="21" t="str">
        <f>IF(R38="","",IF(NOT(ISERROR(R38*1)),ROUNDDOWN(R38*1,2-INT(LOG(ABS(R38*1)))),IFERROR("&lt;"&amp;ROUNDDOWN(IF(SUBSTITUTE(R38,"&lt;","")*1&lt;=50,SUBSTITUTE(R38,"&lt;","")*1,""),2-INT(LOG(ABS(SUBSTITUTE(R38,"&lt;","")*1)))),IF(R38="-",R38,"入力形式が間違っています"))))</f>
        <v>&lt;3.88</v>
      </c>
      <c r="V38" s="22" t="str">
        <f>IFERROR(IF(AND(T38="",U38=""),"",IF(AND(T38="-",U38="-"),IF(S38="","Cs合計を入力してください",S38),IF(NOT(ISERROR(T38*1+U38*1)),ROUND(T38+U38, 1-INT(LOG(ABS(T38+U38)))),IF(NOT(ISERROR(T38*1)),ROUND(T38, 1-INT(LOG(ABS(T38)))),IF(NOT(ISERROR(U38*1)),ROUND(U38, 1-INT(LOG(ABS(U38)))),IF(ISERROR(T38*1+U38*1),"&lt;"&amp;ROUND(IF(T38="-",0,SUBSTITUTE(T38,"&lt;",""))*1+IF(U38="-",0,SUBSTITUTE(U38,"&lt;",""))*1,1-INT(LOG(ABS(IF(T38="-",0,SUBSTITUTE(T38,"&lt;",""))*1+IF(U38="-",0,SUBSTITUTE(U38,"&lt;",""))*1)))))))))),"入力形式が間違っています")</f>
        <v>&lt;7.9</v>
      </c>
      <c r="W38" s="50"/>
    </row>
    <row r="39" spans="1:23" x14ac:dyDescent="0.4">
      <c r="A39" s="24">
        <v>33</v>
      </c>
      <c r="B39" s="24" t="s">
        <v>31</v>
      </c>
      <c r="C39" s="25" t="s">
        <v>31</v>
      </c>
      <c r="D39" s="26" t="s">
        <v>31</v>
      </c>
      <c r="E39" s="28" t="s">
        <v>48</v>
      </c>
      <c r="F39" s="25" t="s">
        <v>90</v>
      </c>
      <c r="G39" s="41" t="s">
        <v>35</v>
      </c>
      <c r="H39" s="11" t="s">
        <v>91</v>
      </c>
      <c r="I39" s="28" t="s">
        <v>129</v>
      </c>
      <c r="J39" s="28" t="s">
        <v>93</v>
      </c>
      <c r="K39" s="28" t="s">
        <v>48</v>
      </c>
      <c r="L39" s="13" t="s">
        <v>40</v>
      </c>
      <c r="M39" s="29" t="s">
        <v>94</v>
      </c>
      <c r="N39" s="30" t="s">
        <v>42</v>
      </c>
      <c r="O39" s="31">
        <v>44234</v>
      </c>
      <c r="P39" s="32">
        <v>44237</v>
      </c>
      <c r="Q39" s="33" t="s">
        <v>130</v>
      </c>
      <c r="R39" s="34" t="s">
        <v>116</v>
      </c>
      <c r="S39" s="37" t="s">
        <v>131</v>
      </c>
      <c r="T39" s="21" t="str">
        <f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&lt;3.91</v>
      </c>
      <c r="U39" s="21" t="str">
        <f>IF(R39="","",IF(NOT(ISERROR(R39*1)),ROUNDDOWN(R39*1,2-INT(LOG(ABS(R39*1)))),IFERROR("&lt;"&amp;ROUNDDOWN(IF(SUBSTITUTE(R39,"&lt;","")*1&lt;=50,SUBSTITUTE(R39,"&lt;","")*1,""),2-INT(LOG(ABS(SUBSTITUTE(R39,"&lt;","")*1)))),IF(R39="-",R39,"入力形式が間違っています"))))</f>
        <v>&lt;4.74</v>
      </c>
      <c r="V39" s="22" t="str">
        <f>IFERROR(IF(AND(T39="",U39=""),"",IF(AND(T39="-",U39="-"),IF(S39="","Cs合計を入力してください",S39),IF(NOT(ISERROR(T39*1+U39*1)),ROUND(T39+U39, 1-INT(LOG(ABS(T39+U39)))),IF(NOT(ISERROR(T39*1)),ROUND(T39, 1-INT(LOG(ABS(T39)))),IF(NOT(ISERROR(U39*1)),ROUND(U39, 1-INT(LOG(ABS(U39)))),IF(ISERROR(T39*1+U39*1),"&lt;"&amp;ROUND(IF(T39="-",0,SUBSTITUTE(T39,"&lt;",""))*1+IF(U39="-",0,SUBSTITUTE(U39,"&lt;",""))*1,1-INT(LOG(ABS(IF(T39="-",0,SUBSTITUTE(T39,"&lt;",""))*1+IF(U39="-",0,SUBSTITUTE(U39,"&lt;",""))*1)))))))))),"入力形式が間違っています")</f>
        <v>&lt;8.7</v>
      </c>
      <c r="W39" s="50"/>
    </row>
    <row r="40" spans="1:23" x14ac:dyDescent="0.4">
      <c r="A40" s="24">
        <v>34</v>
      </c>
      <c r="B40" s="24" t="s">
        <v>31</v>
      </c>
      <c r="C40" s="25" t="s">
        <v>31</v>
      </c>
      <c r="D40" s="26" t="s">
        <v>31</v>
      </c>
      <c r="E40" s="28" t="s">
        <v>48</v>
      </c>
      <c r="F40" s="25" t="s">
        <v>90</v>
      </c>
      <c r="G40" s="41" t="s">
        <v>35</v>
      </c>
      <c r="H40" s="11" t="s">
        <v>91</v>
      </c>
      <c r="I40" s="28" t="s">
        <v>132</v>
      </c>
      <c r="J40" s="28" t="s">
        <v>93</v>
      </c>
      <c r="K40" s="28" t="s">
        <v>48</v>
      </c>
      <c r="L40" s="13" t="s">
        <v>40</v>
      </c>
      <c r="M40" s="29" t="s">
        <v>94</v>
      </c>
      <c r="N40" s="30" t="s">
        <v>42</v>
      </c>
      <c r="O40" s="31">
        <v>44234</v>
      </c>
      <c r="P40" s="32">
        <v>44237</v>
      </c>
      <c r="Q40" s="33" t="s">
        <v>133</v>
      </c>
      <c r="R40" s="34" t="s">
        <v>134</v>
      </c>
      <c r="S40" s="37" t="s">
        <v>84</v>
      </c>
      <c r="T40" s="21" t="str">
        <f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&lt;5.02</v>
      </c>
      <c r="U40" s="21" t="str">
        <f>IF(R40="","",IF(NOT(ISERROR(R40*1)),ROUNDDOWN(R40*1,2-INT(LOG(ABS(R40*1)))),IFERROR("&lt;"&amp;ROUNDDOWN(IF(SUBSTITUTE(R40,"&lt;","")*1&lt;=50,SUBSTITUTE(R40,"&lt;","")*1,""),2-INT(LOG(ABS(SUBSTITUTE(R40,"&lt;","")*1)))),IF(R40="-",R40,"入力形式が間違っています"))))</f>
        <v>&lt;4.95</v>
      </c>
      <c r="V40" s="22" t="str">
        <f>IFERROR(IF(AND(T40="",U40=""),"",IF(AND(T40="-",U40="-"),IF(S40="","Cs合計を入力してください",S40),IF(NOT(ISERROR(T40*1+U40*1)),ROUND(T40+U40, 1-INT(LOG(ABS(T40+U40)))),IF(NOT(ISERROR(T40*1)),ROUND(T40, 1-INT(LOG(ABS(T40)))),IF(NOT(ISERROR(U40*1)),ROUND(U40, 1-INT(LOG(ABS(U40)))),IF(ISERROR(T40*1+U40*1),"&lt;"&amp;ROUND(IF(T40="-",0,SUBSTITUTE(T40,"&lt;",""))*1+IF(U40="-",0,SUBSTITUTE(U40,"&lt;",""))*1,1-INT(LOG(ABS(IF(T40="-",0,SUBSTITUTE(T40,"&lt;",""))*1+IF(U40="-",0,SUBSTITUTE(U40,"&lt;",""))*1)))))))))),"入力形式が間違っています")</f>
        <v>&lt;10</v>
      </c>
      <c r="W40" s="50"/>
    </row>
    <row r="41" spans="1:23" x14ac:dyDescent="0.4">
      <c r="A41" s="24">
        <v>35</v>
      </c>
      <c r="B41" s="24" t="s">
        <v>31</v>
      </c>
      <c r="C41" s="25" t="s">
        <v>31</v>
      </c>
      <c r="D41" s="26" t="s">
        <v>31</v>
      </c>
      <c r="E41" s="28" t="s">
        <v>121</v>
      </c>
      <c r="F41" s="25" t="s">
        <v>122</v>
      </c>
      <c r="G41" s="41" t="s">
        <v>35</v>
      </c>
      <c r="H41" s="11" t="s">
        <v>91</v>
      </c>
      <c r="I41" s="28" t="s">
        <v>135</v>
      </c>
      <c r="J41" s="28" t="s">
        <v>93</v>
      </c>
      <c r="K41" s="28" t="s">
        <v>48</v>
      </c>
      <c r="L41" s="13" t="s">
        <v>40</v>
      </c>
      <c r="M41" s="29" t="s">
        <v>123</v>
      </c>
      <c r="N41" s="30" t="s">
        <v>42</v>
      </c>
      <c r="O41" s="31">
        <v>44235</v>
      </c>
      <c r="P41" s="32">
        <v>44237</v>
      </c>
      <c r="Q41" s="33" t="s">
        <v>136</v>
      </c>
      <c r="R41" s="34" t="s">
        <v>137</v>
      </c>
      <c r="S41" s="37" t="s">
        <v>138</v>
      </c>
      <c r="T41" s="21" t="str">
        <f>IF(Q41="","",IF(NOT(ISERROR(Q41*1)),ROUNDDOWN(Q41*1,2-INT(LOG(ABS(Q41*1)))),IFERROR("&lt;"&amp;ROUNDDOWN(IF(SUBSTITUTE(Q41,"&lt;","")*1&lt;=50,SUBSTITUTE(Q41,"&lt;","")*1,""),2-INT(LOG(ABS(SUBSTITUTE(Q41,"&lt;","")*1)))),IF(Q41="-",Q41,"入力形式が間違っています"))))</f>
        <v>&lt;4.77</v>
      </c>
      <c r="U41" s="21" t="str">
        <f>IF(R41="","",IF(NOT(ISERROR(R41*1)),ROUNDDOWN(R41*1,2-INT(LOG(ABS(R41*1)))),IFERROR("&lt;"&amp;ROUNDDOWN(IF(SUBSTITUTE(R41,"&lt;","")*1&lt;=50,SUBSTITUTE(R41,"&lt;","")*1,""),2-INT(LOG(ABS(SUBSTITUTE(R41,"&lt;","")*1)))),IF(R41="-",R41,"入力形式が間違っています"))))</f>
        <v>&lt;5.14</v>
      </c>
      <c r="V41" s="22" t="str">
        <f>IFERROR(IF(AND(T41="",U41=""),"",IF(AND(T41="-",U41="-"),IF(S41="","Cs合計を入力してください",S41),IF(NOT(ISERROR(T41*1+U41*1)),ROUND(T41+U41, 1-INT(LOG(ABS(T41+U41)))),IF(NOT(ISERROR(T41*1)),ROUND(T41, 1-INT(LOG(ABS(T41)))),IF(NOT(ISERROR(U41*1)),ROUND(U41, 1-INT(LOG(ABS(U41)))),IF(ISERROR(T41*1+U41*1),"&lt;"&amp;ROUND(IF(T41="-",0,SUBSTITUTE(T41,"&lt;",""))*1+IF(U41="-",0,SUBSTITUTE(U41,"&lt;",""))*1,1-INT(LOG(ABS(IF(T41="-",0,SUBSTITUTE(T41,"&lt;",""))*1+IF(U41="-",0,SUBSTITUTE(U41,"&lt;",""))*1)))))))))),"入力形式が間違っています")</f>
        <v>&lt;9.9</v>
      </c>
      <c r="W41" s="50"/>
    </row>
    <row r="42" spans="1:23" x14ac:dyDescent="0.4">
      <c r="A42" s="6">
        <v>36</v>
      </c>
      <c r="B42" s="24" t="s">
        <v>31</v>
      </c>
      <c r="C42" s="25" t="s">
        <v>31</v>
      </c>
      <c r="D42" s="26" t="s">
        <v>31</v>
      </c>
      <c r="E42" s="28" t="s">
        <v>121</v>
      </c>
      <c r="F42" s="25" t="s">
        <v>122</v>
      </c>
      <c r="G42" s="41" t="s">
        <v>35</v>
      </c>
      <c r="H42" s="11" t="s">
        <v>91</v>
      </c>
      <c r="I42" s="28" t="s">
        <v>139</v>
      </c>
      <c r="J42" s="28" t="s">
        <v>93</v>
      </c>
      <c r="K42" s="28" t="s">
        <v>48</v>
      </c>
      <c r="L42" s="13" t="s">
        <v>40</v>
      </c>
      <c r="M42" s="29" t="s">
        <v>123</v>
      </c>
      <c r="N42" s="30" t="s">
        <v>42</v>
      </c>
      <c r="O42" s="31">
        <v>44235</v>
      </c>
      <c r="P42" s="32">
        <v>44237</v>
      </c>
      <c r="Q42" s="33" t="s">
        <v>140</v>
      </c>
      <c r="R42" s="34" t="s">
        <v>141</v>
      </c>
      <c r="S42" s="37" t="s">
        <v>84</v>
      </c>
      <c r="T42" s="21" t="str">
        <f>IF(Q42="","",IF(NOT(ISERROR(Q42*1)),ROUNDDOWN(Q42*1,2-INT(LOG(ABS(Q42*1)))),IFERROR("&lt;"&amp;ROUNDDOWN(IF(SUBSTITUTE(Q42,"&lt;","")*1&lt;=50,SUBSTITUTE(Q42,"&lt;","")*1,""),2-INT(LOG(ABS(SUBSTITUTE(Q42,"&lt;","")*1)))),IF(Q42="-",Q42,"入力形式が間違っています"))))</f>
        <v>&lt;5.26</v>
      </c>
      <c r="U42" s="21" t="str">
        <f>IF(R42="","",IF(NOT(ISERROR(R42*1)),ROUNDDOWN(R42*1,2-INT(LOG(ABS(R42*1)))),IFERROR("&lt;"&amp;ROUNDDOWN(IF(SUBSTITUTE(R42,"&lt;","")*1&lt;=50,SUBSTITUTE(R42,"&lt;","")*1,""),2-INT(LOG(ABS(SUBSTITUTE(R42,"&lt;","")*1)))),IF(R42="-",R42,"入力形式が間違っています"))))</f>
        <v>&lt;4.75</v>
      </c>
      <c r="V42" s="22" t="str">
        <f>IFERROR(IF(AND(T42="",U42=""),"",IF(AND(T42="-",U42="-"),IF(S42="","Cs合計を入力してください",S42),IF(NOT(ISERROR(T42*1+U42*1)),ROUND(T42+U42, 1-INT(LOG(ABS(T42+U42)))),IF(NOT(ISERROR(T42*1)),ROUND(T42, 1-INT(LOG(ABS(T42)))),IF(NOT(ISERROR(U42*1)),ROUND(U42, 1-INT(LOG(ABS(U42)))),IF(ISERROR(T42*1+U42*1),"&lt;"&amp;ROUND(IF(T42="-",0,SUBSTITUTE(T42,"&lt;",""))*1+IF(U42="-",0,SUBSTITUTE(U42,"&lt;",""))*1,1-INT(LOG(ABS(IF(T42="-",0,SUBSTITUTE(T42,"&lt;",""))*1+IF(U42="-",0,SUBSTITUTE(U42,"&lt;",""))*1)))))))))),"入力形式が間違っています")</f>
        <v>&lt;10</v>
      </c>
      <c r="W42" s="50"/>
    </row>
    <row r="43" spans="1:23" x14ac:dyDescent="0.4">
      <c r="A43" s="24">
        <v>37</v>
      </c>
      <c r="B43" s="24" t="s">
        <v>31</v>
      </c>
      <c r="C43" s="25" t="s">
        <v>31</v>
      </c>
      <c r="D43" s="26" t="s">
        <v>31</v>
      </c>
      <c r="E43" s="28" t="s">
        <v>48</v>
      </c>
      <c r="F43" s="25" t="s">
        <v>90</v>
      </c>
      <c r="G43" s="41" t="s">
        <v>35</v>
      </c>
      <c r="H43" s="11" t="s">
        <v>91</v>
      </c>
      <c r="I43" s="28" t="s">
        <v>142</v>
      </c>
      <c r="J43" s="28" t="s">
        <v>93</v>
      </c>
      <c r="K43" s="28" t="s">
        <v>48</v>
      </c>
      <c r="L43" s="13" t="s">
        <v>40</v>
      </c>
      <c r="M43" s="29" t="s">
        <v>94</v>
      </c>
      <c r="N43" s="30" t="s">
        <v>42</v>
      </c>
      <c r="O43" s="31">
        <v>44234</v>
      </c>
      <c r="P43" s="32">
        <v>44237</v>
      </c>
      <c r="Q43" s="33" t="s">
        <v>143</v>
      </c>
      <c r="R43" s="34" t="s">
        <v>144</v>
      </c>
      <c r="S43" s="37" t="s">
        <v>145</v>
      </c>
      <c r="T43" s="21" t="str">
        <f>IF(Q43="","",IF(NOT(ISERROR(Q43*1)),ROUNDDOWN(Q43*1,2-INT(LOG(ABS(Q43*1)))),IFERROR("&lt;"&amp;ROUNDDOWN(IF(SUBSTITUTE(Q43,"&lt;","")*1&lt;=50,SUBSTITUTE(Q43,"&lt;","")*1,""),2-INT(LOG(ABS(SUBSTITUTE(Q43,"&lt;","")*1)))),IF(Q43="-",Q43,"入力形式が間違っています"))))</f>
        <v>&lt;4.43</v>
      </c>
      <c r="U43" s="21" t="str">
        <f>IF(R43="","",IF(NOT(ISERROR(R43*1)),ROUNDDOWN(R43*1,2-INT(LOG(ABS(R43*1)))),IFERROR("&lt;"&amp;ROUNDDOWN(IF(SUBSTITUTE(R43,"&lt;","")*1&lt;=50,SUBSTITUTE(R43,"&lt;","")*1,""),2-INT(LOG(ABS(SUBSTITUTE(R43,"&lt;","")*1)))),IF(R43="-",R43,"入力形式が間違っています"))))</f>
        <v>&lt;4.65</v>
      </c>
      <c r="V43" s="22" t="str">
        <f>IFERROR(IF(AND(T43="",U43=""),"",IF(AND(T43="-",U43="-"),IF(S43="","Cs合計を入力してください",S43),IF(NOT(ISERROR(T43*1+U43*1)),ROUND(T43+U43, 1-INT(LOG(ABS(T43+U43)))),IF(NOT(ISERROR(T43*1)),ROUND(T43, 1-INT(LOG(ABS(T43)))),IF(NOT(ISERROR(U43*1)),ROUND(U43, 1-INT(LOG(ABS(U43)))),IF(ISERROR(T43*1+U43*1),"&lt;"&amp;ROUND(IF(T43="-",0,SUBSTITUTE(T43,"&lt;",""))*1+IF(U43="-",0,SUBSTITUTE(U43,"&lt;",""))*1,1-INT(LOG(ABS(IF(T43="-",0,SUBSTITUTE(T43,"&lt;",""))*1+IF(U43="-",0,SUBSTITUTE(U43,"&lt;",""))*1)))))))))),"入力形式が間違っています")</f>
        <v>&lt;9.1</v>
      </c>
      <c r="W43" s="50"/>
    </row>
    <row r="44" spans="1:23" x14ac:dyDescent="0.4">
      <c r="A44" s="24">
        <v>38</v>
      </c>
      <c r="B44" s="24" t="s">
        <v>31</v>
      </c>
      <c r="C44" s="25" t="s">
        <v>31</v>
      </c>
      <c r="D44" s="26" t="s">
        <v>31</v>
      </c>
      <c r="E44" s="28" t="s">
        <v>48</v>
      </c>
      <c r="F44" s="25" t="s">
        <v>90</v>
      </c>
      <c r="G44" s="41" t="s">
        <v>35</v>
      </c>
      <c r="H44" s="11" t="s">
        <v>91</v>
      </c>
      <c r="I44" s="28" t="s">
        <v>146</v>
      </c>
      <c r="J44" s="28" t="s">
        <v>93</v>
      </c>
      <c r="K44" s="28" t="s">
        <v>48</v>
      </c>
      <c r="L44" s="13" t="s">
        <v>40</v>
      </c>
      <c r="M44" s="29" t="s">
        <v>94</v>
      </c>
      <c r="N44" s="30" t="s">
        <v>42</v>
      </c>
      <c r="O44" s="31">
        <v>44234</v>
      </c>
      <c r="P44" s="32">
        <v>44237</v>
      </c>
      <c r="Q44" s="33" t="s">
        <v>147</v>
      </c>
      <c r="R44" s="34" t="s">
        <v>148</v>
      </c>
      <c r="S44" s="37" t="s">
        <v>149</v>
      </c>
      <c r="T44" s="21" t="str">
        <f>IF(Q44="","",IF(NOT(ISERROR(Q44*1)),ROUNDDOWN(Q44*1,2-INT(LOG(ABS(Q44*1)))),IFERROR("&lt;"&amp;ROUNDDOWN(IF(SUBSTITUTE(Q44,"&lt;","")*1&lt;=50,SUBSTITUTE(Q44,"&lt;","")*1,""),2-INT(LOG(ABS(SUBSTITUTE(Q44,"&lt;","")*1)))),IF(Q44="-",Q44,"入力形式が間違っています"))))</f>
        <v>&lt;3.84</v>
      </c>
      <c r="U44" s="21" t="str">
        <f>IF(R44="","",IF(NOT(ISERROR(R44*1)),ROUNDDOWN(R44*1,2-INT(LOG(ABS(R44*1)))),IFERROR("&lt;"&amp;ROUNDDOWN(IF(SUBSTITUTE(R44,"&lt;","")*1&lt;=50,SUBSTITUTE(R44,"&lt;","")*1,""),2-INT(LOG(ABS(SUBSTITUTE(R44,"&lt;","")*1)))),IF(R44="-",R44,"入力形式が間違っています"))))</f>
        <v>&lt;4.49</v>
      </c>
      <c r="V44" s="22" t="str">
        <f>IFERROR(IF(AND(T44="",U44=""),"",IF(AND(T44="-",U44="-"),IF(S44="","Cs合計を入力してください",S44),IF(NOT(ISERROR(T44*1+U44*1)),ROUND(T44+U44, 1-INT(LOG(ABS(T44+U44)))),IF(NOT(ISERROR(T44*1)),ROUND(T44, 1-INT(LOG(ABS(T44)))),IF(NOT(ISERROR(U44*1)),ROUND(U44, 1-INT(LOG(ABS(U44)))),IF(ISERROR(T44*1+U44*1),"&lt;"&amp;ROUND(IF(T44="-",0,SUBSTITUTE(T44,"&lt;",""))*1+IF(U44="-",0,SUBSTITUTE(U44,"&lt;",""))*1,1-INT(LOG(ABS(IF(T44="-",0,SUBSTITUTE(T44,"&lt;",""))*1+IF(U44="-",0,SUBSTITUTE(U44,"&lt;",""))*1)))))))))),"入力形式が間違っています")</f>
        <v>&lt;8.3</v>
      </c>
      <c r="W44" s="50"/>
    </row>
    <row r="45" spans="1:23" x14ac:dyDescent="0.4">
      <c r="A45" s="24">
        <v>39</v>
      </c>
      <c r="B45" s="24" t="s">
        <v>31</v>
      </c>
      <c r="C45" s="25" t="s">
        <v>31</v>
      </c>
      <c r="D45" s="26" t="s">
        <v>31</v>
      </c>
      <c r="E45" s="28" t="s">
        <v>121</v>
      </c>
      <c r="F45" s="25" t="s">
        <v>122</v>
      </c>
      <c r="G45" s="41" t="s">
        <v>35</v>
      </c>
      <c r="H45" s="11" t="s">
        <v>91</v>
      </c>
      <c r="I45" s="28" t="s">
        <v>150</v>
      </c>
      <c r="J45" s="28" t="s">
        <v>93</v>
      </c>
      <c r="K45" s="28" t="s">
        <v>48</v>
      </c>
      <c r="L45" s="13" t="s">
        <v>40</v>
      </c>
      <c r="M45" s="29" t="s">
        <v>123</v>
      </c>
      <c r="N45" s="30" t="s">
        <v>42</v>
      </c>
      <c r="O45" s="31">
        <v>44235</v>
      </c>
      <c r="P45" s="32">
        <v>44237</v>
      </c>
      <c r="Q45" s="33" t="s">
        <v>101</v>
      </c>
      <c r="R45" s="34" t="s">
        <v>151</v>
      </c>
      <c r="S45" s="37" t="s">
        <v>138</v>
      </c>
      <c r="T45" s="21" t="str">
        <f>IF(Q45="","",IF(NOT(ISERROR(Q45*1)),ROUNDDOWN(Q45*1,2-INT(LOG(ABS(Q45*1)))),IFERROR("&lt;"&amp;ROUNDDOWN(IF(SUBSTITUTE(Q45,"&lt;","")*1&lt;=50,SUBSTITUTE(Q45,"&lt;","")*1,""),2-INT(LOG(ABS(SUBSTITUTE(Q45,"&lt;","")*1)))),IF(Q45="-",Q45,"入力形式が間違っています"))))</f>
        <v>&lt;5.54</v>
      </c>
      <c r="U45" s="21" t="str">
        <f>IF(R45="","",IF(NOT(ISERROR(R45*1)),ROUNDDOWN(R45*1,2-INT(LOG(ABS(R45*1)))),IFERROR("&lt;"&amp;ROUNDDOWN(IF(SUBSTITUTE(R45,"&lt;","")*1&lt;=50,SUBSTITUTE(R45,"&lt;","")*1,""),2-INT(LOG(ABS(SUBSTITUTE(R45,"&lt;","")*1)))),IF(R45="-",R45,"入力形式が間違っています"))))</f>
        <v>&lt;4.35</v>
      </c>
      <c r="V45" s="22" t="str">
        <f>IFERROR(IF(AND(T45="",U45=""),"",IF(AND(T45="-",U45="-"),IF(S45="","Cs合計を入力してください",S45),IF(NOT(ISERROR(T45*1+U45*1)),ROUND(T45+U45, 1-INT(LOG(ABS(T45+U45)))),IF(NOT(ISERROR(T45*1)),ROUND(T45, 1-INT(LOG(ABS(T45)))),IF(NOT(ISERROR(U45*1)),ROUND(U45, 1-INT(LOG(ABS(U45)))),IF(ISERROR(T45*1+U45*1),"&lt;"&amp;ROUND(IF(T45="-",0,SUBSTITUTE(T45,"&lt;",""))*1+IF(U45="-",0,SUBSTITUTE(U45,"&lt;",""))*1,1-INT(LOG(ABS(IF(T45="-",0,SUBSTITUTE(T45,"&lt;",""))*1+IF(U45="-",0,SUBSTITUTE(U45,"&lt;",""))*1)))))))))),"入力形式が間違っています")</f>
        <v>&lt;9.9</v>
      </c>
      <c r="W45" s="50"/>
    </row>
    <row r="46" spans="1:23" x14ac:dyDescent="0.4">
      <c r="A46" s="24">
        <v>40</v>
      </c>
      <c r="B46" s="24" t="s">
        <v>31</v>
      </c>
      <c r="C46" s="25" t="s">
        <v>31</v>
      </c>
      <c r="D46" s="26" t="s">
        <v>31</v>
      </c>
      <c r="E46" s="28" t="s">
        <v>121</v>
      </c>
      <c r="F46" s="25" t="s">
        <v>122</v>
      </c>
      <c r="G46" s="41" t="s">
        <v>35</v>
      </c>
      <c r="H46" s="11" t="s">
        <v>91</v>
      </c>
      <c r="I46" s="28" t="s">
        <v>152</v>
      </c>
      <c r="J46" s="28" t="s">
        <v>93</v>
      </c>
      <c r="K46" s="28" t="s">
        <v>48</v>
      </c>
      <c r="L46" s="13" t="s">
        <v>40</v>
      </c>
      <c r="M46" s="29" t="s">
        <v>123</v>
      </c>
      <c r="N46" s="30" t="s">
        <v>42</v>
      </c>
      <c r="O46" s="31">
        <v>44235</v>
      </c>
      <c r="P46" s="32">
        <v>44237</v>
      </c>
      <c r="Q46" s="33" t="s">
        <v>153</v>
      </c>
      <c r="R46" s="34" t="s">
        <v>154</v>
      </c>
      <c r="S46" s="37" t="s">
        <v>155</v>
      </c>
      <c r="T46" s="21" t="str">
        <f>IF(Q46="","",IF(NOT(ISERROR(Q46*1)),ROUNDDOWN(Q46*1,2-INT(LOG(ABS(Q46*1)))),IFERROR("&lt;"&amp;ROUNDDOWN(IF(SUBSTITUTE(Q46,"&lt;","")*1&lt;=50,SUBSTITUTE(Q46,"&lt;","")*1,""),2-INT(LOG(ABS(SUBSTITUTE(Q46,"&lt;","")*1)))),IF(Q46="-",Q46,"入力形式が間違っています"))))</f>
        <v>&lt;5.17</v>
      </c>
      <c r="U46" s="21" t="str">
        <f>IF(R46="","",IF(NOT(ISERROR(R46*1)),ROUNDDOWN(R46*1,2-INT(LOG(ABS(R46*1)))),IFERROR("&lt;"&amp;ROUNDDOWN(IF(SUBSTITUTE(R46,"&lt;","")*1&lt;=50,SUBSTITUTE(R46,"&lt;","")*1,""),2-INT(LOG(ABS(SUBSTITUTE(R46,"&lt;","")*1)))),IF(R46="-",R46,"入力形式が間違っています"))))</f>
        <v>&lt;5.52</v>
      </c>
      <c r="V46" s="22" t="str">
        <f>IFERROR(IF(AND(T46="",U46=""),"",IF(AND(T46="-",U46="-"),IF(S46="","Cs合計を入力してください",S46),IF(NOT(ISERROR(T46*1+U46*1)),ROUND(T46+U46, 1-INT(LOG(ABS(T46+U46)))),IF(NOT(ISERROR(T46*1)),ROUND(T46, 1-INT(LOG(ABS(T46)))),IF(NOT(ISERROR(U46*1)),ROUND(U46, 1-INT(LOG(ABS(U46)))),IF(ISERROR(T46*1+U46*1),"&lt;"&amp;ROUND(IF(T46="-",0,SUBSTITUTE(T46,"&lt;",""))*1+IF(U46="-",0,SUBSTITUTE(U46,"&lt;",""))*1,1-INT(LOG(ABS(IF(T46="-",0,SUBSTITUTE(T46,"&lt;",""))*1+IF(U46="-",0,SUBSTITUTE(U46,"&lt;",""))*1)))))))))),"入力形式が間違っています")</f>
        <v>&lt;11</v>
      </c>
      <c r="W46" s="50"/>
    </row>
    <row r="47" spans="1:23" x14ac:dyDescent="0.4">
      <c r="A47" s="6">
        <v>41</v>
      </c>
      <c r="B47" s="24" t="s">
        <v>31</v>
      </c>
      <c r="C47" s="25" t="s">
        <v>31</v>
      </c>
      <c r="D47" s="26" t="s">
        <v>31</v>
      </c>
      <c r="E47" s="28" t="s">
        <v>48</v>
      </c>
      <c r="F47" s="25" t="s">
        <v>90</v>
      </c>
      <c r="G47" s="41" t="s">
        <v>35</v>
      </c>
      <c r="H47" s="11" t="s">
        <v>91</v>
      </c>
      <c r="I47" s="28" t="s">
        <v>156</v>
      </c>
      <c r="J47" s="28" t="s">
        <v>93</v>
      </c>
      <c r="K47" s="28" t="s">
        <v>48</v>
      </c>
      <c r="L47" s="13" t="s">
        <v>40</v>
      </c>
      <c r="M47" s="29" t="s">
        <v>104</v>
      </c>
      <c r="N47" s="30" t="s">
        <v>42</v>
      </c>
      <c r="O47" s="31">
        <v>44235</v>
      </c>
      <c r="P47" s="32">
        <v>44237</v>
      </c>
      <c r="Q47" s="33" t="s">
        <v>157</v>
      </c>
      <c r="R47" s="34" t="s">
        <v>158</v>
      </c>
      <c r="S47" s="37" t="s">
        <v>89</v>
      </c>
      <c r="T47" s="21" t="str">
        <f>IF(Q47="","",IF(NOT(ISERROR(Q47*1)),ROUNDDOWN(Q47*1,2-INT(LOG(ABS(Q47*1)))),IFERROR("&lt;"&amp;ROUNDDOWN(IF(SUBSTITUTE(Q47,"&lt;","")*1&lt;=50,SUBSTITUTE(Q47,"&lt;","")*1,""),2-INT(LOG(ABS(SUBSTITUTE(Q47,"&lt;","")*1)))),IF(Q47="-",Q47,"入力形式が間違っています"))))</f>
        <v>&lt;5.47</v>
      </c>
      <c r="U47" s="21" t="str">
        <f>IF(R47="","",IF(NOT(ISERROR(R47*1)),ROUNDDOWN(R47*1,2-INT(LOG(ABS(R47*1)))),IFERROR("&lt;"&amp;ROUNDDOWN(IF(SUBSTITUTE(R47,"&lt;","")*1&lt;=50,SUBSTITUTE(R47,"&lt;","")*1,""),2-INT(LOG(ABS(SUBSTITUTE(R47,"&lt;","")*1)))),IF(R47="-",R47,"入力形式が間違っています"))))</f>
        <v>&lt;6.4</v>
      </c>
      <c r="V47" s="22" t="str">
        <f>IFERROR(IF(AND(T47="",U47=""),"",IF(AND(T47="-",U47="-"),IF(S47="","Cs合計を入力してください",S47),IF(NOT(ISERROR(T47*1+U47*1)),ROUND(T47+U47, 1-INT(LOG(ABS(T47+U47)))),IF(NOT(ISERROR(T47*1)),ROUND(T47, 1-INT(LOG(ABS(T47)))),IF(NOT(ISERROR(U47*1)),ROUND(U47, 1-INT(LOG(ABS(U47)))),IF(ISERROR(T47*1+U47*1),"&lt;"&amp;ROUND(IF(T47="-",0,SUBSTITUTE(T47,"&lt;",""))*1+IF(U47="-",0,SUBSTITUTE(U47,"&lt;",""))*1,1-INT(LOG(ABS(IF(T47="-",0,SUBSTITUTE(T47,"&lt;",""))*1+IF(U47="-",0,SUBSTITUTE(U47,"&lt;",""))*1)))))))))),"入力形式が間違っています")</f>
        <v>&lt;12</v>
      </c>
      <c r="W47" s="50"/>
    </row>
    <row r="48" spans="1:23" x14ac:dyDescent="0.4">
      <c r="A48" s="24">
        <v>42</v>
      </c>
      <c r="B48" s="24" t="s">
        <v>31</v>
      </c>
      <c r="C48" s="25" t="s">
        <v>31</v>
      </c>
      <c r="D48" s="26" t="s">
        <v>31</v>
      </c>
      <c r="E48" s="28" t="s">
        <v>121</v>
      </c>
      <c r="F48" s="25" t="s">
        <v>122</v>
      </c>
      <c r="G48" s="41" t="s">
        <v>35</v>
      </c>
      <c r="H48" s="11" t="s">
        <v>91</v>
      </c>
      <c r="I48" s="28" t="s">
        <v>156</v>
      </c>
      <c r="J48" s="28" t="s">
        <v>93</v>
      </c>
      <c r="K48" s="28" t="s">
        <v>48</v>
      </c>
      <c r="L48" s="13" t="s">
        <v>40</v>
      </c>
      <c r="M48" s="29" t="s">
        <v>123</v>
      </c>
      <c r="N48" s="30" t="s">
        <v>42</v>
      </c>
      <c r="O48" s="31">
        <v>44235</v>
      </c>
      <c r="P48" s="32">
        <v>44237</v>
      </c>
      <c r="Q48" s="33" t="s">
        <v>159</v>
      </c>
      <c r="R48" s="34" t="s">
        <v>160</v>
      </c>
      <c r="S48" s="37" t="s">
        <v>89</v>
      </c>
      <c r="T48" s="21" t="str">
        <f>IF(Q48="","",IF(NOT(ISERROR(Q48*1)),ROUNDDOWN(Q48*1,2-INT(LOG(ABS(Q48*1)))),IFERROR("&lt;"&amp;ROUNDDOWN(IF(SUBSTITUTE(Q48,"&lt;","")*1&lt;=50,SUBSTITUTE(Q48,"&lt;","")*1,""),2-INT(LOG(ABS(SUBSTITUTE(Q48,"&lt;","")*1)))),IF(Q48="-",Q48,"入力形式が間違っています"))))</f>
        <v>&lt;5.51</v>
      </c>
      <c r="U48" s="21" t="str">
        <f>IF(R48="","",IF(NOT(ISERROR(R48*1)),ROUNDDOWN(R48*1,2-INT(LOG(ABS(R48*1)))),IFERROR("&lt;"&amp;ROUNDDOWN(IF(SUBSTITUTE(R48,"&lt;","")*1&lt;=50,SUBSTITUTE(R48,"&lt;","")*1,""),2-INT(LOG(ABS(SUBSTITUTE(R48,"&lt;","")*1)))),IF(R48="-",R48,"入力形式が間違っています"))))</f>
        <v>&lt;6.07</v>
      </c>
      <c r="V48" s="22" t="str">
        <f>IFERROR(IF(AND(T48="",U48=""),"",IF(AND(T48="-",U48="-"),IF(S48="","Cs合計を入力してください",S48),IF(NOT(ISERROR(T48*1+U48*1)),ROUND(T48+U48, 1-INT(LOG(ABS(T48+U48)))),IF(NOT(ISERROR(T48*1)),ROUND(T48, 1-INT(LOG(ABS(T48)))),IF(NOT(ISERROR(U48*1)),ROUND(U48, 1-INT(LOG(ABS(U48)))),IF(ISERROR(T48*1+U48*1),"&lt;"&amp;ROUND(IF(T48="-",0,SUBSTITUTE(T48,"&lt;",""))*1+IF(U48="-",0,SUBSTITUTE(U48,"&lt;",""))*1,1-INT(LOG(ABS(IF(T48="-",0,SUBSTITUTE(T48,"&lt;",""))*1+IF(U48="-",0,SUBSTITUTE(U48,"&lt;",""))*1)))))))))),"入力形式が間違っています")</f>
        <v>&lt;12</v>
      </c>
      <c r="W48" s="50"/>
    </row>
    <row r="49" spans="1:23" x14ac:dyDescent="0.4">
      <c r="A49" s="24">
        <v>43</v>
      </c>
      <c r="B49" s="24" t="s">
        <v>31</v>
      </c>
      <c r="C49" s="25" t="s">
        <v>31</v>
      </c>
      <c r="D49" s="26" t="s">
        <v>31</v>
      </c>
      <c r="E49" s="28" t="s">
        <v>48</v>
      </c>
      <c r="F49" s="25" t="s">
        <v>90</v>
      </c>
      <c r="G49" s="41" t="s">
        <v>35</v>
      </c>
      <c r="H49" s="11" t="s">
        <v>91</v>
      </c>
      <c r="I49" s="28" t="s">
        <v>161</v>
      </c>
      <c r="J49" s="28" t="s">
        <v>93</v>
      </c>
      <c r="K49" s="28" t="s">
        <v>48</v>
      </c>
      <c r="L49" s="13" t="s">
        <v>40</v>
      </c>
      <c r="M49" s="29" t="s">
        <v>94</v>
      </c>
      <c r="N49" s="30" t="s">
        <v>42</v>
      </c>
      <c r="O49" s="31">
        <v>44234</v>
      </c>
      <c r="P49" s="32">
        <v>44237</v>
      </c>
      <c r="Q49" s="33" t="s">
        <v>162</v>
      </c>
      <c r="R49" s="34" t="s">
        <v>163</v>
      </c>
      <c r="S49" s="37" t="s">
        <v>164</v>
      </c>
      <c r="T49" s="21" t="str">
        <f>IF(Q49="","",IF(NOT(ISERROR(Q49*1)),ROUNDDOWN(Q49*1,2-INT(LOG(ABS(Q49*1)))),IFERROR("&lt;"&amp;ROUNDDOWN(IF(SUBSTITUTE(Q49,"&lt;","")*1&lt;=50,SUBSTITUTE(Q49,"&lt;","")*1,""),2-INT(LOG(ABS(SUBSTITUTE(Q49,"&lt;","")*1)))),IF(Q49="-",Q49,"入力形式が間違っています"))))</f>
        <v>&lt;4.58</v>
      </c>
      <c r="U49" s="21" t="str">
        <f>IF(R49="","",IF(NOT(ISERROR(R49*1)),ROUNDDOWN(R49*1,2-INT(LOG(ABS(R49*1)))),IFERROR("&lt;"&amp;ROUNDDOWN(IF(SUBSTITUTE(R49,"&lt;","")*1&lt;=50,SUBSTITUTE(R49,"&lt;","")*1,""),2-INT(LOG(ABS(SUBSTITUTE(R49,"&lt;","")*1)))),IF(R49="-",R49,"入力形式が間違っています"))))</f>
        <v>&lt;3.38</v>
      </c>
      <c r="V49" s="22" t="str">
        <f>IFERROR(IF(AND(T49="",U49=""),"",IF(AND(T49="-",U49="-"),IF(S49="","Cs合計を入力してください",S49),IF(NOT(ISERROR(T49*1+U49*1)),ROUND(T49+U49, 1-INT(LOG(ABS(T49+U49)))),IF(NOT(ISERROR(T49*1)),ROUND(T49, 1-INT(LOG(ABS(T49)))),IF(NOT(ISERROR(U49*1)),ROUND(U49, 1-INT(LOG(ABS(U49)))),IF(ISERROR(T49*1+U49*1),"&lt;"&amp;ROUND(IF(T49="-",0,SUBSTITUTE(T49,"&lt;",""))*1+IF(U49="-",0,SUBSTITUTE(U49,"&lt;",""))*1,1-INT(LOG(ABS(IF(T49="-",0,SUBSTITUTE(T49,"&lt;",""))*1+IF(U49="-",0,SUBSTITUTE(U49,"&lt;",""))*1)))))))))),"入力形式が間違っています")</f>
        <v>&lt;8</v>
      </c>
      <c r="W49" s="50"/>
    </row>
    <row r="50" spans="1:23" x14ac:dyDescent="0.4">
      <c r="A50" s="24">
        <v>44</v>
      </c>
      <c r="B50" s="24" t="s">
        <v>31</v>
      </c>
      <c r="C50" s="25" t="s">
        <v>31</v>
      </c>
      <c r="D50" s="26" t="s">
        <v>31</v>
      </c>
      <c r="E50" s="28" t="s">
        <v>48</v>
      </c>
      <c r="F50" s="25" t="s">
        <v>90</v>
      </c>
      <c r="G50" s="41" t="s">
        <v>35</v>
      </c>
      <c r="H50" s="11" t="s">
        <v>91</v>
      </c>
      <c r="I50" s="28" t="s">
        <v>165</v>
      </c>
      <c r="J50" s="28" t="s">
        <v>93</v>
      </c>
      <c r="K50" s="28" t="s">
        <v>48</v>
      </c>
      <c r="L50" s="13" t="s">
        <v>40</v>
      </c>
      <c r="M50" s="29" t="s">
        <v>104</v>
      </c>
      <c r="N50" s="30" t="s">
        <v>42</v>
      </c>
      <c r="O50" s="31">
        <v>44235</v>
      </c>
      <c r="P50" s="32">
        <v>44237</v>
      </c>
      <c r="Q50" s="33" t="s">
        <v>166</v>
      </c>
      <c r="R50" s="34" t="s">
        <v>167</v>
      </c>
      <c r="S50" s="37" t="s">
        <v>155</v>
      </c>
      <c r="T50" s="21" t="str">
        <f>IF(Q50="","",IF(NOT(ISERROR(Q50*1)),ROUNDDOWN(Q50*1,2-INT(LOG(ABS(Q50*1)))),IFERROR("&lt;"&amp;ROUNDDOWN(IF(SUBSTITUTE(Q50,"&lt;","")*1&lt;=50,SUBSTITUTE(Q50,"&lt;","")*1,""),2-INT(LOG(ABS(SUBSTITUTE(Q50,"&lt;","")*1)))),IF(Q50="-",Q50,"入力形式が間違っています"))))</f>
        <v>&lt;5.1</v>
      </c>
      <c r="U50" s="21" t="str">
        <f>IF(R50="","",IF(NOT(ISERROR(R50*1)),ROUNDDOWN(R50*1,2-INT(LOG(ABS(R50*1)))),IFERROR("&lt;"&amp;ROUNDDOWN(IF(SUBSTITUTE(R50,"&lt;","")*1&lt;=50,SUBSTITUTE(R50,"&lt;","")*1,""),2-INT(LOG(ABS(SUBSTITUTE(R50,"&lt;","")*1)))),IF(R50="-",R50,"入力形式が間違っています"))))</f>
        <v>&lt;5.97</v>
      </c>
      <c r="V50" s="22" t="str">
        <f>IFERROR(IF(AND(T50="",U50=""),"",IF(AND(T50="-",U50="-"),IF(S50="","Cs合計を入力してください",S50),IF(NOT(ISERROR(T50*1+U50*1)),ROUND(T50+U50, 1-INT(LOG(ABS(T50+U50)))),IF(NOT(ISERROR(T50*1)),ROUND(T50, 1-INT(LOG(ABS(T50)))),IF(NOT(ISERROR(U50*1)),ROUND(U50, 1-INT(LOG(ABS(U50)))),IF(ISERROR(T50*1+U50*1),"&lt;"&amp;ROUND(IF(T50="-",0,SUBSTITUTE(T50,"&lt;",""))*1+IF(U50="-",0,SUBSTITUTE(U50,"&lt;",""))*1,1-INT(LOG(ABS(IF(T50="-",0,SUBSTITUTE(T50,"&lt;",""))*1+IF(U50="-",0,SUBSTITUTE(U50,"&lt;",""))*1)))))))))),"入力形式が間違っています")</f>
        <v>&lt;11</v>
      </c>
      <c r="W50" s="50"/>
    </row>
    <row r="51" spans="1:23" x14ac:dyDescent="0.4">
      <c r="A51" s="24">
        <v>45</v>
      </c>
      <c r="B51" s="24" t="s">
        <v>31</v>
      </c>
      <c r="C51" s="25" t="s">
        <v>31</v>
      </c>
      <c r="D51" s="26" t="s">
        <v>31</v>
      </c>
      <c r="E51" s="28" t="s">
        <v>121</v>
      </c>
      <c r="F51" s="25" t="s">
        <v>122</v>
      </c>
      <c r="G51" s="41" t="s">
        <v>35</v>
      </c>
      <c r="H51" s="11" t="s">
        <v>91</v>
      </c>
      <c r="I51" s="28" t="s">
        <v>165</v>
      </c>
      <c r="J51" s="28" t="s">
        <v>93</v>
      </c>
      <c r="K51" s="28" t="s">
        <v>48</v>
      </c>
      <c r="L51" s="13" t="s">
        <v>40</v>
      </c>
      <c r="M51" s="29" t="s">
        <v>123</v>
      </c>
      <c r="N51" s="30" t="s">
        <v>42</v>
      </c>
      <c r="O51" s="31">
        <v>44235</v>
      </c>
      <c r="P51" s="32">
        <v>44237</v>
      </c>
      <c r="Q51" s="33" t="s">
        <v>136</v>
      </c>
      <c r="R51" s="34" t="s">
        <v>168</v>
      </c>
      <c r="S51" s="37" t="s">
        <v>169</v>
      </c>
      <c r="T51" s="21" t="str">
        <f>IF(Q51="","",IF(NOT(ISERROR(Q51*1)),ROUNDDOWN(Q51*1,2-INT(LOG(ABS(Q51*1)))),IFERROR("&lt;"&amp;ROUNDDOWN(IF(SUBSTITUTE(Q51,"&lt;","")*1&lt;=50,SUBSTITUTE(Q51,"&lt;","")*1,""),2-INT(LOG(ABS(SUBSTITUTE(Q51,"&lt;","")*1)))),IF(Q51="-",Q51,"入力形式が間違っています"))))</f>
        <v>&lt;4.77</v>
      </c>
      <c r="U51" s="21" t="str">
        <f>IF(R51="","",IF(NOT(ISERROR(R51*1)),ROUNDDOWN(R51*1,2-INT(LOG(ABS(R51*1)))),IFERROR("&lt;"&amp;ROUNDDOWN(IF(SUBSTITUTE(R51,"&lt;","")*1&lt;=50,SUBSTITUTE(R51,"&lt;","")*1,""),2-INT(LOG(ABS(SUBSTITUTE(R51,"&lt;","")*1)))),IF(R51="-",R51,"入力形式が間違っています"))))</f>
        <v>&lt;4.24</v>
      </c>
      <c r="V51" s="22" t="str">
        <f>IFERROR(IF(AND(T51="",U51=""),"",IF(AND(T51="-",U51="-"),IF(S51="","Cs合計を入力してください",S51),IF(NOT(ISERROR(T51*1+U51*1)),ROUND(T51+U51, 1-INT(LOG(ABS(T51+U51)))),IF(NOT(ISERROR(T51*1)),ROUND(T51, 1-INT(LOG(ABS(T51)))),IF(NOT(ISERROR(U51*1)),ROUND(U51, 1-INT(LOG(ABS(U51)))),IF(ISERROR(T51*1+U51*1),"&lt;"&amp;ROUND(IF(T51="-",0,SUBSTITUTE(T51,"&lt;",""))*1+IF(U51="-",0,SUBSTITUTE(U51,"&lt;",""))*1,1-INT(LOG(ABS(IF(T51="-",0,SUBSTITUTE(T51,"&lt;",""))*1+IF(U51="-",0,SUBSTITUTE(U51,"&lt;",""))*1)))))))))),"入力形式が間違っています")</f>
        <v>&lt;9</v>
      </c>
      <c r="W51" s="50"/>
    </row>
    <row r="52" spans="1:23" x14ac:dyDescent="0.4">
      <c r="A52" s="6">
        <v>46</v>
      </c>
      <c r="B52" s="24" t="s">
        <v>31</v>
      </c>
      <c r="C52" s="25" t="s">
        <v>31</v>
      </c>
      <c r="D52" s="26" t="s">
        <v>31</v>
      </c>
      <c r="E52" s="28" t="s">
        <v>48</v>
      </c>
      <c r="F52" s="25" t="s">
        <v>90</v>
      </c>
      <c r="G52" s="41" t="s">
        <v>35</v>
      </c>
      <c r="H52" s="11" t="s">
        <v>91</v>
      </c>
      <c r="I52" s="28" t="s">
        <v>170</v>
      </c>
      <c r="J52" s="28" t="s">
        <v>93</v>
      </c>
      <c r="K52" s="28" t="s">
        <v>48</v>
      </c>
      <c r="L52" s="13" t="s">
        <v>40</v>
      </c>
      <c r="M52" s="29" t="s">
        <v>104</v>
      </c>
      <c r="N52" s="30" t="s">
        <v>42</v>
      </c>
      <c r="O52" s="31">
        <v>44235</v>
      </c>
      <c r="P52" s="32">
        <v>44237</v>
      </c>
      <c r="Q52" s="33" t="s">
        <v>100</v>
      </c>
      <c r="R52" s="34" t="s">
        <v>171</v>
      </c>
      <c r="S52" s="37" t="s">
        <v>155</v>
      </c>
      <c r="T52" s="21" t="str">
        <f>IF(Q52="","",IF(NOT(ISERROR(Q52*1)),ROUNDDOWN(Q52*1,2-INT(LOG(ABS(Q52*1)))),IFERROR("&lt;"&amp;ROUNDDOWN(IF(SUBSTITUTE(Q52,"&lt;","")*1&lt;=50,SUBSTITUTE(Q52,"&lt;","")*1,""),2-INT(LOG(ABS(SUBSTITUTE(Q52,"&lt;","")*1)))),IF(Q52="-",Q52,"入力形式が間違っています"))))</f>
        <v>&lt;5</v>
      </c>
      <c r="U52" s="21" t="str">
        <f>IF(R52="","",IF(NOT(ISERROR(R52*1)),ROUNDDOWN(R52*1,2-INT(LOG(ABS(R52*1)))),IFERROR("&lt;"&amp;ROUNDDOWN(IF(SUBSTITUTE(R52,"&lt;","")*1&lt;=50,SUBSTITUTE(R52,"&lt;","")*1,""),2-INT(LOG(ABS(SUBSTITUTE(R52,"&lt;","")*1)))),IF(R52="-",R52,"入力形式が間違っています"))))</f>
        <v>&lt;6.45</v>
      </c>
      <c r="V52" s="22" t="str">
        <f>IFERROR(IF(AND(T52="",U52=""),"",IF(AND(T52="-",U52="-"),IF(S52="","Cs合計を入力してください",S52),IF(NOT(ISERROR(T52*1+U52*1)),ROUND(T52+U52, 1-INT(LOG(ABS(T52+U52)))),IF(NOT(ISERROR(T52*1)),ROUND(T52, 1-INT(LOG(ABS(T52)))),IF(NOT(ISERROR(U52*1)),ROUND(U52, 1-INT(LOG(ABS(U52)))),IF(ISERROR(T52*1+U52*1),"&lt;"&amp;ROUND(IF(T52="-",0,SUBSTITUTE(T52,"&lt;",""))*1+IF(U52="-",0,SUBSTITUTE(U52,"&lt;",""))*1,1-INT(LOG(ABS(IF(T52="-",0,SUBSTITUTE(T52,"&lt;",""))*1+IF(U52="-",0,SUBSTITUTE(U52,"&lt;",""))*1)))))))))),"入力形式が間違っています")</f>
        <v>&lt;11</v>
      </c>
      <c r="W52" s="50"/>
    </row>
    <row r="53" spans="1:23" x14ac:dyDescent="0.4">
      <c r="A53" s="24">
        <v>47</v>
      </c>
      <c r="B53" s="24" t="s">
        <v>31</v>
      </c>
      <c r="C53" s="25" t="s">
        <v>31</v>
      </c>
      <c r="D53" s="26" t="s">
        <v>31</v>
      </c>
      <c r="E53" s="28" t="s">
        <v>48</v>
      </c>
      <c r="F53" s="25" t="s">
        <v>90</v>
      </c>
      <c r="G53" s="41" t="s">
        <v>35</v>
      </c>
      <c r="H53" s="11" t="s">
        <v>91</v>
      </c>
      <c r="I53" s="28" t="s">
        <v>172</v>
      </c>
      <c r="J53" s="28" t="s">
        <v>93</v>
      </c>
      <c r="K53" s="28" t="s">
        <v>48</v>
      </c>
      <c r="L53" s="13" t="s">
        <v>40</v>
      </c>
      <c r="M53" s="29" t="s">
        <v>94</v>
      </c>
      <c r="N53" s="30" t="s">
        <v>42</v>
      </c>
      <c r="O53" s="31">
        <v>44234</v>
      </c>
      <c r="P53" s="32">
        <v>44237</v>
      </c>
      <c r="Q53" s="33" t="s">
        <v>173</v>
      </c>
      <c r="R53" s="34" t="s">
        <v>174</v>
      </c>
      <c r="S53" s="37" t="s">
        <v>131</v>
      </c>
      <c r="T53" s="21" t="str">
        <f>IF(Q53="","",IF(NOT(ISERROR(Q53*1)),ROUNDDOWN(Q53*1,2-INT(LOG(ABS(Q53*1)))),IFERROR("&lt;"&amp;ROUNDDOWN(IF(SUBSTITUTE(Q53,"&lt;","")*1&lt;=50,SUBSTITUTE(Q53,"&lt;","")*1,""),2-INT(LOG(ABS(SUBSTITUTE(Q53,"&lt;","")*1)))),IF(Q53="-",Q53,"入力形式が間違っています"))))</f>
        <v>&lt;5.28</v>
      </c>
      <c r="U53" s="21" t="str">
        <f>IF(R53="","",IF(NOT(ISERROR(R53*1)),ROUNDDOWN(R53*1,2-INT(LOG(ABS(R53*1)))),IFERROR("&lt;"&amp;ROUNDDOWN(IF(SUBSTITUTE(R53,"&lt;","")*1&lt;=50,SUBSTITUTE(R53,"&lt;","")*1,""),2-INT(LOG(ABS(SUBSTITUTE(R53,"&lt;","")*1)))),IF(R53="-",R53,"入力形式が間違っています"))))</f>
        <v>&lt;3.39</v>
      </c>
      <c r="V53" s="22" t="str">
        <f>IFERROR(IF(AND(T53="",U53=""),"",IF(AND(T53="-",U53="-"),IF(S53="","Cs合計を入力してください",S53),IF(NOT(ISERROR(T53*1+U53*1)),ROUND(T53+U53, 1-INT(LOG(ABS(T53+U53)))),IF(NOT(ISERROR(T53*1)),ROUND(T53, 1-INT(LOG(ABS(T53)))),IF(NOT(ISERROR(U53*1)),ROUND(U53, 1-INT(LOG(ABS(U53)))),IF(ISERROR(T53*1+U53*1),"&lt;"&amp;ROUND(IF(T53="-",0,SUBSTITUTE(T53,"&lt;",""))*1+IF(U53="-",0,SUBSTITUTE(U53,"&lt;",""))*1,1-INT(LOG(ABS(IF(T53="-",0,SUBSTITUTE(T53,"&lt;",""))*1+IF(U53="-",0,SUBSTITUTE(U53,"&lt;",""))*1)))))))))),"入力形式が間違っています")</f>
        <v>&lt;8.7</v>
      </c>
      <c r="W53" s="50"/>
    </row>
    <row r="54" spans="1:23" x14ac:dyDescent="0.4">
      <c r="A54" s="24">
        <v>48</v>
      </c>
      <c r="B54" s="24" t="s">
        <v>31</v>
      </c>
      <c r="C54" s="25" t="s">
        <v>31</v>
      </c>
      <c r="D54" s="26" t="s">
        <v>31</v>
      </c>
      <c r="E54" s="28" t="s">
        <v>48</v>
      </c>
      <c r="F54" s="25" t="s">
        <v>90</v>
      </c>
      <c r="G54" s="41" t="s">
        <v>35</v>
      </c>
      <c r="H54" s="11" t="s">
        <v>91</v>
      </c>
      <c r="I54" s="28" t="s">
        <v>175</v>
      </c>
      <c r="J54" s="28" t="s">
        <v>93</v>
      </c>
      <c r="K54" s="28" t="s">
        <v>48</v>
      </c>
      <c r="L54" s="13" t="s">
        <v>40</v>
      </c>
      <c r="M54" s="29" t="s">
        <v>94</v>
      </c>
      <c r="N54" s="30" t="s">
        <v>42</v>
      </c>
      <c r="O54" s="31">
        <v>44234</v>
      </c>
      <c r="P54" s="32">
        <v>44237</v>
      </c>
      <c r="Q54" s="33" t="s">
        <v>176</v>
      </c>
      <c r="R54" s="34" t="s">
        <v>177</v>
      </c>
      <c r="S54" s="37" t="s">
        <v>178</v>
      </c>
      <c r="T54" s="21" t="str">
        <f>IF(Q54="","",IF(NOT(ISERROR(Q54*1)),ROUNDDOWN(Q54*1,2-INT(LOG(ABS(Q54*1)))),IFERROR("&lt;"&amp;ROUNDDOWN(IF(SUBSTITUTE(Q54,"&lt;","")*1&lt;=50,SUBSTITUTE(Q54,"&lt;","")*1,""),2-INT(LOG(ABS(SUBSTITUTE(Q54,"&lt;","")*1)))),IF(Q54="-",Q54,"入力形式が間違っています"))))</f>
        <v>&lt;4.64</v>
      </c>
      <c r="U54" s="21" t="str">
        <f>IF(R54="","",IF(NOT(ISERROR(R54*1)),ROUNDDOWN(R54*1,2-INT(LOG(ABS(R54*1)))),IFERROR("&lt;"&amp;ROUNDDOWN(IF(SUBSTITUTE(R54,"&lt;","")*1&lt;=50,SUBSTITUTE(R54,"&lt;","")*1,""),2-INT(LOG(ABS(SUBSTITUTE(R54,"&lt;","")*1)))),IF(R54="-",R54,"入力形式が間違っています"))))</f>
        <v>&lt;4.57</v>
      </c>
      <c r="V54" s="22" t="str">
        <f>IFERROR(IF(AND(T54="",U54=""),"",IF(AND(T54="-",U54="-"),IF(S54="","Cs合計を入力してください",S54),IF(NOT(ISERROR(T54*1+U54*1)),ROUND(T54+U54, 1-INT(LOG(ABS(T54+U54)))),IF(NOT(ISERROR(T54*1)),ROUND(T54, 1-INT(LOG(ABS(T54)))),IF(NOT(ISERROR(U54*1)),ROUND(U54, 1-INT(LOG(ABS(U54)))),IF(ISERROR(T54*1+U54*1),"&lt;"&amp;ROUND(IF(T54="-",0,SUBSTITUTE(T54,"&lt;",""))*1+IF(U54="-",0,SUBSTITUTE(U54,"&lt;",""))*1,1-INT(LOG(ABS(IF(T54="-",0,SUBSTITUTE(T54,"&lt;",""))*1+IF(U54="-",0,SUBSTITUTE(U54,"&lt;",""))*1)))))))))),"入力形式が間違っています")</f>
        <v>&lt;9.2</v>
      </c>
      <c r="W54" s="50"/>
    </row>
    <row r="55" spans="1:23" x14ac:dyDescent="0.4">
      <c r="A55" s="24">
        <v>49</v>
      </c>
      <c r="B55" s="24" t="s">
        <v>31</v>
      </c>
      <c r="C55" s="25" t="s">
        <v>31</v>
      </c>
      <c r="D55" s="26" t="s">
        <v>31</v>
      </c>
      <c r="E55" s="28" t="s">
        <v>121</v>
      </c>
      <c r="F55" s="25" t="s">
        <v>122</v>
      </c>
      <c r="G55" s="41" t="s">
        <v>35</v>
      </c>
      <c r="H55" s="11" t="s">
        <v>91</v>
      </c>
      <c r="I55" s="28" t="s">
        <v>175</v>
      </c>
      <c r="J55" s="28" t="s">
        <v>93</v>
      </c>
      <c r="K55" s="28" t="s">
        <v>48</v>
      </c>
      <c r="L55" s="13" t="s">
        <v>40</v>
      </c>
      <c r="M55" s="29" t="s">
        <v>123</v>
      </c>
      <c r="N55" s="30" t="s">
        <v>42</v>
      </c>
      <c r="O55" s="31">
        <v>44235</v>
      </c>
      <c r="P55" s="32">
        <v>44237</v>
      </c>
      <c r="Q55" s="33" t="s">
        <v>179</v>
      </c>
      <c r="R55" s="34" t="s">
        <v>180</v>
      </c>
      <c r="S55" s="37" t="s">
        <v>138</v>
      </c>
      <c r="T55" s="21" t="str">
        <f>IF(Q55="","",IF(NOT(ISERROR(Q55*1)),ROUNDDOWN(Q55*1,2-INT(LOG(ABS(Q55*1)))),IFERROR("&lt;"&amp;ROUNDDOWN(IF(SUBSTITUTE(Q55,"&lt;","")*1&lt;=50,SUBSTITUTE(Q55,"&lt;","")*1,""),2-INT(LOG(ABS(SUBSTITUTE(Q55,"&lt;","")*1)))),IF(Q55="-",Q55,"入力形式が間違っています"))))</f>
        <v>&lt;4.91</v>
      </c>
      <c r="U55" s="21" t="str">
        <f>IF(R55="","",IF(NOT(ISERROR(R55*1)),ROUNDDOWN(R55*1,2-INT(LOG(ABS(R55*1)))),IFERROR("&lt;"&amp;ROUNDDOWN(IF(SUBSTITUTE(R55,"&lt;","")*1&lt;=50,SUBSTITUTE(R55,"&lt;","")*1,""),2-INT(LOG(ABS(SUBSTITUTE(R55,"&lt;","")*1)))),IF(R55="-",R55,"入力形式が間違っています"))))</f>
        <v>&lt;5.03</v>
      </c>
      <c r="V55" s="22" t="str">
        <f>IFERROR(IF(AND(T55="",U55=""),"",IF(AND(T55="-",U55="-"),IF(S55="","Cs合計を入力してください",S55),IF(NOT(ISERROR(T55*1+U55*1)),ROUND(T55+U55, 1-INT(LOG(ABS(T55+U55)))),IF(NOT(ISERROR(T55*1)),ROUND(T55, 1-INT(LOG(ABS(T55)))),IF(NOT(ISERROR(U55*1)),ROUND(U55, 1-INT(LOG(ABS(U55)))),IF(ISERROR(T55*1+U55*1),"&lt;"&amp;ROUND(IF(T55="-",0,SUBSTITUTE(T55,"&lt;",""))*1+IF(U55="-",0,SUBSTITUTE(U55,"&lt;",""))*1,1-INT(LOG(ABS(IF(T55="-",0,SUBSTITUTE(T55,"&lt;",""))*1+IF(U55="-",0,SUBSTITUTE(U55,"&lt;",""))*1)))))))))),"入力形式が間違っています")</f>
        <v>&lt;9.9</v>
      </c>
      <c r="W55" s="50"/>
    </row>
    <row r="56" spans="1:23" x14ac:dyDescent="0.4">
      <c r="A56" s="24">
        <v>50</v>
      </c>
      <c r="B56" s="24" t="s">
        <v>31</v>
      </c>
      <c r="C56" s="25" t="s">
        <v>31</v>
      </c>
      <c r="D56" s="26" t="s">
        <v>31</v>
      </c>
      <c r="E56" s="28" t="s">
        <v>48</v>
      </c>
      <c r="F56" s="25" t="s">
        <v>90</v>
      </c>
      <c r="G56" s="41" t="s">
        <v>35</v>
      </c>
      <c r="H56" s="11" t="s">
        <v>91</v>
      </c>
      <c r="I56" s="28" t="s">
        <v>181</v>
      </c>
      <c r="J56" s="28" t="s">
        <v>93</v>
      </c>
      <c r="K56" s="28" t="s">
        <v>48</v>
      </c>
      <c r="L56" s="13" t="s">
        <v>40</v>
      </c>
      <c r="M56" s="29" t="s">
        <v>104</v>
      </c>
      <c r="N56" s="30" t="s">
        <v>42</v>
      </c>
      <c r="O56" s="31">
        <v>44235</v>
      </c>
      <c r="P56" s="32">
        <v>44237</v>
      </c>
      <c r="Q56" s="33" t="s">
        <v>182</v>
      </c>
      <c r="R56" s="34" t="s">
        <v>183</v>
      </c>
      <c r="S56" s="37" t="s">
        <v>107</v>
      </c>
      <c r="T56" s="21" t="str">
        <f>IF(Q56="","",IF(NOT(ISERROR(Q56*1)),ROUNDDOWN(Q56*1,2-INT(LOG(ABS(Q56*1)))),IFERROR("&lt;"&amp;ROUNDDOWN(IF(SUBSTITUTE(Q56,"&lt;","")*1&lt;=50,SUBSTITUTE(Q56,"&lt;","")*1,""),2-INT(LOG(ABS(SUBSTITUTE(Q56,"&lt;","")*1)))),IF(Q56="-",Q56,"入力形式が間違っています"))))</f>
        <v>&lt;0.447</v>
      </c>
      <c r="U56" s="21" t="str">
        <f>IF(R56="","",IF(NOT(ISERROR(R56*1)),ROUNDDOWN(R56*1,2-INT(LOG(ABS(R56*1)))),IFERROR("&lt;"&amp;ROUNDDOWN(IF(SUBSTITUTE(R56,"&lt;","")*1&lt;=50,SUBSTITUTE(R56,"&lt;","")*1,""),2-INT(LOG(ABS(SUBSTITUTE(R56,"&lt;","")*1)))),IF(R56="-",R56,"入力形式が間違っています"))))</f>
        <v>&lt;0.532</v>
      </c>
      <c r="V56" s="22" t="str">
        <f>IFERROR(IF(AND(T56="",U56=""),"",IF(AND(T56="-",U56="-"),IF(S56="","Cs合計を入力してください",S56),IF(NOT(ISERROR(T56*1+U56*1)),ROUND(T56+U56, 1-INT(LOG(ABS(T56+U56)))),IF(NOT(ISERROR(T56*1)),ROUND(T56, 1-INT(LOG(ABS(T56)))),IF(NOT(ISERROR(U56*1)),ROUND(U56, 1-INT(LOG(ABS(U56)))),IF(ISERROR(T56*1+U56*1),"&lt;"&amp;ROUND(IF(T56="-",0,SUBSTITUTE(T56,"&lt;",""))*1+IF(U56="-",0,SUBSTITUTE(U56,"&lt;",""))*1,1-INT(LOG(ABS(IF(T56="-",0,SUBSTITUTE(T56,"&lt;",""))*1+IF(U56="-",0,SUBSTITUTE(U56,"&lt;",""))*1)))))))))),"入力形式が間違っています")</f>
        <v>&lt;0.98</v>
      </c>
      <c r="W56" s="50"/>
    </row>
    <row r="57" spans="1:23" x14ac:dyDescent="0.4">
      <c r="A57" s="6">
        <v>51</v>
      </c>
      <c r="B57" s="24" t="s">
        <v>31</v>
      </c>
      <c r="C57" s="25" t="s">
        <v>31</v>
      </c>
      <c r="D57" s="26" t="s">
        <v>31</v>
      </c>
      <c r="E57" s="28" t="s">
        <v>184</v>
      </c>
      <c r="F57" s="25" t="s">
        <v>185</v>
      </c>
      <c r="G57" s="41" t="s">
        <v>35</v>
      </c>
      <c r="H57" s="11" t="s">
        <v>91</v>
      </c>
      <c r="I57" s="28" t="s">
        <v>186</v>
      </c>
      <c r="J57" s="28" t="s">
        <v>187</v>
      </c>
      <c r="K57" s="28" t="s">
        <v>48</v>
      </c>
      <c r="L57" s="13" t="s">
        <v>40</v>
      </c>
      <c r="M57" s="29" t="s">
        <v>188</v>
      </c>
      <c r="N57" s="30" t="s">
        <v>42</v>
      </c>
      <c r="O57" s="31">
        <v>44236</v>
      </c>
      <c r="P57" s="32">
        <v>44238</v>
      </c>
      <c r="Q57" s="33" t="s">
        <v>189</v>
      </c>
      <c r="R57" s="34" t="s">
        <v>190</v>
      </c>
      <c r="S57" s="37" t="s">
        <v>191</v>
      </c>
      <c r="T57" s="21" t="str">
        <f>IF(Q57="","",IF(NOT(ISERROR(Q57*1)),ROUNDDOWN(Q57*1,2-INT(LOG(ABS(Q57*1)))),IFERROR("&lt;"&amp;ROUNDDOWN(IF(SUBSTITUTE(Q57,"&lt;","")*1&lt;=50,SUBSTITUTE(Q57,"&lt;","")*1,""),2-INT(LOG(ABS(SUBSTITUTE(Q57,"&lt;","")*1)))),IF(Q57="-",Q57,"入力形式が間違っています"))))</f>
        <v>&lt;0.375</v>
      </c>
      <c r="U57" s="21" t="str">
        <f>IF(R57="","",IF(NOT(ISERROR(R57*1)),ROUNDDOWN(R57*1,2-INT(LOG(ABS(R57*1)))),IFERROR("&lt;"&amp;ROUNDDOWN(IF(SUBSTITUTE(R57,"&lt;","")*1&lt;=50,SUBSTITUTE(R57,"&lt;","")*1,""),2-INT(LOG(ABS(SUBSTITUTE(R57,"&lt;","")*1)))),IF(R57="-",R57,"入力形式が間違っています"))))</f>
        <v>&lt;0.31</v>
      </c>
      <c r="V57" s="22" t="str">
        <f>IFERROR(IF(AND(T57="",U57=""),"",IF(AND(T57="-",U57="-"),IF(S57="","Cs合計を入力してください",S57),IF(NOT(ISERROR(T57*1+U57*1)),ROUND(T57+U57, 1-INT(LOG(ABS(T57+U57)))),IF(NOT(ISERROR(T57*1)),ROUND(T57, 1-INT(LOG(ABS(T57)))),IF(NOT(ISERROR(U57*1)),ROUND(U57, 1-INT(LOG(ABS(U57)))),IF(ISERROR(T57*1+U57*1),"&lt;"&amp;ROUND(IF(T57="-",0,SUBSTITUTE(T57,"&lt;",""))*1+IF(U57="-",0,SUBSTITUTE(U57,"&lt;",""))*1,1-INT(LOG(ABS(IF(T57="-",0,SUBSTITUTE(T57,"&lt;",""))*1+IF(U57="-",0,SUBSTITUTE(U57,"&lt;",""))*1)))))))))),"入力形式が間違っています")</f>
        <v>&lt;0.69</v>
      </c>
      <c r="W57" s="50"/>
    </row>
    <row r="58" spans="1:23" x14ac:dyDescent="0.4">
      <c r="A58" s="24">
        <v>52</v>
      </c>
      <c r="B58" s="24" t="s">
        <v>31</v>
      </c>
      <c r="C58" s="25" t="s">
        <v>31</v>
      </c>
      <c r="D58" s="26" t="s">
        <v>31</v>
      </c>
      <c r="E58" s="28" t="s">
        <v>184</v>
      </c>
      <c r="F58" s="25" t="s">
        <v>185</v>
      </c>
      <c r="G58" s="41" t="s">
        <v>35</v>
      </c>
      <c r="H58" s="11" t="s">
        <v>91</v>
      </c>
      <c r="I58" s="28" t="s">
        <v>186</v>
      </c>
      <c r="J58" s="28" t="s">
        <v>187</v>
      </c>
      <c r="K58" s="28" t="s">
        <v>48</v>
      </c>
      <c r="L58" s="13" t="s">
        <v>40</v>
      </c>
      <c r="M58" s="29" t="s">
        <v>188</v>
      </c>
      <c r="N58" s="30" t="s">
        <v>42</v>
      </c>
      <c r="O58" s="31">
        <v>44236</v>
      </c>
      <c r="P58" s="32">
        <v>44238</v>
      </c>
      <c r="Q58" s="33" t="s">
        <v>192</v>
      </c>
      <c r="R58" s="34" t="s">
        <v>193</v>
      </c>
      <c r="S58" s="37" t="s">
        <v>194</v>
      </c>
      <c r="T58" s="21" t="str">
        <f>IF(Q58="","",IF(NOT(ISERROR(Q58*1)),ROUNDDOWN(Q58*1,2-INT(LOG(ABS(Q58*1)))),IFERROR("&lt;"&amp;ROUNDDOWN(IF(SUBSTITUTE(Q58,"&lt;","")*1&lt;=50,SUBSTITUTE(Q58,"&lt;","")*1,""),2-INT(LOG(ABS(SUBSTITUTE(Q58,"&lt;","")*1)))),IF(Q58="-",Q58,"入力形式が間違っています"))))</f>
        <v>&lt;0.368</v>
      </c>
      <c r="U58" s="21" t="str">
        <f>IF(R58="","",IF(NOT(ISERROR(R58*1)),ROUNDDOWN(R58*1,2-INT(LOG(ABS(R58*1)))),IFERROR("&lt;"&amp;ROUNDDOWN(IF(SUBSTITUTE(R58,"&lt;","")*1&lt;=50,SUBSTITUTE(R58,"&lt;","")*1,""),2-INT(LOG(ABS(SUBSTITUTE(R58,"&lt;","")*1)))),IF(R58="-",R58,"入力形式が間違っています"))))</f>
        <v>&lt;0.345</v>
      </c>
      <c r="V58" s="22" t="str">
        <f>IFERROR(IF(AND(T58="",U58=""),"",IF(AND(T58="-",U58="-"),IF(S58="","Cs合計を入力してください",S58),IF(NOT(ISERROR(T58*1+U58*1)),ROUND(T58+U58, 1-INT(LOG(ABS(T58+U58)))),IF(NOT(ISERROR(T58*1)),ROUND(T58, 1-INT(LOG(ABS(T58)))),IF(NOT(ISERROR(U58*1)),ROUND(U58, 1-INT(LOG(ABS(U58)))),IF(ISERROR(T58*1+U58*1),"&lt;"&amp;ROUND(IF(T58="-",0,SUBSTITUTE(T58,"&lt;",""))*1+IF(U58="-",0,SUBSTITUTE(U58,"&lt;",""))*1,1-INT(LOG(ABS(IF(T58="-",0,SUBSTITUTE(T58,"&lt;",""))*1+IF(U58="-",0,SUBSTITUTE(U58,"&lt;",""))*1)))))))))),"入力形式が間違っています")</f>
        <v>&lt;0.71</v>
      </c>
      <c r="W58" s="50"/>
    </row>
    <row r="59" spans="1:23" x14ac:dyDescent="0.4">
      <c r="A59" s="24">
        <v>53</v>
      </c>
      <c r="B59" s="24" t="s">
        <v>31</v>
      </c>
      <c r="C59" s="25" t="s">
        <v>31</v>
      </c>
      <c r="D59" s="26" t="s">
        <v>31</v>
      </c>
      <c r="E59" s="28" t="s">
        <v>184</v>
      </c>
      <c r="F59" s="25" t="s">
        <v>185</v>
      </c>
      <c r="G59" s="41" t="s">
        <v>35</v>
      </c>
      <c r="H59" s="11" t="s">
        <v>91</v>
      </c>
      <c r="I59" s="28" t="s">
        <v>186</v>
      </c>
      <c r="J59" s="28" t="s">
        <v>187</v>
      </c>
      <c r="K59" s="28" t="s">
        <v>48</v>
      </c>
      <c r="L59" s="13" t="s">
        <v>40</v>
      </c>
      <c r="M59" s="29" t="s">
        <v>188</v>
      </c>
      <c r="N59" s="30" t="s">
        <v>42</v>
      </c>
      <c r="O59" s="31">
        <v>44236</v>
      </c>
      <c r="P59" s="32">
        <v>44238</v>
      </c>
      <c r="Q59" s="33" t="s">
        <v>195</v>
      </c>
      <c r="R59" s="34" t="s">
        <v>196</v>
      </c>
      <c r="S59" s="37" t="s">
        <v>197</v>
      </c>
      <c r="T59" s="21" t="str">
        <f>IF(Q59="","",IF(NOT(ISERROR(Q59*1)),ROUNDDOWN(Q59*1,2-INT(LOG(ABS(Q59*1)))),IFERROR("&lt;"&amp;ROUNDDOWN(IF(SUBSTITUTE(Q59,"&lt;","")*1&lt;=50,SUBSTITUTE(Q59,"&lt;","")*1,""),2-INT(LOG(ABS(SUBSTITUTE(Q59,"&lt;","")*1)))),IF(Q59="-",Q59,"入力形式が間違っています"))))</f>
        <v>&lt;0.252</v>
      </c>
      <c r="U59" s="21" t="str">
        <f>IF(R59="","",IF(NOT(ISERROR(R59*1)),ROUNDDOWN(R59*1,2-INT(LOG(ABS(R59*1)))),IFERROR("&lt;"&amp;ROUNDDOWN(IF(SUBSTITUTE(R59,"&lt;","")*1&lt;=50,SUBSTITUTE(R59,"&lt;","")*1,""),2-INT(LOG(ABS(SUBSTITUTE(R59,"&lt;","")*1)))),IF(R59="-",R59,"入力形式が間違っています"))))</f>
        <v>&lt;0.286</v>
      </c>
      <c r="V59" s="22" t="str">
        <f>IFERROR(IF(AND(T59="",U59=""),"",IF(AND(T59="-",U59="-"),IF(S59="","Cs合計を入力してください",S59),IF(NOT(ISERROR(T59*1+U59*1)),ROUND(T59+U59, 1-INT(LOG(ABS(T59+U59)))),IF(NOT(ISERROR(T59*1)),ROUND(T59, 1-INT(LOG(ABS(T59)))),IF(NOT(ISERROR(U59*1)),ROUND(U59, 1-INT(LOG(ABS(U59)))),IF(ISERROR(T59*1+U59*1),"&lt;"&amp;ROUND(IF(T59="-",0,SUBSTITUTE(T59,"&lt;",""))*1+IF(U59="-",0,SUBSTITUTE(U59,"&lt;",""))*1,1-INT(LOG(ABS(IF(T59="-",0,SUBSTITUTE(T59,"&lt;",""))*1+IF(U59="-",0,SUBSTITUTE(U59,"&lt;",""))*1)))))))))),"入力形式が間違っています")</f>
        <v>&lt;0.54</v>
      </c>
      <c r="W59" s="50"/>
    </row>
    <row r="60" spans="1:23" x14ac:dyDescent="0.4">
      <c r="A60" s="24">
        <v>54</v>
      </c>
      <c r="B60" s="24" t="s">
        <v>31</v>
      </c>
      <c r="C60" s="25" t="s">
        <v>31</v>
      </c>
      <c r="D60" s="26" t="s">
        <v>31</v>
      </c>
      <c r="E60" s="28" t="s">
        <v>184</v>
      </c>
      <c r="F60" s="25" t="s">
        <v>185</v>
      </c>
      <c r="G60" s="41" t="s">
        <v>35</v>
      </c>
      <c r="H60" s="11" t="s">
        <v>91</v>
      </c>
      <c r="I60" s="28" t="s">
        <v>186</v>
      </c>
      <c r="J60" s="28" t="s">
        <v>187</v>
      </c>
      <c r="K60" s="28" t="s">
        <v>48</v>
      </c>
      <c r="L60" s="13" t="s">
        <v>40</v>
      </c>
      <c r="M60" s="29" t="s">
        <v>188</v>
      </c>
      <c r="N60" s="30" t="s">
        <v>42</v>
      </c>
      <c r="O60" s="31">
        <v>44236</v>
      </c>
      <c r="P60" s="32">
        <v>44238</v>
      </c>
      <c r="Q60" s="33" t="s">
        <v>198</v>
      </c>
      <c r="R60" s="34" t="s">
        <v>199</v>
      </c>
      <c r="S60" s="37" t="s">
        <v>200</v>
      </c>
      <c r="T60" s="21" t="str">
        <f>IF(Q60="","",IF(NOT(ISERROR(Q60*1)),ROUNDDOWN(Q60*1,2-INT(LOG(ABS(Q60*1)))),IFERROR("&lt;"&amp;ROUNDDOWN(IF(SUBSTITUTE(Q60,"&lt;","")*1&lt;=50,SUBSTITUTE(Q60,"&lt;","")*1,""),2-INT(LOG(ABS(SUBSTITUTE(Q60,"&lt;","")*1)))),IF(Q60="-",Q60,"入力形式が間違っています"))))</f>
        <v>&lt;0.329</v>
      </c>
      <c r="U60" s="21" t="str">
        <f>IF(R60="","",IF(NOT(ISERROR(R60*1)),ROUNDDOWN(R60*1,2-INT(LOG(ABS(R60*1)))),IFERROR("&lt;"&amp;ROUNDDOWN(IF(SUBSTITUTE(R60,"&lt;","")*1&lt;=50,SUBSTITUTE(R60,"&lt;","")*1,""),2-INT(LOG(ABS(SUBSTITUTE(R60,"&lt;","")*1)))),IF(R60="-",R60,"入力形式が間違っています"))))</f>
        <v>&lt;0.344</v>
      </c>
      <c r="V60" s="22" t="str">
        <f>IFERROR(IF(AND(T60="",U60=""),"",IF(AND(T60="-",U60="-"),IF(S60="","Cs合計を入力してください",S60),IF(NOT(ISERROR(T60*1+U60*1)),ROUND(T60+U60, 1-INT(LOG(ABS(T60+U60)))),IF(NOT(ISERROR(T60*1)),ROUND(T60, 1-INT(LOG(ABS(T60)))),IF(NOT(ISERROR(U60*1)),ROUND(U60, 1-INT(LOG(ABS(U60)))),IF(ISERROR(T60*1+U60*1),"&lt;"&amp;ROUND(IF(T60="-",0,SUBSTITUTE(T60,"&lt;",""))*1+IF(U60="-",0,SUBSTITUTE(U60,"&lt;",""))*1,1-INT(LOG(ABS(IF(T60="-",0,SUBSTITUTE(T60,"&lt;",""))*1+IF(U60="-",0,SUBSTITUTE(U60,"&lt;",""))*1)))))))))),"入力形式が間違っています")</f>
        <v>&lt;0.67</v>
      </c>
      <c r="W60" s="50"/>
    </row>
    <row r="61" spans="1:23" x14ac:dyDescent="0.4">
      <c r="A61" s="24">
        <v>55</v>
      </c>
      <c r="B61" s="6" t="s">
        <v>201</v>
      </c>
      <c r="C61" s="7" t="s">
        <v>201</v>
      </c>
      <c r="D61" s="8" t="s">
        <v>202</v>
      </c>
      <c r="E61" s="12" t="s">
        <v>203</v>
      </c>
      <c r="F61" s="7" t="s">
        <v>204</v>
      </c>
      <c r="G61" s="51" t="s">
        <v>35</v>
      </c>
      <c r="H61" s="11" t="s">
        <v>36</v>
      </c>
      <c r="I61" s="12" t="s">
        <v>205</v>
      </c>
      <c r="J61" s="12" t="s">
        <v>204</v>
      </c>
      <c r="K61" s="12" t="s">
        <v>206</v>
      </c>
      <c r="L61" s="52" t="s">
        <v>40</v>
      </c>
      <c r="M61" s="14" t="s">
        <v>201</v>
      </c>
      <c r="N61" s="15" t="s">
        <v>42</v>
      </c>
      <c r="O61" s="16">
        <v>44224</v>
      </c>
      <c r="P61" s="17">
        <v>44229</v>
      </c>
      <c r="Q61" s="18" t="s">
        <v>207</v>
      </c>
      <c r="R61" s="53" t="s">
        <v>208</v>
      </c>
      <c r="S61" s="20" t="s">
        <v>209</v>
      </c>
      <c r="T61" s="21" t="str">
        <f>IF(Q61="","",IF(NOT(ISERROR(Q61*1)),ROUNDDOWN(Q61*1,2-INT(LOG(ABS(Q61*1)))),IFERROR("&lt;"&amp;ROUNDDOWN(IF(SUBSTITUTE(Q61,"&lt;","")*1&lt;=50,SUBSTITUTE(Q61,"&lt;","")*1,""),2-INT(LOG(ABS(SUBSTITUTE(Q61,"&lt;","")*1)))),IF(Q61="-",Q61,"入力形式が間違っています"))))</f>
        <v>&lt;4.42</v>
      </c>
      <c r="U61" s="21" t="str">
        <f>IF(R61="","",IF(NOT(ISERROR(R61*1)),ROUNDDOWN(R61*1,2-INT(LOG(ABS(R61*1)))),IFERROR("&lt;"&amp;ROUNDDOWN(IF(SUBSTITUTE(R61,"&lt;","")*1&lt;=50,SUBSTITUTE(R61,"&lt;","")*1,""),2-INT(LOG(ABS(SUBSTITUTE(R61,"&lt;","")*1)))),IF(R61="-",R61,"入力形式が間違っています"))))</f>
        <v>&lt;5.03</v>
      </c>
      <c r="V61" s="22" t="str">
        <f>IFERROR(IF(AND(T61="",U61=""),"",IF(AND(T61="-",U61="-"),IF(S61="","Cs合計を入力してください",S61),IF(NOT(ISERROR(T61*1+U61*1)),ROUND(T61+U61, 1-INT(LOG(ABS(T61+U61)))),IF(NOT(ISERROR(T61*1)),ROUND(T61, 1-INT(LOG(ABS(T61)))),IF(NOT(ISERROR(U61*1)),ROUND(U61, 1-INT(LOG(ABS(U61)))),IF(ISERROR(T61*1+U61*1),"&lt;"&amp;ROUND(IF(T61="-",0,SUBSTITUTE(T61,"&lt;",""))*1+IF(U61="-",0,SUBSTITUTE(U61,"&lt;",""))*1,1-INT(LOG(ABS(IF(T61="-",0,SUBSTITUTE(T61,"&lt;",""))*1+IF(U61="-",0,SUBSTITUTE(U61,"&lt;",""))*1)))))))))),"入力形式が間違っています")</f>
        <v>&lt;9.5</v>
      </c>
      <c r="W61" s="23" t="str">
        <f>IF(ISERROR(V61*1),"",IF(AND(H61="飲料水",V61&gt;=11),"○",IF(AND(H61="牛乳・乳児用食品",V61&gt;=51),"○",IF(AND(H61&lt;&gt;"",V61&gt;=110),"○",""))))</f>
        <v/>
      </c>
    </row>
    <row r="62" spans="1:23" x14ac:dyDescent="0.4">
      <c r="A62" s="24">
        <v>56</v>
      </c>
      <c r="B62" s="24" t="s">
        <v>201</v>
      </c>
      <c r="C62" s="25" t="s">
        <v>201</v>
      </c>
      <c r="D62" s="8" t="s">
        <v>202</v>
      </c>
      <c r="E62" s="28" t="s">
        <v>203</v>
      </c>
      <c r="F62" s="25" t="s">
        <v>204</v>
      </c>
      <c r="G62" s="51" t="s">
        <v>35</v>
      </c>
      <c r="H62" s="11" t="s">
        <v>36</v>
      </c>
      <c r="I62" s="28" t="s">
        <v>210</v>
      </c>
      <c r="J62" s="28" t="s">
        <v>204</v>
      </c>
      <c r="K62" s="12" t="s">
        <v>206</v>
      </c>
      <c r="L62" s="52" t="s">
        <v>40</v>
      </c>
      <c r="M62" s="29" t="s">
        <v>201</v>
      </c>
      <c r="N62" s="15" t="s">
        <v>42</v>
      </c>
      <c r="O62" s="31">
        <v>44224</v>
      </c>
      <c r="P62" s="32">
        <v>44229</v>
      </c>
      <c r="Q62" s="33" t="s">
        <v>211</v>
      </c>
      <c r="R62" s="34" t="s">
        <v>212</v>
      </c>
      <c r="S62" s="20" t="s">
        <v>213</v>
      </c>
      <c r="T62" s="21" t="str">
        <f>IF(Q62="","",IF(NOT(ISERROR(Q62*1)),ROUNDDOWN(Q62*1,2-INT(LOG(ABS(Q62*1)))),IFERROR("&lt;"&amp;ROUNDDOWN(IF(SUBSTITUTE(Q62,"&lt;","")*1&lt;=50,SUBSTITUTE(Q62,"&lt;","")*1,""),2-INT(LOG(ABS(SUBSTITUTE(Q62,"&lt;","")*1)))),IF(Q62="-",Q62,"入力形式が間違っています"))))</f>
        <v>&lt;6.31</v>
      </c>
      <c r="U62" s="21" t="str">
        <f>IF(R62="","",IF(NOT(ISERROR(R62*1)),ROUNDDOWN(R62*1,2-INT(LOG(ABS(R62*1)))),IFERROR("&lt;"&amp;ROUNDDOWN(IF(SUBSTITUTE(R62,"&lt;","")*1&lt;=50,SUBSTITUTE(R62,"&lt;","")*1,""),2-INT(LOG(ABS(SUBSTITUTE(R62,"&lt;","")*1)))),IF(R62="-",R62,"入力形式が間違っています"))))</f>
        <v>&lt;4.21</v>
      </c>
      <c r="V62" s="22" t="str">
        <f>IFERROR(IF(AND(T62="",U62=""),"",IF(AND(T62="-",U62="-"),IF(S62="","Cs合計を入力してください",S62),IF(NOT(ISERROR(T62*1+U62*1)),ROUND(T62+U62, 1-INT(LOG(ABS(T62+U62)))),IF(NOT(ISERROR(T62*1)),ROUND(T62, 1-INT(LOG(ABS(T62)))),IF(NOT(ISERROR(U62*1)),ROUND(U62, 1-INT(LOG(ABS(U62)))),IF(ISERROR(T62*1+U62*1),"&lt;"&amp;ROUND(IF(T62="-",0,SUBSTITUTE(T62,"&lt;",""))*1+IF(U62="-",0,SUBSTITUTE(U62,"&lt;",""))*1,1-INT(LOG(ABS(IF(T62="-",0,SUBSTITUTE(T62,"&lt;",""))*1+IF(U62="-",0,SUBSTITUTE(U62,"&lt;",""))*1)))))))))),"入力形式が間違っています")</f>
        <v>&lt;11</v>
      </c>
      <c r="W62" s="23" t="str">
        <f>IF(ISERROR(V62*1),"",IF(AND(H62="飲料水",V62&gt;=11),"○",IF(AND(H62="牛乳・乳児用食品",V62&gt;=51),"○",IF(AND(H62&lt;&gt;"",V62&gt;=110),"○",""))))</f>
        <v/>
      </c>
    </row>
    <row r="63" spans="1:23" x14ac:dyDescent="0.4">
      <c r="A63" s="24">
        <v>57</v>
      </c>
      <c r="B63" s="24" t="s">
        <v>201</v>
      </c>
      <c r="C63" s="25" t="s">
        <v>201</v>
      </c>
      <c r="D63" s="8" t="s">
        <v>202</v>
      </c>
      <c r="E63" s="28" t="s">
        <v>203</v>
      </c>
      <c r="F63" s="25" t="s">
        <v>204</v>
      </c>
      <c r="G63" s="51" t="s">
        <v>35</v>
      </c>
      <c r="H63" s="11" t="s">
        <v>36</v>
      </c>
      <c r="I63" s="28" t="s">
        <v>214</v>
      </c>
      <c r="J63" s="28" t="s">
        <v>204</v>
      </c>
      <c r="K63" s="12" t="s">
        <v>206</v>
      </c>
      <c r="L63" s="52" t="s">
        <v>40</v>
      </c>
      <c r="M63" s="29" t="s">
        <v>201</v>
      </c>
      <c r="N63" s="15" t="s">
        <v>42</v>
      </c>
      <c r="O63" s="31">
        <v>44224</v>
      </c>
      <c r="P63" s="32">
        <v>44229</v>
      </c>
      <c r="Q63" s="33" t="s">
        <v>215</v>
      </c>
      <c r="R63" s="34" t="s">
        <v>216</v>
      </c>
      <c r="S63" s="20" t="s">
        <v>217</v>
      </c>
      <c r="T63" s="21" t="str">
        <f>IF(Q63="","",IF(NOT(ISERROR(Q63*1)),ROUNDDOWN(Q63*1,2-INT(LOG(ABS(Q63*1)))),IFERROR("&lt;"&amp;ROUNDDOWN(IF(SUBSTITUTE(Q63,"&lt;","")*1&lt;=50,SUBSTITUTE(Q63,"&lt;","")*1,""),2-INT(LOG(ABS(SUBSTITUTE(Q63,"&lt;","")*1)))),IF(Q63="-",Q63,"入力形式が間違っています"))))</f>
        <v>&lt;4.96</v>
      </c>
      <c r="U63" s="21" t="str">
        <f>IF(R63="","",IF(NOT(ISERROR(R63*1)),ROUNDDOWN(R63*1,2-INT(LOG(ABS(R63*1)))),IFERROR("&lt;"&amp;ROUNDDOWN(IF(SUBSTITUTE(R63,"&lt;","")*1&lt;=50,SUBSTITUTE(R63,"&lt;","")*1,""),2-INT(LOG(ABS(SUBSTITUTE(R63,"&lt;","")*1)))),IF(R63="-",R63,"入力形式が間違っています"))))</f>
        <v>&lt;4.97</v>
      </c>
      <c r="V63" s="22" t="str">
        <f>IFERROR(IF(AND(T63="",U63=""),"",IF(AND(T63="-",U63="-"),IF(S63="","Cs合計を入力してください",S63),IF(NOT(ISERROR(T63*1+U63*1)),ROUND(T63+U63, 1-INT(LOG(ABS(T63+U63)))),IF(NOT(ISERROR(T63*1)),ROUND(T63, 1-INT(LOG(ABS(T63)))),IF(NOT(ISERROR(U63*1)),ROUND(U63, 1-INT(LOG(ABS(U63)))),IF(ISERROR(T63*1+U63*1),"&lt;"&amp;ROUND(IF(T63="-",0,SUBSTITUTE(T63,"&lt;",""))*1+IF(U63="-",0,SUBSTITUTE(U63,"&lt;",""))*1,1-INT(LOG(ABS(IF(T63="-",0,SUBSTITUTE(T63,"&lt;",""))*1+IF(U63="-",0,SUBSTITUTE(U63,"&lt;",""))*1)))))))))),"入力形式が間違っています")</f>
        <v>&lt;9.9</v>
      </c>
      <c r="W63" s="23" t="str">
        <f>IF(ISERROR(V63*1),"",IF(AND(H63="飲料水",V63&gt;=11),"○",IF(AND(H63="牛乳・乳児用食品",V63&gt;=51),"○",IF(AND(H63&lt;&gt;"",V63&gt;=110),"○",""))))</f>
        <v/>
      </c>
    </row>
    <row r="64" spans="1:23" x14ac:dyDescent="0.4">
      <c r="A64" s="24">
        <v>58</v>
      </c>
      <c r="B64" s="24" t="s">
        <v>201</v>
      </c>
      <c r="C64" s="25" t="s">
        <v>201</v>
      </c>
      <c r="D64" s="8" t="s">
        <v>202</v>
      </c>
      <c r="E64" s="28" t="s">
        <v>203</v>
      </c>
      <c r="F64" s="25" t="s">
        <v>204</v>
      </c>
      <c r="G64" s="51" t="s">
        <v>35</v>
      </c>
      <c r="H64" s="11" t="s">
        <v>36</v>
      </c>
      <c r="I64" s="28" t="s">
        <v>218</v>
      </c>
      <c r="J64" s="28" t="s">
        <v>204</v>
      </c>
      <c r="K64" s="12" t="s">
        <v>206</v>
      </c>
      <c r="L64" s="52" t="s">
        <v>40</v>
      </c>
      <c r="M64" s="29" t="s">
        <v>201</v>
      </c>
      <c r="N64" s="15" t="s">
        <v>42</v>
      </c>
      <c r="O64" s="31">
        <v>44224</v>
      </c>
      <c r="P64" s="32">
        <v>44229</v>
      </c>
      <c r="Q64" s="33" t="s">
        <v>219</v>
      </c>
      <c r="R64" s="34" t="s">
        <v>215</v>
      </c>
      <c r="S64" s="36" t="s">
        <v>220</v>
      </c>
      <c r="T64" s="21" t="str">
        <f>IF(Q64="","",IF(NOT(ISERROR(Q64*1)),ROUNDDOWN(Q64*1,2-INT(LOG(ABS(Q64*1)))),IFERROR("&lt;"&amp;ROUNDDOWN(IF(SUBSTITUTE(Q64,"&lt;","")*1&lt;=50,SUBSTITUTE(Q64,"&lt;","")*1,""),2-INT(LOG(ABS(SUBSTITUTE(Q64,"&lt;","")*1)))),IF(Q64="-",Q64,"入力形式が間違っています"))))</f>
        <v>&lt;5.34</v>
      </c>
      <c r="U64" s="21" t="str">
        <f>IF(R64="","",IF(NOT(ISERROR(R64*1)),ROUNDDOWN(R64*1,2-INT(LOG(ABS(R64*1)))),IFERROR("&lt;"&amp;ROUNDDOWN(IF(SUBSTITUTE(R64,"&lt;","")*1&lt;=50,SUBSTITUTE(R64,"&lt;","")*1,""),2-INT(LOG(ABS(SUBSTITUTE(R64,"&lt;","")*1)))),IF(R64="-",R64,"入力形式が間違っています"))))</f>
        <v>&lt;4.96</v>
      </c>
      <c r="V64" s="22" t="str">
        <f>IFERROR(IF(AND(T64="",U64=""),"",IF(AND(T64="-",U64="-"),IF(S64="","Cs合計を入力してください",S64),IF(NOT(ISERROR(T64*1+U64*1)),ROUND(T64+U64, 1-INT(LOG(ABS(T64+U64)))),IF(NOT(ISERROR(T64*1)),ROUND(T64, 1-INT(LOG(ABS(T64)))),IF(NOT(ISERROR(U64*1)),ROUND(U64, 1-INT(LOG(ABS(U64)))),IF(ISERROR(T64*1+U64*1),"&lt;"&amp;ROUND(IF(T64="-",0,SUBSTITUTE(T64,"&lt;",""))*1+IF(U64="-",0,SUBSTITUTE(U64,"&lt;",""))*1,1-INT(LOG(ABS(IF(T64="-",0,SUBSTITUTE(T64,"&lt;",""))*1+IF(U64="-",0,SUBSTITUTE(U64,"&lt;",""))*1)))))))))),"入力形式が間違っています")</f>
        <v>&lt;10</v>
      </c>
      <c r="W64" s="23" t="str">
        <f>IF(ISERROR(V64*1),"",IF(AND(H64="飲料水",V64&gt;=11),"○",IF(AND(H64="牛乳・乳児用食品",V64&gt;=51),"○",IF(AND(H64&lt;&gt;"",V64&gt;=110),"○",""))))</f>
        <v/>
      </c>
    </row>
    <row r="65" spans="1:23" x14ac:dyDescent="0.4">
      <c r="A65" s="24">
        <v>59</v>
      </c>
      <c r="B65" s="24" t="s">
        <v>201</v>
      </c>
      <c r="C65" s="25" t="s">
        <v>201</v>
      </c>
      <c r="D65" s="8" t="s">
        <v>202</v>
      </c>
      <c r="E65" s="28" t="s">
        <v>203</v>
      </c>
      <c r="F65" s="25" t="s">
        <v>204</v>
      </c>
      <c r="G65" s="51" t="s">
        <v>35</v>
      </c>
      <c r="H65" s="11" t="s">
        <v>36</v>
      </c>
      <c r="I65" s="28" t="s">
        <v>221</v>
      </c>
      <c r="J65" s="28" t="s">
        <v>204</v>
      </c>
      <c r="K65" s="12" t="s">
        <v>206</v>
      </c>
      <c r="L65" s="52" t="s">
        <v>40</v>
      </c>
      <c r="M65" s="29" t="s">
        <v>201</v>
      </c>
      <c r="N65" s="15" t="s">
        <v>42</v>
      </c>
      <c r="O65" s="31">
        <v>44224</v>
      </c>
      <c r="P65" s="32">
        <v>44230</v>
      </c>
      <c r="Q65" s="33" t="s">
        <v>222</v>
      </c>
      <c r="R65" s="34" t="s">
        <v>223</v>
      </c>
      <c r="S65" s="36" t="s">
        <v>224</v>
      </c>
      <c r="T65" s="21" t="str">
        <f>IF(Q65="","",IF(NOT(ISERROR(Q65*1)),ROUNDDOWN(Q65*1,2-INT(LOG(ABS(Q65*1)))),IFERROR("&lt;"&amp;ROUNDDOWN(IF(SUBSTITUTE(Q65,"&lt;","")*1&lt;=50,SUBSTITUTE(Q65,"&lt;","")*1,""),2-INT(LOG(ABS(SUBSTITUTE(Q65,"&lt;","")*1)))),IF(Q65="-",Q65,"入力形式が間違っています"))))</f>
        <v>&lt;4.34</v>
      </c>
      <c r="U65" s="21" t="str">
        <f>IF(R65="","",IF(NOT(ISERROR(R65*1)),ROUNDDOWN(R65*1,2-INT(LOG(ABS(R65*1)))),IFERROR("&lt;"&amp;ROUNDDOWN(IF(SUBSTITUTE(R65,"&lt;","")*1&lt;=50,SUBSTITUTE(R65,"&lt;","")*1,""),2-INT(LOG(ABS(SUBSTITUTE(R65,"&lt;","")*1)))),IF(R65="-",R65,"入力形式が間違っています"))))</f>
        <v>&lt;4.56</v>
      </c>
      <c r="V65" s="22" t="str">
        <f>IFERROR(IF(AND(T65="",U65=""),"",IF(AND(T65="-",U65="-"),IF(S65="","Cs合計を入力してください",S65),IF(NOT(ISERROR(T65*1+U65*1)),ROUND(T65+U65, 1-INT(LOG(ABS(T65+U65)))),IF(NOT(ISERROR(T65*1)),ROUND(T65, 1-INT(LOG(ABS(T65)))),IF(NOT(ISERROR(U65*1)),ROUND(U65, 1-INT(LOG(ABS(U65)))),IF(ISERROR(T65*1+U65*1),"&lt;"&amp;ROUND(IF(T65="-",0,SUBSTITUTE(T65,"&lt;",""))*1+IF(U65="-",0,SUBSTITUTE(U65,"&lt;",""))*1,1-INT(LOG(ABS(IF(T65="-",0,SUBSTITUTE(T65,"&lt;",""))*1+IF(U65="-",0,SUBSTITUTE(U65,"&lt;",""))*1)))))))))),"入力形式が間違っています")</f>
        <v>&lt;8.9</v>
      </c>
      <c r="W65" s="23" t="str">
        <f>IF(ISERROR(V65*1),"",IF(AND(H65="飲料水",V65&gt;=11),"○",IF(AND(H65="牛乳・乳児用食品",V65&gt;=51),"○",IF(AND(H65&lt;&gt;"",V65&gt;=110),"○",""))))</f>
        <v/>
      </c>
    </row>
    <row r="66" spans="1:23" x14ac:dyDescent="0.4">
      <c r="A66" s="24">
        <v>60</v>
      </c>
      <c r="B66" s="24" t="s">
        <v>202</v>
      </c>
      <c r="C66" s="25" t="s">
        <v>202</v>
      </c>
      <c r="D66" s="8" t="s">
        <v>202</v>
      </c>
      <c r="E66" s="28" t="s">
        <v>203</v>
      </c>
      <c r="F66" s="25" t="s">
        <v>204</v>
      </c>
      <c r="G66" s="51" t="s">
        <v>35</v>
      </c>
      <c r="H66" s="11" t="s">
        <v>36</v>
      </c>
      <c r="I66" s="28" t="s">
        <v>225</v>
      </c>
      <c r="J66" s="28" t="s">
        <v>204</v>
      </c>
      <c r="K66" s="12" t="s">
        <v>206</v>
      </c>
      <c r="L66" s="52" t="s">
        <v>40</v>
      </c>
      <c r="M66" s="29" t="s">
        <v>201</v>
      </c>
      <c r="N66" s="15" t="s">
        <v>42</v>
      </c>
      <c r="O66" s="31">
        <v>44224</v>
      </c>
      <c r="P66" s="32">
        <v>44230</v>
      </c>
      <c r="Q66" s="33" t="s">
        <v>222</v>
      </c>
      <c r="R66" s="34" t="s">
        <v>226</v>
      </c>
      <c r="S66" s="37" t="s">
        <v>209</v>
      </c>
      <c r="T66" s="21" t="str">
        <f>IF(Q66="","",IF(NOT(ISERROR(Q66*1)),ROUNDDOWN(Q66*1,2-INT(LOG(ABS(Q66*1)))),IFERROR("&lt;"&amp;ROUNDDOWN(IF(SUBSTITUTE(Q66,"&lt;","")*1&lt;=50,SUBSTITUTE(Q66,"&lt;","")*1,""),2-INT(LOG(ABS(SUBSTITUTE(Q66,"&lt;","")*1)))),IF(Q66="-",Q66,"入力形式が間違っています"))))</f>
        <v>&lt;4.34</v>
      </c>
      <c r="U66" s="21" t="str">
        <f>IF(R66="","",IF(NOT(ISERROR(R66*1)),ROUNDDOWN(R66*1,2-INT(LOG(ABS(R66*1)))),IFERROR("&lt;"&amp;ROUNDDOWN(IF(SUBSTITUTE(R66,"&lt;","")*1&lt;=50,SUBSTITUTE(R66,"&lt;","")*1,""),2-INT(LOG(ABS(SUBSTITUTE(R66,"&lt;","")*1)))),IF(R66="-",R66,"入力形式が間違っています"))))</f>
        <v>&lt;5.18</v>
      </c>
      <c r="V66" s="22" t="str">
        <f>IFERROR(IF(AND(T66="",U66=""),"",IF(AND(T66="-",U66="-"),IF(S66="","Cs合計を入力してください",S66),IF(NOT(ISERROR(T66*1+U66*1)),ROUND(T66+U66, 1-INT(LOG(ABS(T66+U66)))),IF(NOT(ISERROR(T66*1)),ROUND(T66, 1-INT(LOG(ABS(T66)))),IF(NOT(ISERROR(U66*1)),ROUND(U66, 1-INT(LOG(ABS(U66)))),IF(ISERROR(T66*1+U66*1),"&lt;"&amp;ROUND(IF(T66="-",0,SUBSTITUTE(T66,"&lt;",""))*1+IF(U66="-",0,SUBSTITUTE(U66,"&lt;",""))*1,1-INT(LOG(ABS(IF(T66="-",0,SUBSTITUTE(T66,"&lt;",""))*1+IF(U66="-",0,SUBSTITUTE(U66,"&lt;",""))*1)))))))))),"入力形式が間違っています")</f>
        <v>&lt;9.5</v>
      </c>
      <c r="W66" s="23" t="str">
        <f>IF(ISERROR(V66*1),"",IF(AND(H66="飲料水",V66&gt;=11),"○",IF(AND(H66="牛乳・乳児用食品",V66&gt;=51),"○",IF(AND(H66&lt;&gt;"",V66&gt;=110),"○",""))))</f>
        <v/>
      </c>
    </row>
    <row r="67" spans="1:23" x14ac:dyDescent="0.4">
      <c r="A67" s="24">
        <v>61</v>
      </c>
      <c r="B67" s="24" t="s">
        <v>202</v>
      </c>
      <c r="C67" s="25" t="s">
        <v>202</v>
      </c>
      <c r="D67" s="8" t="s">
        <v>202</v>
      </c>
      <c r="E67" s="28" t="s">
        <v>227</v>
      </c>
      <c r="F67" s="25" t="s">
        <v>204</v>
      </c>
      <c r="G67" s="51" t="s">
        <v>35</v>
      </c>
      <c r="H67" s="11" t="s">
        <v>36</v>
      </c>
      <c r="I67" s="28" t="s">
        <v>228</v>
      </c>
      <c r="J67" s="28" t="s">
        <v>204</v>
      </c>
      <c r="K67" s="12" t="s">
        <v>229</v>
      </c>
      <c r="L67" s="52" t="s">
        <v>40</v>
      </c>
      <c r="M67" s="29" t="s">
        <v>201</v>
      </c>
      <c r="N67" s="15" t="s">
        <v>42</v>
      </c>
      <c r="O67" s="31">
        <v>44222</v>
      </c>
      <c r="P67" s="32">
        <v>44229</v>
      </c>
      <c r="Q67" s="33" t="s">
        <v>230</v>
      </c>
      <c r="R67" s="34" t="s">
        <v>231</v>
      </c>
      <c r="S67" s="37" t="s">
        <v>232</v>
      </c>
      <c r="T67" s="21" t="str">
        <f>IF(Q67="","",IF(NOT(ISERROR(Q67*1)),ROUNDDOWN(Q67*1,2-INT(LOG(ABS(Q67*1)))),IFERROR("&lt;"&amp;ROUNDDOWN(IF(SUBSTITUTE(Q67,"&lt;","")*1&lt;=50,SUBSTITUTE(Q67,"&lt;","")*1,""),2-INT(LOG(ABS(SUBSTITUTE(Q67,"&lt;","")*1)))),IF(Q67="-",Q67,"入力形式が間違っています"))))</f>
        <v>&lt;3.98</v>
      </c>
      <c r="U67" s="21" t="str">
        <f>IF(R67="","",IF(NOT(ISERROR(R67*1)),ROUNDDOWN(R67*1,2-INT(LOG(ABS(R67*1)))),IFERROR("&lt;"&amp;ROUNDDOWN(IF(SUBSTITUTE(R67,"&lt;","")*1&lt;=50,SUBSTITUTE(R67,"&lt;","")*1,""),2-INT(LOG(ABS(SUBSTITUTE(R67,"&lt;","")*1)))),IF(R67="-",R67,"入力形式が間違っています"))))</f>
        <v>&lt;5.13</v>
      </c>
      <c r="V67" s="22" t="str">
        <f>IFERROR(IF(AND(T67="",U67=""),"",IF(AND(T67="-",U67="-"),IF(S67="","Cs合計を入力してください",S67),IF(NOT(ISERROR(T67*1+U67*1)),ROUND(T67+U67, 1-INT(LOG(ABS(T67+U67)))),IF(NOT(ISERROR(T67*1)),ROUND(T67, 1-INT(LOG(ABS(T67)))),IF(NOT(ISERROR(U67*1)),ROUND(U67, 1-INT(LOG(ABS(U67)))),IF(ISERROR(T67*1+U67*1),"&lt;"&amp;ROUND(IF(T67="-",0,SUBSTITUTE(T67,"&lt;",""))*1+IF(U67="-",0,SUBSTITUTE(U67,"&lt;",""))*1,1-INT(LOG(ABS(IF(T67="-",0,SUBSTITUTE(T67,"&lt;",""))*1+IF(U67="-",0,SUBSTITUTE(U67,"&lt;",""))*1)))))))))),"入力形式が間違っています")</f>
        <v>&lt;9.1</v>
      </c>
      <c r="W67" s="23" t="str">
        <f>IF(ISERROR(V67*1),"",IF(AND(H67="飲料水",V67&gt;=11),"○",IF(AND(H67="牛乳・乳児用食品",V67&gt;=51),"○",IF(AND(H67&lt;&gt;"",V67&gt;=110),"○",""))))</f>
        <v/>
      </c>
    </row>
    <row r="68" spans="1:23" x14ac:dyDescent="0.4">
      <c r="A68" s="24">
        <v>62</v>
      </c>
      <c r="B68" s="24" t="s">
        <v>202</v>
      </c>
      <c r="C68" s="25" t="s">
        <v>202</v>
      </c>
      <c r="D68" s="8" t="s">
        <v>202</v>
      </c>
      <c r="E68" s="28" t="s">
        <v>227</v>
      </c>
      <c r="F68" s="25" t="s">
        <v>204</v>
      </c>
      <c r="G68" s="51" t="s">
        <v>35</v>
      </c>
      <c r="H68" s="11" t="s">
        <v>36</v>
      </c>
      <c r="I68" s="28" t="s">
        <v>233</v>
      </c>
      <c r="J68" s="28" t="s">
        <v>204</v>
      </c>
      <c r="K68" s="12" t="s">
        <v>229</v>
      </c>
      <c r="L68" s="52" t="s">
        <v>40</v>
      </c>
      <c r="M68" s="29" t="s">
        <v>201</v>
      </c>
      <c r="N68" s="15" t="s">
        <v>42</v>
      </c>
      <c r="O68" s="31">
        <v>44222</v>
      </c>
      <c r="P68" s="32">
        <v>44229</v>
      </c>
      <c r="Q68" s="33" t="s">
        <v>234</v>
      </c>
      <c r="R68" s="34" t="s">
        <v>235</v>
      </c>
      <c r="S68" s="37" t="s">
        <v>236</v>
      </c>
      <c r="T68" s="21" t="str">
        <f>IF(Q68="","",IF(NOT(ISERROR(Q68*1)),ROUNDDOWN(Q68*1,2-INT(LOG(ABS(Q68*1)))),IFERROR("&lt;"&amp;ROUNDDOWN(IF(SUBSTITUTE(Q68,"&lt;","")*1&lt;=50,SUBSTITUTE(Q68,"&lt;","")*1,""),2-INT(LOG(ABS(SUBSTITUTE(Q68,"&lt;","")*1)))),IF(Q68="-",Q68,"入力形式が間違っています"))))</f>
        <v>&lt;4.22</v>
      </c>
      <c r="U68" s="21" t="str">
        <f>IF(R68="","",IF(NOT(ISERROR(R68*1)),ROUNDDOWN(R68*1,2-INT(LOG(ABS(R68*1)))),IFERROR("&lt;"&amp;ROUNDDOWN(IF(SUBSTITUTE(R68,"&lt;","")*1&lt;=50,SUBSTITUTE(R68,"&lt;","")*1,""),2-INT(LOG(ABS(SUBSTITUTE(R68,"&lt;","")*1)))),IF(R68="-",R68,"入力形式が間違っています"))))</f>
        <v>&lt;5</v>
      </c>
      <c r="V68" s="22" t="str">
        <f>IFERROR(IF(AND(T68="",U68=""),"",IF(AND(T68="-",U68="-"),IF(S68="","Cs合計を入力してください",S68),IF(NOT(ISERROR(T68*1+U68*1)),ROUND(T68+U68, 1-INT(LOG(ABS(T68+U68)))),IF(NOT(ISERROR(T68*1)),ROUND(T68, 1-INT(LOG(ABS(T68)))),IF(NOT(ISERROR(U68*1)),ROUND(U68, 1-INT(LOG(ABS(U68)))),IF(ISERROR(T68*1+U68*1),"&lt;"&amp;ROUND(IF(T68="-",0,SUBSTITUTE(T68,"&lt;",""))*1+IF(U68="-",0,SUBSTITUTE(U68,"&lt;",""))*1,1-INT(LOG(ABS(IF(T68="-",0,SUBSTITUTE(T68,"&lt;",""))*1+IF(U68="-",0,SUBSTITUTE(U68,"&lt;",""))*1)))))))))),"入力形式が間違っています")</f>
        <v>&lt;9.2</v>
      </c>
      <c r="W68" s="23" t="str">
        <f>IF(ISERROR(V68*1),"",IF(AND(H68="飲料水",V68&gt;=11),"○",IF(AND(H68="牛乳・乳児用食品",V68&gt;=51),"○",IF(AND(H68&lt;&gt;"",V68&gt;=110),"○",""))))</f>
        <v/>
      </c>
    </row>
    <row r="69" spans="1:23" x14ac:dyDescent="0.4">
      <c r="A69" s="24">
        <v>63</v>
      </c>
      <c r="B69" s="24" t="s">
        <v>202</v>
      </c>
      <c r="C69" s="25" t="s">
        <v>202</v>
      </c>
      <c r="D69" s="8" t="s">
        <v>202</v>
      </c>
      <c r="E69" s="28" t="s">
        <v>237</v>
      </c>
      <c r="F69" s="25" t="s">
        <v>204</v>
      </c>
      <c r="G69" s="51" t="s">
        <v>35</v>
      </c>
      <c r="H69" s="11" t="s">
        <v>36</v>
      </c>
      <c r="I69" s="28" t="s">
        <v>218</v>
      </c>
      <c r="J69" s="28" t="s">
        <v>204</v>
      </c>
      <c r="K69" s="12" t="s">
        <v>206</v>
      </c>
      <c r="L69" s="52" t="s">
        <v>40</v>
      </c>
      <c r="M69" s="29" t="s">
        <v>201</v>
      </c>
      <c r="N69" s="15" t="s">
        <v>42</v>
      </c>
      <c r="O69" s="31">
        <v>44222</v>
      </c>
      <c r="P69" s="32">
        <v>44228</v>
      </c>
      <c r="Q69" s="33" t="s">
        <v>238</v>
      </c>
      <c r="R69" s="34" t="s">
        <v>239</v>
      </c>
      <c r="S69" s="37" t="s">
        <v>213</v>
      </c>
      <c r="T69" s="21" t="str">
        <f>IF(Q69="","",IF(NOT(ISERROR(Q69*1)),ROUNDDOWN(Q69*1,2-INT(LOG(ABS(Q69*1)))),IFERROR("&lt;"&amp;ROUNDDOWN(IF(SUBSTITUTE(Q69,"&lt;","")*1&lt;=50,SUBSTITUTE(Q69,"&lt;","")*1,""),2-INT(LOG(ABS(SUBSTITUTE(Q69,"&lt;","")*1)))),IF(Q69="-",Q69,"入力形式が間違っています"))))</f>
        <v>&lt;6.61</v>
      </c>
      <c r="U69" s="21" t="str">
        <f>IF(R69="","",IF(NOT(ISERROR(R69*1)),ROUNDDOWN(R69*1,2-INT(LOG(ABS(R69*1)))),IFERROR("&lt;"&amp;ROUNDDOWN(IF(SUBSTITUTE(R69,"&lt;","")*1&lt;=50,SUBSTITUTE(R69,"&lt;","")*1,""),2-INT(LOG(ABS(SUBSTITUTE(R69,"&lt;","")*1)))),IF(R69="-",R69,"入力形式が間違っています"))))</f>
        <v>&lt;4.67</v>
      </c>
      <c r="V69" s="22" t="str">
        <f>IFERROR(IF(AND(T69="",U69=""),"",IF(AND(T69="-",U69="-"),IF(S69="","Cs合計を入力してください",S69),IF(NOT(ISERROR(T69*1+U69*1)),ROUND(T69+U69, 1-INT(LOG(ABS(T69+U69)))),IF(NOT(ISERROR(T69*1)),ROUND(T69, 1-INT(LOG(ABS(T69)))),IF(NOT(ISERROR(U69*1)),ROUND(U69, 1-INT(LOG(ABS(U69)))),IF(ISERROR(T69*1+U69*1),"&lt;"&amp;ROUND(IF(T69="-",0,SUBSTITUTE(T69,"&lt;",""))*1+IF(U69="-",0,SUBSTITUTE(U69,"&lt;",""))*1,1-INT(LOG(ABS(IF(T69="-",0,SUBSTITUTE(T69,"&lt;",""))*1+IF(U69="-",0,SUBSTITUTE(U69,"&lt;",""))*1)))))))))),"入力形式が間違っています")</f>
        <v>&lt;11</v>
      </c>
      <c r="W69" s="23" t="str">
        <f>IF(ISERROR(V69*1),"",IF(AND(H69="飲料水",V69&gt;=11),"○",IF(AND(H69="牛乳・乳児用食品",V69&gt;=51),"○",IF(AND(H69&lt;&gt;"",V69&gt;=110),"○",""))))</f>
        <v/>
      </c>
    </row>
    <row r="70" spans="1:23" x14ac:dyDescent="0.4">
      <c r="A70" s="24">
        <v>64</v>
      </c>
      <c r="B70" s="24" t="s">
        <v>202</v>
      </c>
      <c r="C70" s="25" t="s">
        <v>202</v>
      </c>
      <c r="D70" s="8" t="s">
        <v>202</v>
      </c>
      <c r="E70" s="28" t="s">
        <v>237</v>
      </c>
      <c r="F70" s="25" t="s">
        <v>204</v>
      </c>
      <c r="G70" s="51" t="s">
        <v>35</v>
      </c>
      <c r="H70" s="11" t="s">
        <v>36</v>
      </c>
      <c r="I70" s="28" t="s">
        <v>225</v>
      </c>
      <c r="J70" s="28" t="s">
        <v>204</v>
      </c>
      <c r="K70" s="12" t="s">
        <v>206</v>
      </c>
      <c r="L70" s="52" t="s">
        <v>40</v>
      </c>
      <c r="M70" s="29" t="s">
        <v>201</v>
      </c>
      <c r="N70" s="15" t="s">
        <v>42</v>
      </c>
      <c r="O70" s="31">
        <v>44222</v>
      </c>
      <c r="P70" s="32">
        <v>44228</v>
      </c>
      <c r="Q70" s="33" t="s">
        <v>240</v>
      </c>
      <c r="R70" s="34" t="s">
        <v>241</v>
      </c>
      <c r="S70" s="37" t="s">
        <v>242</v>
      </c>
      <c r="T70" s="21" t="str">
        <f>IF(Q70="","",IF(NOT(ISERROR(Q70*1)),ROUNDDOWN(Q70*1,2-INT(LOG(ABS(Q70*1)))),IFERROR("&lt;"&amp;ROUNDDOWN(IF(SUBSTITUTE(Q70,"&lt;","")*1&lt;=50,SUBSTITUTE(Q70,"&lt;","")*1,""),2-INT(LOG(ABS(SUBSTITUTE(Q70,"&lt;","")*1)))),IF(Q70="-",Q70,"入力形式が間違っています"))))</f>
        <v>&lt;4.2</v>
      </c>
      <c r="U70" s="21" t="str">
        <f>IF(R70="","",IF(NOT(ISERROR(R70*1)),ROUNDDOWN(R70*1,2-INT(LOG(ABS(R70*1)))),IFERROR("&lt;"&amp;ROUNDDOWN(IF(SUBSTITUTE(R70,"&lt;","")*1&lt;=50,SUBSTITUTE(R70,"&lt;","")*1,""),2-INT(LOG(ABS(SUBSTITUTE(R70,"&lt;","")*1)))),IF(R70="-",R70,"入力形式が間違っています"))))</f>
        <v>&lt;4.35</v>
      </c>
      <c r="V70" s="22" t="str">
        <f>IFERROR(IF(AND(T70="",U70=""),"",IF(AND(T70="-",U70="-"),IF(S70="","Cs合計を入力してください",S70),IF(NOT(ISERROR(T70*1+U70*1)),ROUND(T70+U70, 1-INT(LOG(ABS(T70+U70)))),IF(NOT(ISERROR(T70*1)),ROUND(T70, 1-INT(LOG(ABS(T70)))),IF(NOT(ISERROR(U70*1)),ROUND(U70, 1-INT(LOG(ABS(U70)))),IF(ISERROR(T70*1+U70*1),"&lt;"&amp;ROUND(IF(T70="-",0,SUBSTITUTE(T70,"&lt;",""))*1+IF(U70="-",0,SUBSTITUTE(U70,"&lt;",""))*1,1-INT(LOG(ABS(IF(T70="-",0,SUBSTITUTE(T70,"&lt;",""))*1+IF(U70="-",0,SUBSTITUTE(U70,"&lt;",""))*1)))))))))),"入力形式が間違っています")</f>
        <v>&lt;8.6</v>
      </c>
      <c r="W70" s="23" t="str">
        <f>IF(ISERROR(V70*1),"",IF(AND(H70="飲料水",V70&gt;=11),"○",IF(AND(H70="牛乳・乳児用食品",V70&gt;=51),"○",IF(AND(H70&lt;&gt;"",V70&gt;=110),"○",""))))</f>
        <v/>
      </c>
    </row>
    <row r="71" spans="1:23" x14ac:dyDescent="0.4">
      <c r="A71" s="24">
        <v>65</v>
      </c>
      <c r="B71" s="24" t="s">
        <v>202</v>
      </c>
      <c r="C71" s="25" t="s">
        <v>202</v>
      </c>
      <c r="D71" s="8" t="s">
        <v>202</v>
      </c>
      <c r="E71" s="28" t="s">
        <v>237</v>
      </c>
      <c r="F71" s="25" t="s">
        <v>204</v>
      </c>
      <c r="G71" s="51" t="s">
        <v>35</v>
      </c>
      <c r="H71" s="11" t="s">
        <v>36</v>
      </c>
      <c r="I71" s="28" t="s">
        <v>205</v>
      </c>
      <c r="J71" s="28" t="s">
        <v>204</v>
      </c>
      <c r="K71" s="12" t="s">
        <v>206</v>
      </c>
      <c r="L71" s="52" t="s">
        <v>40</v>
      </c>
      <c r="M71" s="29" t="s">
        <v>201</v>
      </c>
      <c r="N71" s="15" t="s">
        <v>42</v>
      </c>
      <c r="O71" s="31">
        <v>44222</v>
      </c>
      <c r="P71" s="32">
        <v>44228</v>
      </c>
      <c r="Q71" s="33" t="s">
        <v>243</v>
      </c>
      <c r="R71" s="34" t="s">
        <v>244</v>
      </c>
      <c r="S71" s="37" t="s">
        <v>220</v>
      </c>
      <c r="T71" s="21" t="str">
        <f>IF(Q71="","",IF(NOT(ISERROR(Q71*1)),ROUNDDOWN(Q71*1,2-INT(LOG(ABS(Q71*1)))),IFERROR("&lt;"&amp;ROUNDDOWN(IF(SUBSTITUTE(Q71,"&lt;","")*1&lt;=50,SUBSTITUTE(Q71,"&lt;","")*1,""),2-INT(LOG(ABS(SUBSTITUTE(Q71,"&lt;","")*1)))),IF(Q71="-",Q71,"入力形式が間違っています"))))</f>
        <v>&lt;5.69</v>
      </c>
      <c r="U71" s="21" t="str">
        <f>IF(R71="","",IF(NOT(ISERROR(R71*1)),ROUNDDOWN(R71*1,2-INT(LOG(ABS(R71*1)))),IFERROR("&lt;"&amp;ROUNDDOWN(IF(SUBSTITUTE(R71,"&lt;","")*1&lt;=50,SUBSTITUTE(R71,"&lt;","")*1,""),2-INT(LOG(ABS(SUBSTITUTE(R71,"&lt;","")*1)))),IF(R71="-",R71,"入力形式が間違っています"))))</f>
        <v>&lt;4.74</v>
      </c>
      <c r="V71" s="22" t="str">
        <f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&lt;10</v>
      </c>
      <c r="W71" s="23" t="str">
        <f>IF(ISERROR(V71*1),"",IF(AND(H71="飲料水",V71&gt;=11),"○",IF(AND(H71="牛乳・乳児用食品",V71&gt;=51),"○",IF(AND(H71&lt;&gt;"",V71&gt;=110),"○",""))))</f>
        <v/>
      </c>
    </row>
    <row r="72" spans="1:23" x14ac:dyDescent="0.4">
      <c r="A72" s="24">
        <v>66</v>
      </c>
      <c r="B72" s="24" t="s">
        <v>202</v>
      </c>
      <c r="C72" s="25" t="s">
        <v>202</v>
      </c>
      <c r="D72" s="8" t="s">
        <v>202</v>
      </c>
      <c r="E72" s="28" t="s">
        <v>237</v>
      </c>
      <c r="F72" s="25" t="s">
        <v>204</v>
      </c>
      <c r="G72" s="51" t="s">
        <v>35</v>
      </c>
      <c r="H72" s="11" t="s">
        <v>36</v>
      </c>
      <c r="I72" s="28" t="s">
        <v>214</v>
      </c>
      <c r="J72" s="28" t="s">
        <v>204</v>
      </c>
      <c r="K72" s="12" t="s">
        <v>229</v>
      </c>
      <c r="L72" s="52" t="s">
        <v>40</v>
      </c>
      <c r="M72" s="29" t="s">
        <v>201</v>
      </c>
      <c r="N72" s="15" t="s">
        <v>42</v>
      </c>
      <c r="O72" s="31">
        <v>44219</v>
      </c>
      <c r="P72" s="32">
        <v>44228</v>
      </c>
      <c r="Q72" s="33" t="s">
        <v>245</v>
      </c>
      <c r="R72" s="34" t="s">
        <v>246</v>
      </c>
      <c r="S72" s="37" t="s">
        <v>220</v>
      </c>
      <c r="T72" s="21" t="str">
        <f>IF(Q72="","",IF(NOT(ISERROR(Q72*1)),ROUNDDOWN(Q72*1,2-INT(LOG(ABS(Q72*1)))),IFERROR("&lt;"&amp;ROUNDDOWN(IF(SUBSTITUTE(Q72,"&lt;","")*1&lt;=50,SUBSTITUTE(Q72,"&lt;","")*1,""),2-INT(LOG(ABS(SUBSTITUTE(Q72,"&lt;","")*1)))),IF(Q72="-",Q72,"入力形式が間違っています"))))</f>
        <v>&lt;5.09</v>
      </c>
      <c r="U72" s="21" t="str">
        <f>IF(R72="","",IF(NOT(ISERROR(R72*1)),ROUNDDOWN(R72*1,2-INT(LOG(ABS(R72*1)))),IFERROR("&lt;"&amp;ROUNDDOWN(IF(SUBSTITUTE(R72,"&lt;","")*1&lt;=50,SUBSTITUTE(R72,"&lt;","")*1,""),2-INT(LOG(ABS(SUBSTITUTE(R72,"&lt;","")*1)))),IF(R72="-",R72,"入力形式が間違っています"))))</f>
        <v>&lt;4.91</v>
      </c>
      <c r="V72" s="22" t="str">
        <f>IFERROR(IF(AND(T72="",U72=""),"",IF(AND(T72="-",U72="-"),IF(S72="","Cs合計を入力してください",S72),IF(NOT(ISERROR(T72*1+U72*1)),ROUND(T72+U72, 1-INT(LOG(ABS(T72+U72)))),IF(NOT(ISERROR(T72*1)),ROUND(T72, 1-INT(LOG(ABS(T72)))),IF(NOT(ISERROR(U72*1)),ROUND(U72, 1-INT(LOG(ABS(U72)))),IF(ISERROR(T72*1+U72*1),"&lt;"&amp;ROUND(IF(T72="-",0,SUBSTITUTE(T72,"&lt;",""))*1+IF(U72="-",0,SUBSTITUTE(U72,"&lt;",""))*1,1-INT(LOG(ABS(IF(T72="-",0,SUBSTITUTE(T72,"&lt;",""))*1+IF(U72="-",0,SUBSTITUTE(U72,"&lt;",""))*1)))))))))),"入力形式が間違っています")</f>
        <v>&lt;10</v>
      </c>
      <c r="W72" s="23" t="str">
        <f>IF(ISERROR(V72*1),"",IF(AND(H72="飲料水",V72&gt;=11),"○",IF(AND(H72="牛乳・乳児用食品",V72&gt;=51),"○",IF(AND(H72&lt;&gt;"",V72&gt;=110),"○",""))))</f>
        <v/>
      </c>
    </row>
    <row r="73" spans="1:23" x14ac:dyDescent="0.4">
      <c r="A73" s="24">
        <v>67</v>
      </c>
      <c r="B73" s="24" t="s">
        <v>202</v>
      </c>
      <c r="C73" s="25" t="s">
        <v>202</v>
      </c>
      <c r="D73" s="8" t="s">
        <v>202</v>
      </c>
      <c r="E73" s="42" t="s">
        <v>237</v>
      </c>
      <c r="F73" s="142" t="s">
        <v>204</v>
      </c>
      <c r="G73" s="51" t="s">
        <v>35</v>
      </c>
      <c r="H73" s="11" t="s">
        <v>36</v>
      </c>
      <c r="I73" s="42" t="s">
        <v>225</v>
      </c>
      <c r="J73" s="42" t="s">
        <v>204</v>
      </c>
      <c r="K73" s="12" t="s">
        <v>206</v>
      </c>
      <c r="L73" s="52" t="s">
        <v>40</v>
      </c>
      <c r="M73" s="43" t="s">
        <v>201</v>
      </c>
      <c r="N73" s="15" t="s">
        <v>42</v>
      </c>
      <c r="O73" s="45">
        <v>44223</v>
      </c>
      <c r="P73" s="46">
        <v>44228</v>
      </c>
      <c r="Q73" s="33" t="s">
        <v>247</v>
      </c>
      <c r="R73" s="47" t="s">
        <v>248</v>
      </c>
      <c r="S73" s="48" t="s">
        <v>249</v>
      </c>
      <c r="T73" s="21" t="str">
        <f>IF(Q73="","",IF(NOT(ISERROR(Q73*1)),ROUNDDOWN(Q73*1,2-INT(LOG(ABS(Q73*1)))),IFERROR("&lt;"&amp;ROUNDDOWN(IF(SUBSTITUTE(Q73,"&lt;","")*1&lt;=50,SUBSTITUTE(Q73,"&lt;","")*1,""),2-INT(LOG(ABS(SUBSTITUTE(Q73,"&lt;","")*1)))),IF(Q73="-",Q73,"入力形式が間違っています"))))</f>
        <v>&lt;4.26</v>
      </c>
      <c r="U73" s="21" t="str">
        <f>IF(R73="","",IF(NOT(ISERROR(R73*1)),ROUNDDOWN(R73*1,2-INT(LOG(ABS(R73*1)))),IFERROR("&lt;"&amp;ROUNDDOWN(IF(SUBSTITUTE(R73,"&lt;","")*1&lt;=50,SUBSTITUTE(R73,"&lt;","")*1,""),2-INT(LOG(ABS(SUBSTITUTE(R73,"&lt;","")*1)))),IF(R73="-",R73,"入力形式が間違っています"))))</f>
        <v>&lt;4.28</v>
      </c>
      <c r="V73" s="22" t="str">
        <f>IFERROR(IF(AND(T73="",U73=""),"",IF(AND(T73="-",U73="-"),IF(S73="","Cs合計を入力してください",S73),IF(NOT(ISERROR(T73*1+U73*1)),ROUND(T73+U73, 1-INT(LOG(ABS(T73+U73)))),IF(NOT(ISERROR(T73*1)),ROUND(T73, 1-INT(LOG(ABS(T73)))),IF(NOT(ISERROR(U73*1)),ROUND(U73, 1-INT(LOG(ABS(U73)))),IF(ISERROR(T73*1+U73*1),"&lt;"&amp;ROUND(IF(T73="-",0,SUBSTITUTE(T73,"&lt;",""))*1+IF(U73="-",0,SUBSTITUTE(U73,"&lt;",""))*1,1-INT(LOG(ABS(IF(T73="-",0,SUBSTITUTE(T73,"&lt;",""))*1+IF(U73="-",0,SUBSTITUTE(U73,"&lt;",""))*1)))))))))),"入力形式が間違っています")</f>
        <v>&lt;8.5</v>
      </c>
      <c r="W73" s="23" t="str">
        <f>IF(ISERROR(V73*1),"",IF(AND(H73="飲料水",V73&gt;=11),"○",IF(AND(H73="牛乳・乳児用食品",V73&gt;=51),"○",IF(AND(H73&lt;&gt;"",V73&gt;=110),"○",""))))</f>
        <v/>
      </c>
    </row>
    <row r="74" spans="1:23" x14ac:dyDescent="0.4">
      <c r="A74" s="24">
        <v>68</v>
      </c>
      <c r="B74" s="24" t="s">
        <v>202</v>
      </c>
      <c r="C74" s="25" t="s">
        <v>202</v>
      </c>
      <c r="D74" s="8" t="s">
        <v>202</v>
      </c>
      <c r="E74" s="42" t="s">
        <v>237</v>
      </c>
      <c r="F74" s="142" t="s">
        <v>204</v>
      </c>
      <c r="G74" s="51" t="s">
        <v>35</v>
      </c>
      <c r="H74" s="11" t="s">
        <v>36</v>
      </c>
      <c r="I74" s="42" t="s">
        <v>225</v>
      </c>
      <c r="J74" s="42" t="s">
        <v>204</v>
      </c>
      <c r="K74" s="12" t="s">
        <v>229</v>
      </c>
      <c r="L74" s="52" t="s">
        <v>40</v>
      </c>
      <c r="M74" s="43" t="s">
        <v>201</v>
      </c>
      <c r="N74" s="15" t="s">
        <v>42</v>
      </c>
      <c r="O74" s="45">
        <v>44223</v>
      </c>
      <c r="P74" s="46">
        <v>44228</v>
      </c>
      <c r="Q74" s="33" t="s">
        <v>219</v>
      </c>
      <c r="R74" s="34" t="s">
        <v>250</v>
      </c>
      <c r="S74" s="48" t="s">
        <v>213</v>
      </c>
      <c r="T74" s="21" t="str">
        <f>IF(Q74="","",IF(NOT(ISERROR(Q74*1)),ROUNDDOWN(Q74*1,2-INT(LOG(ABS(Q74*1)))),IFERROR("&lt;"&amp;ROUNDDOWN(IF(SUBSTITUTE(Q74,"&lt;","")*1&lt;=50,SUBSTITUTE(Q74,"&lt;","")*1,""),2-INT(LOG(ABS(SUBSTITUTE(Q74,"&lt;","")*1)))),IF(Q74="-",Q74,"入力形式が間違っています"))))</f>
        <v>&lt;5.34</v>
      </c>
      <c r="U74" s="21" t="str">
        <f>IF(R74="","",IF(NOT(ISERROR(R74*1)),ROUNDDOWN(R74*1,2-INT(LOG(ABS(R74*1)))),IFERROR("&lt;"&amp;ROUNDDOWN(IF(SUBSTITUTE(R74,"&lt;","")*1&lt;=50,SUBSTITUTE(R74,"&lt;","")*1,""),2-INT(LOG(ABS(SUBSTITUTE(R74,"&lt;","")*1)))),IF(R74="-",R74,"入力形式が間違っています"))))</f>
        <v>&lt;5.28</v>
      </c>
      <c r="V74" s="22" t="str">
        <f>IFERROR(IF(AND(T74="",U74=""),"",IF(AND(T74="-",U74="-"),IF(S74="","Cs合計を入力してください",S74),IF(NOT(ISERROR(T74*1+U74*1)),ROUND(T74+U74, 1-INT(LOG(ABS(T74+U74)))),IF(NOT(ISERROR(T74*1)),ROUND(T74, 1-INT(LOG(ABS(T74)))),IF(NOT(ISERROR(U74*1)),ROUND(U74, 1-INT(LOG(ABS(U74)))),IF(ISERROR(T74*1+U74*1),"&lt;"&amp;ROUND(IF(T74="-",0,SUBSTITUTE(T74,"&lt;",""))*1+IF(U74="-",0,SUBSTITUTE(U74,"&lt;",""))*1,1-INT(LOG(ABS(IF(T74="-",0,SUBSTITUTE(T74,"&lt;",""))*1+IF(U74="-",0,SUBSTITUTE(U74,"&lt;",""))*1)))))))))),"入力形式が間違っています")</f>
        <v>&lt;11</v>
      </c>
      <c r="W74" s="23" t="str">
        <f>IF(ISERROR(V74*1),"",IF(AND(H74="飲料水",V74&gt;=11),"○",IF(AND(H74="牛乳・乳児用食品",V74&gt;=51),"○",IF(AND(H74&lt;&gt;"",V74&gt;=110),"○",""))))</f>
        <v/>
      </c>
    </row>
    <row r="75" spans="1:23" x14ac:dyDescent="0.4">
      <c r="A75" s="24">
        <v>69</v>
      </c>
      <c r="B75" s="24" t="s">
        <v>202</v>
      </c>
      <c r="C75" s="25" t="s">
        <v>202</v>
      </c>
      <c r="D75" s="8" t="s">
        <v>202</v>
      </c>
      <c r="E75" s="42" t="s">
        <v>237</v>
      </c>
      <c r="F75" s="142" t="s">
        <v>204</v>
      </c>
      <c r="G75" s="51" t="s">
        <v>35</v>
      </c>
      <c r="H75" s="11" t="s">
        <v>36</v>
      </c>
      <c r="I75" s="42" t="s">
        <v>251</v>
      </c>
      <c r="J75" s="42" t="s">
        <v>204</v>
      </c>
      <c r="K75" s="12" t="s">
        <v>229</v>
      </c>
      <c r="L75" s="52" t="s">
        <v>40</v>
      </c>
      <c r="M75" s="43" t="s">
        <v>201</v>
      </c>
      <c r="N75" s="15" t="s">
        <v>42</v>
      </c>
      <c r="O75" s="45">
        <v>44223</v>
      </c>
      <c r="P75" s="46">
        <v>44228</v>
      </c>
      <c r="Q75" s="33" t="s">
        <v>252</v>
      </c>
      <c r="R75" s="34" t="s">
        <v>253</v>
      </c>
      <c r="S75" s="48" t="s">
        <v>213</v>
      </c>
      <c r="T75" s="21" t="str">
        <f>IF(Q75="","",IF(NOT(ISERROR(Q75*1)),ROUNDDOWN(Q75*1,2-INT(LOG(ABS(Q75*1)))),IFERROR("&lt;"&amp;ROUNDDOWN(IF(SUBSTITUTE(Q75,"&lt;","")*1&lt;=50,SUBSTITUTE(Q75,"&lt;","")*1,""),2-INT(LOG(ABS(SUBSTITUTE(Q75,"&lt;","")*1)))),IF(Q75="-",Q75,"入力形式が間違っています"))))</f>
        <v>&lt;4.37</v>
      </c>
      <c r="U75" s="21" t="str">
        <f>IF(R75="","",IF(NOT(ISERROR(R75*1)),ROUNDDOWN(R75*1,2-INT(LOG(ABS(R75*1)))),IFERROR("&lt;"&amp;ROUNDDOWN(IF(SUBSTITUTE(R75,"&lt;","")*1&lt;=50,SUBSTITUTE(R75,"&lt;","")*1,""),2-INT(LOG(ABS(SUBSTITUTE(R75,"&lt;","")*1)))),IF(R75="-",R75,"入力形式が間違っています"))))</f>
        <v>&lt;6.35</v>
      </c>
      <c r="V75" s="22" t="str">
        <f>IFERROR(IF(AND(T75="",U75=""),"",IF(AND(T75="-",U75="-"),IF(S75="","Cs合計を入力してください",S75),IF(NOT(ISERROR(T75*1+U75*1)),ROUND(T75+U75, 1-INT(LOG(ABS(T75+U75)))),IF(NOT(ISERROR(T75*1)),ROUND(T75, 1-INT(LOG(ABS(T75)))),IF(NOT(ISERROR(U75*1)),ROUND(U75, 1-INT(LOG(ABS(U75)))),IF(ISERROR(T75*1+U75*1),"&lt;"&amp;ROUND(IF(T75="-",0,SUBSTITUTE(T75,"&lt;",""))*1+IF(U75="-",0,SUBSTITUTE(U75,"&lt;",""))*1,1-INT(LOG(ABS(IF(T75="-",0,SUBSTITUTE(T75,"&lt;",""))*1+IF(U75="-",0,SUBSTITUTE(U75,"&lt;",""))*1)))))))))),"入力形式が間違っています")</f>
        <v>&lt;11</v>
      </c>
      <c r="W75" s="23" t="str">
        <f>IF(ISERROR(V75*1),"",IF(AND(H75="飲料水",V75&gt;=11),"○",IF(AND(H75="牛乳・乳児用食品",V75&gt;=51),"○",IF(AND(H75&lt;&gt;"",V75&gt;=110),"○",""))))</f>
        <v/>
      </c>
    </row>
    <row r="76" spans="1:23" x14ac:dyDescent="0.4">
      <c r="A76" s="24">
        <v>70</v>
      </c>
      <c r="B76" s="24" t="s">
        <v>202</v>
      </c>
      <c r="C76" s="25" t="s">
        <v>202</v>
      </c>
      <c r="D76" s="8" t="s">
        <v>202</v>
      </c>
      <c r="E76" s="42" t="s">
        <v>254</v>
      </c>
      <c r="F76" s="142" t="s">
        <v>204</v>
      </c>
      <c r="G76" s="51" t="s">
        <v>35</v>
      </c>
      <c r="H76" s="11" t="s">
        <v>36</v>
      </c>
      <c r="I76" s="42" t="s">
        <v>210</v>
      </c>
      <c r="J76" s="42" t="s">
        <v>204</v>
      </c>
      <c r="K76" s="12" t="s">
        <v>229</v>
      </c>
      <c r="L76" s="52" t="s">
        <v>40</v>
      </c>
      <c r="M76" s="43" t="s">
        <v>201</v>
      </c>
      <c r="N76" s="15" t="s">
        <v>42</v>
      </c>
      <c r="O76" s="45">
        <v>44222</v>
      </c>
      <c r="P76" s="46">
        <v>44228</v>
      </c>
      <c r="Q76" s="33" t="s">
        <v>255</v>
      </c>
      <c r="R76" s="34" t="s">
        <v>256</v>
      </c>
      <c r="S76" s="48" t="s">
        <v>257</v>
      </c>
      <c r="T76" s="21" t="str">
        <f>IF(Q76="","",IF(NOT(ISERROR(Q76*1)),ROUNDDOWN(Q76*1,2-INT(LOG(ABS(Q76*1)))),IFERROR("&lt;"&amp;ROUNDDOWN(IF(SUBSTITUTE(Q76,"&lt;","")*1&lt;=50,SUBSTITUTE(Q76,"&lt;","")*1,""),2-INT(LOG(ABS(SUBSTITUTE(Q76,"&lt;","")*1)))),IF(Q76="-",Q76,"入力形式が間違っています"))))</f>
        <v>&lt;4.13</v>
      </c>
      <c r="U76" s="21" t="str">
        <f>IF(R76="","",IF(NOT(ISERROR(R76*1)),ROUNDDOWN(R76*1,2-INT(LOG(ABS(R76*1)))),IFERROR("&lt;"&amp;ROUNDDOWN(IF(SUBSTITUTE(R76,"&lt;","")*1&lt;=50,SUBSTITUTE(R76,"&lt;","")*1,""),2-INT(LOG(ABS(SUBSTITUTE(R76,"&lt;","")*1)))),IF(R76="-",R76,"入力形式が間違っています"))))</f>
        <v>&lt;4.58</v>
      </c>
      <c r="V76" s="22" t="str">
        <f>IFERROR(IF(AND(T76="",U76=""),"",IF(AND(T76="-",U76="-"),IF(S76="","Cs合計を入力してください",S76),IF(NOT(ISERROR(T76*1+U76*1)),ROUND(T76+U76, 1-INT(LOG(ABS(T76+U76)))),IF(NOT(ISERROR(T76*1)),ROUND(T76, 1-INT(LOG(ABS(T76)))),IF(NOT(ISERROR(U76*1)),ROUND(U76, 1-INT(LOG(ABS(U76)))),IF(ISERROR(T76*1+U76*1),"&lt;"&amp;ROUND(IF(T76="-",0,SUBSTITUTE(T76,"&lt;",""))*1+IF(U76="-",0,SUBSTITUTE(U76,"&lt;",""))*1,1-INT(LOG(ABS(IF(T76="-",0,SUBSTITUTE(T76,"&lt;",""))*1+IF(U76="-",0,SUBSTITUTE(U76,"&lt;",""))*1)))))))))),"入力形式が間違っています")</f>
        <v>&lt;8.7</v>
      </c>
      <c r="W76" s="23" t="str">
        <f>IF(ISERROR(V76*1),"",IF(AND(H76="飲料水",V76&gt;=11),"○",IF(AND(H76="牛乳・乳児用食品",V76&gt;=51),"○",IF(AND(H76&lt;&gt;"",V76&gt;=110),"○",""))))</f>
        <v/>
      </c>
    </row>
    <row r="77" spans="1:23" x14ac:dyDescent="0.4">
      <c r="A77" s="24">
        <v>71</v>
      </c>
      <c r="B77" s="24" t="s">
        <v>202</v>
      </c>
      <c r="C77" s="25" t="s">
        <v>202</v>
      </c>
      <c r="D77" s="8" t="s">
        <v>202</v>
      </c>
      <c r="E77" s="42" t="s">
        <v>254</v>
      </c>
      <c r="F77" s="142" t="s">
        <v>204</v>
      </c>
      <c r="G77" s="51" t="s">
        <v>35</v>
      </c>
      <c r="H77" s="11" t="s">
        <v>36</v>
      </c>
      <c r="I77" s="42" t="s">
        <v>218</v>
      </c>
      <c r="J77" s="42" t="s">
        <v>204</v>
      </c>
      <c r="K77" s="12" t="s">
        <v>229</v>
      </c>
      <c r="L77" s="52" t="s">
        <v>40</v>
      </c>
      <c r="M77" s="43" t="s">
        <v>201</v>
      </c>
      <c r="N77" s="15" t="s">
        <v>42</v>
      </c>
      <c r="O77" s="45">
        <v>44224</v>
      </c>
      <c r="P77" s="46">
        <v>44228</v>
      </c>
      <c r="Q77" s="33" t="s">
        <v>246</v>
      </c>
      <c r="R77" s="34" t="s">
        <v>258</v>
      </c>
      <c r="S77" s="48" t="s">
        <v>232</v>
      </c>
      <c r="T77" s="21" t="str">
        <f>IF(Q77="","",IF(NOT(ISERROR(Q77*1)),ROUNDDOWN(Q77*1,2-INT(LOG(ABS(Q77*1)))),IFERROR("&lt;"&amp;ROUNDDOWN(IF(SUBSTITUTE(Q77,"&lt;","")*1&lt;=50,SUBSTITUTE(Q77,"&lt;","")*1,""),2-INT(LOG(ABS(SUBSTITUTE(Q77,"&lt;","")*1)))),IF(Q77="-",Q77,"入力形式が間違っています"))))</f>
        <v>&lt;4.91</v>
      </c>
      <c r="U77" s="21" t="str">
        <f>IF(R77="","",IF(NOT(ISERROR(R77*1)),ROUNDDOWN(R77*1,2-INT(LOG(ABS(R77*1)))),IFERROR("&lt;"&amp;ROUNDDOWN(IF(SUBSTITUTE(R77,"&lt;","")*1&lt;=50,SUBSTITUTE(R77,"&lt;","")*1,""),2-INT(LOG(ABS(SUBSTITUTE(R77,"&lt;","")*1)))),IF(R77="-",R77,"入力形式が間違っています"))))</f>
        <v>&lt;4.17</v>
      </c>
      <c r="V77" s="22" t="str">
        <f>IFERROR(IF(AND(T77="",U77=""),"",IF(AND(T77="-",U77="-"),IF(S77="","Cs合計を入力してください",S77),IF(NOT(ISERROR(T77*1+U77*1)),ROUND(T77+U77, 1-INT(LOG(ABS(T77+U77)))),IF(NOT(ISERROR(T77*1)),ROUND(T77, 1-INT(LOG(ABS(T77)))),IF(NOT(ISERROR(U77*1)),ROUND(U77, 1-INT(LOG(ABS(U77)))),IF(ISERROR(T77*1+U77*1),"&lt;"&amp;ROUND(IF(T77="-",0,SUBSTITUTE(T77,"&lt;",""))*1+IF(U77="-",0,SUBSTITUTE(U77,"&lt;",""))*1,1-INT(LOG(ABS(IF(T77="-",0,SUBSTITUTE(T77,"&lt;",""))*1+IF(U77="-",0,SUBSTITUTE(U77,"&lt;",""))*1)))))))))),"入力形式が間違っています")</f>
        <v>&lt;9.1</v>
      </c>
      <c r="W77" s="23" t="str">
        <f>IF(ISERROR(V77*1),"",IF(AND(H77="飲料水",V77&gt;=11),"○",IF(AND(H77="牛乳・乳児用食品",V77&gt;=51),"○",IF(AND(H77&lt;&gt;"",V77&gt;=110),"○",""))))</f>
        <v/>
      </c>
    </row>
    <row r="78" spans="1:23" x14ac:dyDescent="0.4">
      <c r="A78" s="24">
        <v>72</v>
      </c>
      <c r="B78" s="24" t="s">
        <v>202</v>
      </c>
      <c r="C78" s="25" t="s">
        <v>202</v>
      </c>
      <c r="D78" s="8" t="s">
        <v>202</v>
      </c>
      <c r="E78" s="42" t="s">
        <v>254</v>
      </c>
      <c r="F78" s="142" t="s">
        <v>204</v>
      </c>
      <c r="G78" s="51" t="s">
        <v>35</v>
      </c>
      <c r="H78" s="11" t="s">
        <v>36</v>
      </c>
      <c r="I78" s="42" t="s">
        <v>259</v>
      </c>
      <c r="J78" s="42" t="s">
        <v>204</v>
      </c>
      <c r="K78" s="12" t="s">
        <v>206</v>
      </c>
      <c r="L78" s="52" t="s">
        <v>40</v>
      </c>
      <c r="M78" s="43" t="s">
        <v>201</v>
      </c>
      <c r="N78" s="15" t="s">
        <v>42</v>
      </c>
      <c r="O78" s="45">
        <v>44220</v>
      </c>
      <c r="P78" s="46">
        <v>44228</v>
      </c>
      <c r="Q78" s="33" t="s">
        <v>260</v>
      </c>
      <c r="R78" s="34" t="s">
        <v>261</v>
      </c>
      <c r="S78" s="48" t="s">
        <v>213</v>
      </c>
      <c r="T78" s="21" t="str">
        <f>IF(Q78="","",IF(NOT(ISERROR(Q78*1)),ROUNDDOWN(Q78*1,2-INT(LOG(ABS(Q78*1)))),IFERROR("&lt;"&amp;ROUNDDOWN(IF(SUBSTITUTE(Q78,"&lt;","")*1&lt;=50,SUBSTITUTE(Q78,"&lt;","")*1,""),2-INT(LOG(ABS(SUBSTITUTE(Q78,"&lt;","")*1)))),IF(Q78="-",Q78,"入力形式が間違っています"))))</f>
        <v>&lt;4.72</v>
      </c>
      <c r="U78" s="21" t="str">
        <f>IF(R78="","",IF(NOT(ISERROR(R78*1)),ROUNDDOWN(R78*1,2-INT(LOG(ABS(R78*1)))),IFERROR("&lt;"&amp;ROUNDDOWN(IF(SUBSTITUTE(R78,"&lt;","")*1&lt;=50,SUBSTITUTE(R78,"&lt;","")*1,""),2-INT(LOG(ABS(SUBSTITUTE(R78,"&lt;","")*1)))),IF(R78="-",R78,"入力形式が間違っています"))))</f>
        <v>&lt;6.16</v>
      </c>
      <c r="V78" s="22" t="str">
        <f>IFERROR(IF(AND(T78="",U78=""),"",IF(AND(T78="-",U78="-"),IF(S78="","Cs合計を入力してください",S78),IF(NOT(ISERROR(T78*1+U78*1)),ROUND(T78+U78, 1-INT(LOG(ABS(T78+U78)))),IF(NOT(ISERROR(T78*1)),ROUND(T78, 1-INT(LOG(ABS(T78)))),IF(NOT(ISERROR(U78*1)),ROUND(U78, 1-INT(LOG(ABS(U78)))),IF(ISERROR(T78*1+U78*1),"&lt;"&amp;ROUND(IF(T78="-",0,SUBSTITUTE(T78,"&lt;",""))*1+IF(U78="-",0,SUBSTITUTE(U78,"&lt;",""))*1,1-INT(LOG(ABS(IF(T78="-",0,SUBSTITUTE(T78,"&lt;",""))*1+IF(U78="-",0,SUBSTITUTE(U78,"&lt;",""))*1)))))))))),"入力形式が間違っています")</f>
        <v>&lt;11</v>
      </c>
      <c r="W78" s="23" t="str">
        <f>IF(ISERROR(V78*1),"",IF(AND(H78="飲料水",V78&gt;=11),"○",IF(AND(H78="牛乳・乳児用食品",V78&gt;=51),"○",IF(AND(H78&lt;&gt;"",V78&gt;=110),"○",""))))</f>
        <v/>
      </c>
    </row>
    <row r="79" spans="1:23" x14ac:dyDescent="0.4">
      <c r="A79" s="24">
        <v>73</v>
      </c>
      <c r="B79" s="24" t="s">
        <v>202</v>
      </c>
      <c r="C79" s="25" t="s">
        <v>202</v>
      </c>
      <c r="D79" s="8" t="s">
        <v>202</v>
      </c>
      <c r="E79" s="42" t="s">
        <v>254</v>
      </c>
      <c r="F79" s="142" t="s">
        <v>204</v>
      </c>
      <c r="G79" s="51" t="s">
        <v>35</v>
      </c>
      <c r="H79" s="11" t="s">
        <v>36</v>
      </c>
      <c r="I79" s="42" t="s">
        <v>233</v>
      </c>
      <c r="J79" s="42" t="s">
        <v>204</v>
      </c>
      <c r="K79" s="12" t="s">
        <v>206</v>
      </c>
      <c r="L79" s="52" t="s">
        <v>40</v>
      </c>
      <c r="M79" s="43" t="s">
        <v>201</v>
      </c>
      <c r="N79" s="15" t="s">
        <v>42</v>
      </c>
      <c r="O79" s="45">
        <v>44220</v>
      </c>
      <c r="P79" s="46">
        <v>44229</v>
      </c>
      <c r="Q79" s="33" t="s">
        <v>262</v>
      </c>
      <c r="R79" s="34" t="s">
        <v>263</v>
      </c>
      <c r="S79" s="48" t="s">
        <v>220</v>
      </c>
      <c r="T79" s="21" t="str">
        <f>IF(Q79="","",IF(NOT(ISERROR(Q79*1)),ROUNDDOWN(Q79*1,2-INT(LOG(ABS(Q79*1)))),IFERROR("&lt;"&amp;ROUNDDOWN(IF(SUBSTITUTE(Q79,"&lt;","")*1&lt;=50,SUBSTITUTE(Q79,"&lt;","")*1,""),2-INT(LOG(ABS(SUBSTITUTE(Q79,"&lt;","")*1)))),IF(Q79="-",Q79,"入力形式が間違っています"))))</f>
        <v>&lt;5.04</v>
      </c>
      <c r="U79" s="21" t="str">
        <f>IF(R79="","",IF(NOT(ISERROR(R79*1)),ROUNDDOWN(R79*1,2-INT(LOG(ABS(R79*1)))),IFERROR("&lt;"&amp;ROUNDDOWN(IF(SUBSTITUTE(R79,"&lt;","")*1&lt;=50,SUBSTITUTE(R79,"&lt;","")*1,""),2-INT(LOG(ABS(SUBSTITUTE(R79,"&lt;","")*1)))),IF(R79="-",R79,"入力形式が間違っています"))))</f>
        <v>&lt;5.23</v>
      </c>
      <c r="V79" s="22" t="str">
        <f>IFERROR(IF(AND(T79="",U79=""),"",IF(AND(T79="-",U79="-"),IF(S79="","Cs合計を入力してください",S79),IF(NOT(ISERROR(T79*1+U79*1)),ROUND(T79+U79, 1-INT(LOG(ABS(T79+U79)))),IF(NOT(ISERROR(T79*1)),ROUND(T79, 1-INT(LOG(ABS(T79)))),IF(NOT(ISERROR(U79*1)),ROUND(U79, 1-INT(LOG(ABS(U79)))),IF(ISERROR(T79*1+U79*1),"&lt;"&amp;ROUND(IF(T79="-",0,SUBSTITUTE(T79,"&lt;",""))*1+IF(U79="-",0,SUBSTITUTE(U79,"&lt;",""))*1,1-INT(LOG(ABS(IF(T79="-",0,SUBSTITUTE(T79,"&lt;",""))*1+IF(U79="-",0,SUBSTITUTE(U79,"&lt;",""))*1)))))))))),"入力形式が間違っています")</f>
        <v>&lt;10</v>
      </c>
      <c r="W79" s="23" t="str">
        <f>IF(ISERROR(V79*1),"",IF(AND(H79="飲料水",V79&gt;=11),"○",IF(AND(H79="牛乳・乳児用食品",V79&gt;=51),"○",IF(AND(H79&lt;&gt;"",V79&gt;=110),"○",""))))</f>
        <v/>
      </c>
    </row>
    <row r="80" spans="1:23" x14ac:dyDescent="0.4">
      <c r="A80" s="24">
        <v>74</v>
      </c>
      <c r="B80" s="24" t="s">
        <v>202</v>
      </c>
      <c r="C80" s="25" t="s">
        <v>202</v>
      </c>
      <c r="D80" s="8" t="s">
        <v>202</v>
      </c>
      <c r="E80" s="28" t="s">
        <v>264</v>
      </c>
      <c r="F80" s="25" t="s">
        <v>204</v>
      </c>
      <c r="G80" s="51" t="s">
        <v>35</v>
      </c>
      <c r="H80" s="11" t="s">
        <v>36</v>
      </c>
      <c r="I80" s="28" t="s">
        <v>233</v>
      </c>
      <c r="J80" s="28" t="s">
        <v>204</v>
      </c>
      <c r="K80" s="12" t="s">
        <v>229</v>
      </c>
      <c r="L80" s="52" t="s">
        <v>40</v>
      </c>
      <c r="M80" s="29" t="s">
        <v>201</v>
      </c>
      <c r="N80" s="15" t="s">
        <v>42</v>
      </c>
      <c r="O80" s="31">
        <v>44223</v>
      </c>
      <c r="P80" s="32">
        <v>44229</v>
      </c>
      <c r="Q80" s="33" t="s">
        <v>245</v>
      </c>
      <c r="R80" s="34" t="s">
        <v>265</v>
      </c>
      <c r="S80" s="37" t="s">
        <v>220</v>
      </c>
      <c r="T80" s="21" t="str">
        <f>IF(Q80="","",IF(NOT(ISERROR(Q80*1)),ROUNDDOWN(Q80*1,2-INT(LOG(ABS(Q80*1)))),IFERROR("&lt;"&amp;ROUNDDOWN(IF(SUBSTITUTE(Q80,"&lt;","")*1&lt;=50,SUBSTITUTE(Q80,"&lt;","")*1,""),2-INT(LOG(ABS(SUBSTITUTE(Q80,"&lt;","")*1)))),IF(Q80="-",Q80,"入力形式が間違っています"))))</f>
        <v>&lt;5.09</v>
      </c>
      <c r="U80" s="21" t="str">
        <f>IF(R80="","",IF(NOT(ISERROR(R80*1)),ROUNDDOWN(R80*1,2-INT(LOG(ABS(R80*1)))),IFERROR("&lt;"&amp;ROUNDDOWN(IF(SUBSTITUTE(R80,"&lt;","")*1&lt;=50,SUBSTITUTE(R80,"&lt;","")*1,""),2-INT(LOG(ABS(SUBSTITUTE(R80,"&lt;","")*1)))),IF(R80="-",R80,"入力形式が間違っています"))))</f>
        <v>&lt;5.25</v>
      </c>
      <c r="V80" s="22" t="str">
        <f>IFERROR(IF(AND(T80="",U80=""),"",IF(AND(T80="-",U80="-"),IF(S80="","Cs合計を入力してください",S80),IF(NOT(ISERROR(T80*1+U80*1)),ROUND(T80+U80, 1-INT(LOG(ABS(T80+U80)))),IF(NOT(ISERROR(T80*1)),ROUND(T80, 1-INT(LOG(ABS(T80)))),IF(NOT(ISERROR(U80*1)),ROUND(U80, 1-INT(LOG(ABS(U80)))),IF(ISERROR(T80*1+U80*1),"&lt;"&amp;ROUND(IF(T80="-",0,SUBSTITUTE(T80,"&lt;",""))*1+IF(U80="-",0,SUBSTITUTE(U80,"&lt;",""))*1,1-INT(LOG(ABS(IF(T80="-",0,SUBSTITUTE(T80,"&lt;",""))*1+IF(U80="-",0,SUBSTITUTE(U80,"&lt;",""))*1)))))))))),"入力形式が間違っています")</f>
        <v>&lt;10</v>
      </c>
      <c r="W80" s="23" t="str">
        <f>IF(ISERROR(V80*1),"",IF(AND(H80="飲料水",V80&gt;=11),"○",IF(AND(H80="牛乳・乳児用食品",V80&gt;=51),"○",IF(AND(H80&lt;&gt;"",V80&gt;=110),"○",""))))</f>
        <v/>
      </c>
    </row>
    <row r="81" spans="1:23" x14ac:dyDescent="0.4">
      <c r="A81" s="24">
        <v>75</v>
      </c>
      <c r="B81" s="24" t="s">
        <v>202</v>
      </c>
      <c r="C81" s="25" t="s">
        <v>202</v>
      </c>
      <c r="D81" s="8" t="s">
        <v>202</v>
      </c>
      <c r="E81" s="28" t="s">
        <v>264</v>
      </c>
      <c r="F81" s="25" t="s">
        <v>204</v>
      </c>
      <c r="G81" s="51" t="s">
        <v>35</v>
      </c>
      <c r="H81" s="11" t="s">
        <v>36</v>
      </c>
      <c r="I81" s="28" t="s">
        <v>225</v>
      </c>
      <c r="J81" s="28" t="s">
        <v>204</v>
      </c>
      <c r="K81" s="12" t="s">
        <v>229</v>
      </c>
      <c r="L81" s="52" t="s">
        <v>40</v>
      </c>
      <c r="M81" s="29" t="s">
        <v>201</v>
      </c>
      <c r="N81" s="15" t="s">
        <v>42</v>
      </c>
      <c r="O81" s="31">
        <v>44223</v>
      </c>
      <c r="P81" s="32">
        <v>44229</v>
      </c>
      <c r="Q81" s="33" t="s">
        <v>266</v>
      </c>
      <c r="R81" s="34" t="s">
        <v>267</v>
      </c>
      <c r="S81" s="37" t="s">
        <v>268</v>
      </c>
      <c r="T81" s="21" t="str">
        <f>IF(Q81="","",IF(NOT(ISERROR(Q81*1)),ROUNDDOWN(Q81*1,2-INT(LOG(ABS(Q81*1)))),IFERROR("&lt;"&amp;ROUNDDOWN(IF(SUBSTITUTE(Q81,"&lt;","")*1&lt;=50,SUBSTITUTE(Q81,"&lt;","")*1,""),2-INT(LOG(ABS(SUBSTITUTE(Q81,"&lt;","")*1)))),IF(Q81="-",Q81,"入力形式が間違っています"))))</f>
        <v>&lt;4.36</v>
      </c>
      <c r="U81" s="21" t="str">
        <f>IF(R81="","",IF(NOT(ISERROR(R81*1)),ROUNDDOWN(R81*1,2-INT(LOG(ABS(R81*1)))),IFERROR("&lt;"&amp;ROUNDDOWN(IF(SUBSTITUTE(R81,"&lt;","")*1&lt;=50,SUBSTITUTE(R81,"&lt;","")*1,""),2-INT(LOG(ABS(SUBSTITUTE(R81,"&lt;","")*1)))),IF(R81="-",R81,"入力形式が間違っています"))))</f>
        <v>&lt;4.68</v>
      </c>
      <c r="V81" s="22" t="str">
        <f>IFERROR(IF(AND(T81="",U81=""),"",IF(AND(T81="-",U81="-"),IF(S81="","Cs合計を入力してください",S81),IF(NOT(ISERROR(T81*1+U81*1)),ROUND(T81+U81, 1-INT(LOG(ABS(T81+U81)))),IF(NOT(ISERROR(T81*1)),ROUND(T81, 1-INT(LOG(ABS(T81)))),IF(NOT(ISERROR(U81*1)),ROUND(U81, 1-INT(LOG(ABS(U81)))),IF(ISERROR(T81*1+U81*1),"&lt;"&amp;ROUND(IF(T81="-",0,SUBSTITUTE(T81,"&lt;",""))*1+IF(U81="-",0,SUBSTITUTE(U81,"&lt;",""))*1,1-INT(LOG(ABS(IF(T81="-",0,SUBSTITUTE(T81,"&lt;",""))*1+IF(U81="-",0,SUBSTITUTE(U81,"&lt;",""))*1)))))))))),"入力形式が間違っています")</f>
        <v>&lt;9</v>
      </c>
      <c r="W81" s="23" t="str">
        <f>IF(ISERROR(V81*1),"",IF(AND(H81="飲料水",V81&gt;=11),"○",IF(AND(H81="牛乳・乳児用食品",V81&gt;=51),"○",IF(AND(H81&lt;&gt;"",V81&gt;=110),"○",""))))</f>
        <v/>
      </c>
    </row>
    <row r="82" spans="1:23" x14ac:dyDescent="0.4">
      <c r="A82" s="24">
        <v>76</v>
      </c>
      <c r="B82" s="24" t="s">
        <v>202</v>
      </c>
      <c r="C82" s="25" t="s">
        <v>202</v>
      </c>
      <c r="D82" s="8" t="s">
        <v>202</v>
      </c>
      <c r="E82" s="28" t="s">
        <v>269</v>
      </c>
      <c r="F82" s="25" t="s">
        <v>204</v>
      </c>
      <c r="G82" s="51" t="s">
        <v>35</v>
      </c>
      <c r="H82" s="11" t="s">
        <v>36</v>
      </c>
      <c r="I82" s="28" t="s">
        <v>214</v>
      </c>
      <c r="J82" s="28" t="s">
        <v>204</v>
      </c>
      <c r="K82" s="12" t="s">
        <v>206</v>
      </c>
      <c r="L82" s="52" t="s">
        <v>40</v>
      </c>
      <c r="M82" s="29" t="s">
        <v>201</v>
      </c>
      <c r="N82" s="15" t="s">
        <v>42</v>
      </c>
      <c r="O82" s="31">
        <v>44227</v>
      </c>
      <c r="P82" s="32">
        <v>44231</v>
      </c>
      <c r="Q82" s="33" t="s">
        <v>240</v>
      </c>
      <c r="R82" s="34" t="s">
        <v>270</v>
      </c>
      <c r="S82" s="37" t="s">
        <v>268</v>
      </c>
      <c r="T82" s="21" t="str">
        <f>IF(Q82="","",IF(NOT(ISERROR(Q82*1)),ROUNDDOWN(Q82*1,2-INT(LOG(ABS(Q82*1)))),IFERROR("&lt;"&amp;ROUNDDOWN(IF(SUBSTITUTE(Q82,"&lt;","")*1&lt;=50,SUBSTITUTE(Q82,"&lt;","")*1,""),2-INT(LOG(ABS(SUBSTITUTE(Q82,"&lt;","")*1)))),IF(Q82="-",Q82,"入力形式が間違っています"))))</f>
        <v>&lt;4.2</v>
      </c>
      <c r="U82" s="21" t="str">
        <f>IF(R82="","",IF(NOT(ISERROR(R82*1)),ROUNDDOWN(R82*1,2-INT(LOG(ABS(R82*1)))),IFERROR("&lt;"&amp;ROUNDDOWN(IF(SUBSTITUTE(R82,"&lt;","")*1&lt;=50,SUBSTITUTE(R82,"&lt;","")*1,""),2-INT(LOG(ABS(SUBSTITUTE(R82,"&lt;","")*1)))),IF(R82="-",R82,"入力形式が間違っています"))))</f>
        <v>&lt;4.77</v>
      </c>
      <c r="V82" s="22" t="str">
        <f>IFERROR(IF(AND(T82="",U82=""),"",IF(AND(T82="-",U82="-"),IF(S82="","Cs合計を入力してください",S82),IF(NOT(ISERROR(T82*1+U82*1)),ROUND(T82+U82, 1-INT(LOG(ABS(T82+U82)))),IF(NOT(ISERROR(T82*1)),ROUND(T82, 1-INT(LOG(ABS(T82)))),IF(NOT(ISERROR(U82*1)),ROUND(U82, 1-INT(LOG(ABS(U82)))),IF(ISERROR(T82*1+U82*1),"&lt;"&amp;ROUND(IF(T82="-",0,SUBSTITUTE(T82,"&lt;",""))*1+IF(U82="-",0,SUBSTITUTE(U82,"&lt;",""))*1,1-INT(LOG(ABS(IF(T82="-",0,SUBSTITUTE(T82,"&lt;",""))*1+IF(U82="-",0,SUBSTITUTE(U82,"&lt;",""))*1)))))))))),"入力形式が間違っています")</f>
        <v>&lt;9</v>
      </c>
      <c r="W82" s="23" t="str">
        <f>IF(ISERROR(V82*1),"",IF(AND(H82="飲料水",V82&gt;=11),"○",IF(AND(H82="牛乳・乳児用食品",V82&gt;=51),"○",IF(AND(H82&lt;&gt;"",V82&gt;=110),"○",""))))</f>
        <v/>
      </c>
    </row>
    <row r="83" spans="1:23" x14ac:dyDescent="0.4">
      <c r="A83" s="24">
        <v>77</v>
      </c>
      <c r="B83" s="24" t="s">
        <v>202</v>
      </c>
      <c r="C83" s="25" t="s">
        <v>202</v>
      </c>
      <c r="D83" s="8" t="s">
        <v>202</v>
      </c>
      <c r="E83" s="28" t="s">
        <v>269</v>
      </c>
      <c r="F83" s="25" t="s">
        <v>204</v>
      </c>
      <c r="G83" s="51" t="s">
        <v>35</v>
      </c>
      <c r="H83" s="11" t="s">
        <v>36</v>
      </c>
      <c r="I83" s="28" t="s">
        <v>233</v>
      </c>
      <c r="J83" s="28" t="s">
        <v>204</v>
      </c>
      <c r="K83" s="12" t="s">
        <v>206</v>
      </c>
      <c r="L83" s="52" t="s">
        <v>40</v>
      </c>
      <c r="M83" s="29" t="s">
        <v>201</v>
      </c>
      <c r="N83" s="15" t="s">
        <v>42</v>
      </c>
      <c r="O83" s="31">
        <v>44227</v>
      </c>
      <c r="P83" s="32">
        <v>44231</v>
      </c>
      <c r="Q83" s="33" t="s">
        <v>271</v>
      </c>
      <c r="R83" s="34" t="s">
        <v>272</v>
      </c>
      <c r="S83" s="37" t="s">
        <v>273</v>
      </c>
      <c r="T83" s="21" t="str">
        <f>IF(Q83="","",IF(NOT(ISERROR(Q83*1)),ROUNDDOWN(Q83*1,2-INT(LOG(ABS(Q83*1)))),IFERROR("&lt;"&amp;ROUNDDOWN(IF(SUBSTITUTE(Q83,"&lt;","")*1&lt;=50,SUBSTITUTE(Q83,"&lt;","")*1,""),2-INT(LOG(ABS(SUBSTITUTE(Q83,"&lt;","")*1)))),IF(Q83="-",Q83,"入力形式が間違っています"))))</f>
        <v>&lt;3.86</v>
      </c>
      <c r="U83" s="21" t="str">
        <f>IF(R83="","",IF(NOT(ISERROR(R83*1)),ROUNDDOWN(R83*1,2-INT(LOG(ABS(R83*1)))),IFERROR("&lt;"&amp;ROUNDDOWN(IF(SUBSTITUTE(R83,"&lt;","")*1&lt;=50,SUBSTITUTE(R83,"&lt;","")*1,""),2-INT(LOG(ABS(SUBSTITUTE(R83,"&lt;","")*1)))),IF(R83="-",R83,"入力形式が間違っています"))))</f>
        <v>&lt;4.27</v>
      </c>
      <c r="V83" s="22" t="str">
        <f>IFERROR(IF(AND(T83="",U83=""),"",IF(AND(T83="-",U83="-"),IF(S83="","Cs合計を入力してください",S83),IF(NOT(ISERROR(T83*1+U83*1)),ROUND(T83+U83, 1-INT(LOG(ABS(T83+U83)))),IF(NOT(ISERROR(T83*1)),ROUND(T83, 1-INT(LOG(ABS(T83)))),IF(NOT(ISERROR(U83*1)),ROUND(U83, 1-INT(LOG(ABS(U83)))),IF(ISERROR(T83*1+U83*1),"&lt;"&amp;ROUND(IF(T83="-",0,SUBSTITUTE(T83,"&lt;",""))*1+IF(U83="-",0,SUBSTITUTE(U83,"&lt;",""))*1,1-INT(LOG(ABS(IF(T83="-",0,SUBSTITUTE(T83,"&lt;",""))*1+IF(U83="-",0,SUBSTITUTE(U83,"&lt;",""))*1)))))))))),"入力形式が間違っています")</f>
        <v>&lt;8.1</v>
      </c>
      <c r="W83" s="23" t="str">
        <f>IF(ISERROR(V83*1),"",IF(AND(H83="飲料水",V83&gt;=11),"○",IF(AND(H83="牛乳・乳児用食品",V83&gt;=51),"○",IF(AND(H83&lt;&gt;"",V83&gt;=110),"○",""))))</f>
        <v/>
      </c>
    </row>
    <row r="84" spans="1:23" x14ac:dyDescent="0.4">
      <c r="A84" s="24">
        <v>78</v>
      </c>
      <c r="B84" s="24" t="s">
        <v>202</v>
      </c>
      <c r="C84" s="25" t="s">
        <v>202</v>
      </c>
      <c r="D84" s="8" t="s">
        <v>202</v>
      </c>
      <c r="E84" s="28" t="s">
        <v>269</v>
      </c>
      <c r="F84" s="25" t="s">
        <v>204</v>
      </c>
      <c r="G84" s="51" t="s">
        <v>35</v>
      </c>
      <c r="H84" s="11" t="s">
        <v>36</v>
      </c>
      <c r="I84" s="28" t="s">
        <v>225</v>
      </c>
      <c r="J84" s="28" t="s">
        <v>204</v>
      </c>
      <c r="K84" s="12" t="s">
        <v>206</v>
      </c>
      <c r="L84" s="52" t="s">
        <v>40</v>
      </c>
      <c r="M84" s="29" t="s">
        <v>201</v>
      </c>
      <c r="N84" s="15" t="s">
        <v>42</v>
      </c>
      <c r="O84" s="31">
        <v>44228</v>
      </c>
      <c r="P84" s="32">
        <v>44231</v>
      </c>
      <c r="Q84" s="33" t="s">
        <v>274</v>
      </c>
      <c r="R84" s="34" t="s">
        <v>275</v>
      </c>
      <c r="S84" s="37" t="s">
        <v>276</v>
      </c>
      <c r="T84" s="21" t="str">
        <f>IF(Q84="","",IF(NOT(ISERROR(Q84*1)),ROUNDDOWN(Q84*1,2-INT(LOG(ABS(Q84*1)))),IFERROR("&lt;"&amp;ROUNDDOWN(IF(SUBSTITUTE(Q84,"&lt;","")*1&lt;=50,SUBSTITUTE(Q84,"&lt;","")*1,""),2-INT(LOG(ABS(SUBSTITUTE(Q84,"&lt;","")*1)))),IF(Q84="-",Q84,"入力形式が間違っています"))))</f>
        <v>&lt;2.91</v>
      </c>
      <c r="U84" s="21" t="str">
        <f>IF(R84="","",IF(NOT(ISERROR(R84*1)),ROUNDDOWN(R84*1,2-INT(LOG(ABS(R84*1)))),IFERROR("&lt;"&amp;ROUNDDOWN(IF(SUBSTITUTE(R84,"&lt;","")*1&lt;=50,SUBSTITUTE(R84,"&lt;","")*1,""),2-INT(LOG(ABS(SUBSTITUTE(R84,"&lt;","")*1)))),IF(R84="-",R84,"入力形式が間違っています"))))</f>
        <v>&lt;4</v>
      </c>
      <c r="V84" s="22" t="str">
        <f>IFERROR(IF(AND(T84="",U84=""),"",IF(AND(T84="-",U84="-"),IF(S84="","Cs合計を入力してください",S84),IF(NOT(ISERROR(T84*1+U84*1)),ROUND(T84+U84, 1-INT(LOG(ABS(T84+U84)))),IF(NOT(ISERROR(T84*1)),ROUND(T84, 1-INT(LOG(ABS(T84)))),IF(NOT(ISERROR(U84*1)),ROUND(U84, 1-INT(LOG(ABS(U84)))),IF(ISERROR(T84*1+U84*1),"&lt;"&amp;ROUND(IF(T84="-",0,SUBSTITUTE(T84,"&lt;",""))*1+IF(U84="-",0,SUBSTITUTE(U84,"&lt;",""))*1,1-INT(LOG(ABS(IF(T84="-",0,SUBSTITUTE(T84,"&lt;",""))*1+IF(U84="-",0,SUBSTITUTE(U84,"&lt;",""))*1)))))))))),"入力形式が間違っています")</f>
        <v>&lt;6.9</v>
      </c>
      <c r="W84" s="23" t="str">
        <f>IF(ISERROR(V84*1),"",IF(AND(H84="飲料水",V84&gt;=11),"○",IF(AND(H84="牛乳・乳児用食品",V84&gt;=51),"○",IF(AND(H84&lt;&gt;"",V84&gt;=110),"○",""))))</f>
        <v/>
      </c>
    </row>
    <row r="85" spans="1:23" x14ac:dyDescent="0.4">
      <c r="A85" s="24">
        <v>79</v>
      </c>
      <c r="B85" s="24" t="s">
        <v>202</v>
      </c>
      <c r="C85" s="25" t="s">
        <v>202</v>
      </c>
      <c r="D85" s="8" t="s">
        <v>202</v>
      </c>
      <c r="E85" s="28" t="s">
        <v>277</v>
      </c>
      <c r="F85" s="25" t="s">
        <v>204</v>
      </c>
      <c r="G85" s="51" t="s">
        <v>35</v>
      </c>
      <c r="H85" s="11" t="s">
        <v>36</v>
      </c>
      <c r="I85" s="28" t="s">
        <v>233</v>
      </c>
      <c r="J85" s="28" t="s">
        <v>204</v>
      </c>
      <c r="K85" s="12" t="s">
        <v>206</v>
      </c>
      <c r="L85" s="52" t="s">
        <v>40</v>
      </c>
      <c r="M85" s="29" t="s">
        <v>201</v>
      </c>
      <c r="N85" s="15" t="s">
        <v>42</v>
      </c>
      <c r="O85" s="31">
        <v>44225</v>
      </c>
      <c r="P85" s="32">
        <v>44231</v>
      </c>
      <c r="Q85" s="33" t="s">
        <v>278</v>
      </c>
      <c r="R85" s="34" t="s">
        <v>279</v>
      </c>
      <c r="S85" s="37" t="s">
        <v>220</v>
      </c>
      <c r="T85" s="21" t="str">
        <f>IF(Q85="","",IF(NOT(ISERROR(Q85*1)),ROUNDDOWN(Q85*1,2-INT(LOG(ABS(Q85*1)))),IFERROR("&lt;"&amp;ROUNDDOWN(IF(SUBSTITUTE(Q85,"&lt;","")*1&lt;=50,SUBSTITUTE(Q85,"&lt;","")*1,""),2-INT(LOG(ABS(SUBSTITUTE(Q85,"&lt;","")*1)))),IF(Q85="-",Q85,"入力形式が間違っています"))))</f>
        <v>&lt;4.57</v>
      </c>
      <c r="U85" s="21" t="str">
        <f>IF(R85="","",IF(NOT(ISERROR(R85*1)),ROUNDDOWN(R85*1,2-INT(LOG(ABS(R85*1)))),IFERROR("&lt;"&amp;ROUNDDOWN(IF(SUBSTITUTE(R85,"&lt;","")*1&lt;=50,SUBSTITUTE(R85,"&lt;","")*1,""),2-INT(LOG(ABS(SUBSTITUTE(R85,"&lt;","")*1)))),IF(R85="-",R85,"入力形式が間違っています"))))</f>
        <v>&lt;5.87</v>
      </c>
      <c r="V85" s="22" t="str">
        <f>IFERROR(IF(AND(T85="",U85=""),"",IF(AND(T85="-",U85="-"),IF(S85="","Cs合計を入力してください",S85),IF(NOT(ISERROR(T85*1+U85*1)),ROUND(T85+U85, 1-INT(LOG(ABS(T85+U85)))),IF(NOT(ISERROR(T85*1)),ROUND(T85, 1-INT(LOG(ABS(T85)))),IF(NOT(ISERROR(U85*1)),ROUND(U85, 1-INT(LOG(ABS(U85)))),IF(ISERROR(T85*1+U85*1),"&lt;"&amp;ROUND(IF(T85="-",0,SUBSTITUTE(T85,"&lt;",""))*1+IF(U85="-",0,SUBSTITUTE(U85,"&lt;",""))*1,1-INT(LOG(ABS(IF(T85="-",0,SUBSTITUTE(T85,"&lt;",""))*1+IF(U85="-",0,SUBSTITUTE(U85,"&lt;",""))*1)))))))))),"入力形式が間違っています")</f>
        <v>&lt;10</v>
      </c>
      <c r="W85" s="23" t="str">
        <f>IF(ISERROR(V85*1),"",IF(AND(H85="飲料水",V85&gt;=11),"○",IF(AND(H85="牛乳・乳児用食品",V85&gt;=51),"○",IF(AND(H85&lt;&gt;"",V85&gt;=110),"○",""))))</f>
        <v/>
      </c>
    </row>
    <row r="86" spans="1:23" x14ac:dyDescent="0.4">
      <c r="A86" s="24">
        <v>80</v>
      </c>
      <c r="B86" s="24" t="s">
        <v>280</v>
      </c>
      <c r="C86" s="25" t="s">
        <v>280</v>
      </c>
      <c r="D86" s="8" t="s">
        <v>280</v>
      </c>
      <c r="E86" s="28" t="s">
        <v>277</v>
      </c>
      <c r="F86" s="25" t="s">
        <v>204</v>
      </c>
      <c r="G86" s="51" t="s">
        <v>35</v>
      </c>
      <c r="H86" s="11" t="s">
        <v>36</v>
      </c>
      <c r="I86" s="28" t="s">
        <v>259</v>
      </c>
      <c r="J86" s="28" t="s">
        <v>204</v>
      </c>
      <c r="K86" s="12" t="s">
        <v>206</v>
      </c>
      <c r="L86" s="52" t="s">
        <v>40</v>
      </c>
      <c r="M86" s="29" t="s">
        <v>201</v>
      </c>
      <c r="N86" s="15" t="s">
        <v>42</v>
      </c>
      <c r="O86" s="31">
        <v>44226</v>
      </c>
      <c r="P86" s="32">
        <v>44231</v>
      </c>
      <c r="Q86" s="33" t="s">
        <v>281</v>
      </c>
      <c r="R86" s="34" t="s">
        <v>282</v>
      </c>
      <c r="S86" s="37" t="s">
        <v>283</v>
      </c>
      <c r="T86" s="21" t="str">
        <f>IF(Q86="","",IF(NOT(ISERROR(Q86*1)),ROUNDDOWN(Q86*1,2-INT(LOG(ABS(Q86*1)))),IFERROR("&lt;"&amp;ROUNDDOWN(IF(SUBSTITUTE(Q86,"&lt;","")*1&lt;=50,SUBSTITUTE(Q86,"&lt;","")*1,""),2-INT(LOG(ABS(SUBSTITUTE(Q86,"&lt;","")*1)))),IF(Q86="-",Q86,"入力形式が間違っています"))))</f>
        <v>&lt;4.39</v>
      </c>
      <c r="U86" s="21" t="str">
        <f>IF(R86="","",IF(NOT(ISERROR(R86*1)),ROUNDDOWN(R86*1,2-INT(LOG(ABS(R86*1)))),IFERROR("&lt;"&amp;ROUNDDOWN(IF(SUBSTITUTE(R86,"&lt;","")*1&lt;=50,SUBSTITUTE(R86,"&lt;","")*1,""),2-INT(LOG(ABS(SUBSTITUTE(R86,"&lt;","")*1)))),IF(R86="-",R86,"入力形式が間違っています"))))</f>
        <v>&lt;4.44</v>
      </c>
      <c r="V86" s="22" t="str">
        <f>IFERROR(IF(AND(T86="",U86=""),"",IF(AND(T86="-",U86="-"),IF(S86="","Cs合計を入力してください",S86),IF(NOT(ISERROR(T86*1+U86*1)),ROUND(T86+U86, 1-INT(LOG(ABS(T86+U86)))),IF(NOT(ISERROR(T86*1)),ROUND(T86, 1-INT(LOG(ABS(T86)))),IF(NOT(ISERROR(U86*1)),ROUND(U86, 1-INT(LOG(ABS(U86)))),IF(ISERROR(T86*1+U86*1),"&lt;"&amp;ROUND(IF(T86="-",0,SUBSTITUTE(T86,"&lt;",""))*1+IF(U86="-",0,SUBSTITUTE(U86,"&lt;",""))*1,1-INT(LOG(ABS(IF(T86="-",0,SUBSTITUTE(T86,"&lt;",""))*1+IF(U86="-",0,SUBSTITUTE(U86,"&lt;",""))*1)))))))))),"入力形式が間違っています")</f>
        <v>&lt;8.8</v>
      </c>
      <c r="W86" s="23" t="str">
        <f>IF(ISERROR(V86*1),"",IF(AND(H86="飲料水",V86&gt;=11),"○",IF(AND(H86="牛乳・乳児用食品",V86&gt;=51),"○",IF(AND(H86&lt;&gt;"",V86&gt;=110),"○",""))))</f>
        <v/>
      </c>
    </row>
    <row r="87" spans="1:23" x14ac:dyDescent="0.4">
      <c r="A87" s="24">
        <v>81</v>
      </c>
      <c r="B87" s="24" t="s">
        <v>280</v>
      </c>
      <c r="C87" s="25" t="s">
        <v>280</v>
      </c>
      <c r="D87" s="8" t="s">
        <v>280</v>
      </c>
      <c r="E87" s="28" t="s">
        <v>277</v>
      </c>
      <c r="F87" s="25" t="s">
        <v>204</v>
      </c>
      <c r="G87" s="51" t="s">
        <v>35</v>
      </c>
      <c r="H87" s="11" t="s">
        <v>36</v>
      </c>
      <c r="I87" s="28" t="s">
        <v>225</v>
      </c>
      <c r="J87" s="28" t="s">
        <v>204</v>
      </c>
      <c r="K87" s="12" t="s">
        <v>206</v>
      </c>
      <c r="L87" s="52" t="s">
        <v>40</v>
      </c>
      <c r="M87" s="29" t="s">
        <v>201</v>
      </c>
      <c r="N87" s="15" t="s">
        <v>42</v>
      </c>
      <c r="O87" s="31">
        <v>44224</v>
      </c>
      <c r="P87" s="32">
        <v>44231</v>
      </c>
      <c r="Q87" s="33" t="s">
        <v>258</v>
      </c>
      <c r="R87" s="34" t="s">
        <v>284</v>
      </c>
      <c r="S87" s="37" t="s">
        <v>285</v>
      </c>
      <c r="T87" s="21" t="str">
        <f>IF(Q87="","",IF(NOT(ISERROR(Q87*1)),ROUNDDOWN(Q87*1,2-INT(LOG(ABS(Q87*1)))),IFERROR("&lt;"&amp;ROUNDDOWN(IF(SUBSTITUTE(Q87,"&lt;","")*1&lt;=50,SUBSTITUTE(Q87,"&lt;","")*1,""),2-INT(LOG(ABS(SUBSTITUTE(Q87,"&lt;","")*1)))),IF(Q87="-",Q87,"入力形式が間違っています"))))</f>
        <v>&lt;4.17</v>
      </c>
      <c r="U87" s="21" t="str">
        <f>IF(R87="","",IF(NOT(ISERROR(R87*1)),ROUNDDOWN(R87*1,2-INT(LOG(ABS(R87*1)))),IFERROR("&lt;"&amp;ROUNDDOWN(IF(SUBSTITUTE(R87,"&lt;","")*1&lt;=50,SUBSTITUTE(R87,"&lt;","")*1,""),2-INT(LOG(ABS(SUBSTITUTE(R87,"&lt;","")*1)))),IF(R87="-",R87,"入力形式が間違っています"))))</f>
        <v>&lt;4.11</v>
      </c>
      <c r="V87" s="22" t="str">
        <f>IFERROR(IF(AND(T87="",U87=""),"",IF(AND(T87="-",U87="-"),IF(S87="","Cs合計を入力してください",S87),IF(NOT(ISERROR(T87*1+U87*1)),ROUND(T87+U87, 1-INT(LOG(ABS(T87+U87)))),IF(NOT(ISERROR(T87*1)),ROUND(T87, 1-INT(LOG(ABS(T87)))),IF(NOT(ISERROR(U87*1)),ROUND(U87, 1-INT(LOG(ABS(U87)))),IF(ISERROR(T87*1+U87*1),"&lt;"&amp;ROUND(IF(T87="-",0,SUBSTITUTE(T87,"&lt;",""))*1+IF(U87="-",0,SUBSTITUTE(U87,"&lt;",""))*1,1-INT(LOG(ABS(IF(T87="-",0,SUBSTITUTE(T87,"&lt;",""))*1+IF(U87="-",0,SUBSTITUTE(U87,"&lt;",""))*1)))))))))),"入力形式が間違っています")</f>
        <v>&lt;8.3</v>
      </c>
      <c r="W87" s="23" t="str">
        <f>IF(ISERROR(V87*1),"",IF(AND(H87="飲料水",V87&gt;=11),"○",IF(AND(H87="牛乳・乳児用食品",V87&gt;=51),"○",IF(AND(H87&lt;&gt;"",V87&gt;=110),"○",""))))</f>
        <v/>
      </c>
    </row>
    <row r="88" spans="1:23" x14ac:dyDescent="0.4">
      <c r="A88" s="24">
        <v>82</v>
      </c>
      <c r="B88" s="24" t="s">
        <v>280</v>
      </c>
      <c r="C88" s="25" t="s">
        <v>280</v>
      </c>
      <c r="D88" s="8" t="s">
        <v>280</v>
      </c>
      <c r="E88" s="28" t="s">
        <v>204</v>
      </c>
      <c r="F88" s="25" t="s">
        <v>286</v>
      </c>
      <c r="G88" s="51" t="s">
        <v>287</v>
      </c>
      <c r="H88" s="11" t="s">
        <v>288</v>
      </c>
      <c r="I88" s="28" t="s">
        <v>289</v>
      </c>
      <c r="J88" s="12" t="s">
        <v>93</v>
      </c>
      <c r="K88" s="28" t="s">
        <v>204</v>
      </c>
      <c r="L88" s="52" t="s">
        <v>290</v>
      </c>
      <c r="M88" s="29" t="s">
        <v>291</v>
      </c>
      <c r="N88" s="15" t="s">
        <v>42</v>
      </c>
      <c r="O88" s="31">
        <v>44223</v>
      </c>
      <c r="P88" s="32">
        <v>44228</v>
      </c>
      <c r="Q88" s="33" t="s">
        <v>292</v>
      </c>
      <c r="R88" s="34" t="s">
        <v>293</v>
      </c>
      <c r="S88" s="37" t="s">
        <v>149</v>
      </c>
      <c r="T88" s="21" t="str">
        <f>IF(Q88="","",IF(NOT(ISERROR(Q88*1)),ROUNDDOWN(Q88*1,2-INT(LOG(ABS(Q88*1)))),IFERROR("&lt;"&amp;ROUNDDOWN(IF(SUBSTITUTE(Q88,"&lt;","")*1&lt;=50,SUBSTITUTE(Q88,"&lt;","")*1,""),2-INT(LOG(ABS(SUBSTITUTE(Q88,"&lt;","")*1)))),IF(Q88="-",Q88,"入力形式が間違っています"))))</f>
        <v>&lt;4.13</v>
      </c>
      <c r="U88" s="21" t="str">
        <f>IF(R88="","",IF(NOT(ISERROR(R88*1)),ROUNDDOWN(R88*1,2-INT(LOG(ABS(R88*1)))),IFERROR("&lt;"&amp;ROUNDDOWN(IF(SUBSTITUTE(R88,"&lt;","")*1&lt;=50,SUBSTITUTE(R88,"&lt;","")*1,""),2-INT(LOG(ABS(SUBSTITUTE(R88,"&lt;","")*1)))),IF(R88="-",R88,"入力形式が間違っています"))))</f>
        <v>&lt;4.15</v>
      </c>
      <c r="V88" s="22" t="str">
        <f>IFERROR(IF(AND(T88="",U88=""),"",IF(AND(T88="-",U88="-"),IF(S88="","Cs合計を入力してください",S88),IF(NOT(ISERROR(T88*1+U88*1)),ROUND(T88+U88, 1-INT(LOG(ABS(T88+U88)))),IF(NOT(ISERROR(T88*1)),ROUND(T88, 1-INT(LOG(ABS(T88)))),IF(NOT(ISERROR(U88*1)),ROUND(U88, 1-INT(LOG(ABS(U88)))),IF(ISERROR(T88*1+U88*1),"&lt;"&amp;ROUND(IF(T88="-",0,SUBSTITUTE(T88,"&lt;",""))*1+IF(U88="-",0,SUBSTITUTE(U88,"&lt;",""))*1,1-INT(LOG(ABS(IF(T88="-",0,SUBSTITUTE(T88,"&lt;",""))*1+IF(U88="-",0,SUBSTITUTE(U88,"&lt;",""))*1)))))))))),"入力形式が間違っています")</f>
        <v>&lt;8.3</v>
      </c>
      <c r="W88" s="23" t="str">
        <f>IF(ISERROR(V88*1),"",IF(AND(H88="飲料水",V88&gt;=11),"○",IF(AND(H88="牛乳・乳児用食品",V88&gt;=51),"○",IF(AND(H88&lt;&gt;"",V88&gt;=110),"○",""))))</f>
        <v/>
      </c>
    </row>
    <row r="89" spans="1:23" x14ac:dyDescent="0.4">
      <c r="A89" s="24">
        <v>83</v>
      </c>
      <c r="B89" s="24" t="s">
        <v>280</v>
      </c>
      <c r="C89" s="25" t="s">
        <v>280</v>
      </c>
      <c r="D89" s="8" t="s">
        <v>280</v>
      </c>
      <c r="E89" s="28" t="s">
        <v>204</v>
      </c>
      <c r="F89" s="25" t="s">
        <v>286</v>
      </c>
      <c r="G89" s="51" t="s">
        <v>287</v>
      </c>
      <c r="H89" s="11" t="s">
        <v>288</v>
      </c>
      <c r="I89" s="28" t="s">
        <v>135</v>
      </c>
      <c r="J89" s="12" t="s">
        <v>93</v>
      </c>
      <c r="K89" s="28" t="s">
        <v>204</v>
      </c>
      <c r="L89" s="52" t="s">
        <v>290</v>
      </c>
      <c r="M89" s="29" t="s">
        <v>291</v>
      </c>
      <c r="N89" s="15" t="s">
        <v>42</v>
      </c>
      <c r="O89" s="31">
        <v>44223</v>
      </c>
      <c r="P89" s="32">
        <v>44228</v>
      </c>
      <c r="Q89" s="33" t="s">
        <v>294</v>
      </c>
      <c r="R89" s="34" t="s">
        <v>295</v>
      </c>
      <c r="S89" s="37" t="s">
        <v>296</v>
      </c>
      <c r="T89" s="21" t="str">
        <f>IF(Q89="","",IF(NOT(ISERROR(Q89*1)),ROUNDDOWN(Q89*1,2-INT(LOG(ABS(Q89*1)))),IFERROR("&lt;"&amp;ROUNDDOWN(IF(SUBSTITUTE(Q89,"&lt;","")*1&lt;=50,SUBSTITUTE(Q89,"&lt;","")*1,""),2-INT(LOG(ABS(SUBSTITUTE(Q89,"&lt;","")*1)))),IF(Q89="-",Q89,"入力形式が間違っています"))))</f>
        <v>&lt;0.376</v>
      </c>
      <c r="U89" s="21" t="str">
        <f>IF(R89="","",IF(NOT(ISERROR(R89*1)),ROUNDDOWN(R89*1,2-INT(LOG(ABS(R89*1)))),IFERROR("&lt;"&amp;ROUNDDOWN(IF(SUBSTITUTE(R89,"&lt;","")*1&lt;=50,SUBSTITUTE(R89,"&lt;","")*1,""),2-INT(LOG(ABS(SUBSTITUTE(R89,"&lt;","")*1)))),IF(R89="-",R89,"入力形式が間違っています"))))</f>
        <v>&lt;0.303</v>
      </c>
      <c r="V89" s="22" t="str">
        <f>IFERROR(IF(AND(T89="",U89=""),"",IF(AND(T89="-",U89="-"),IF(S89="","Cs合計を入力してください",S89),IF(NOT(ISERROR(T89*1+U89*1)),ROUND(T89+U89, 1-INT(LOG(ABS(T89+U89)))),IF(NOT(ISERROR(T89*1)),ROUND(T89, 1-INT(LOG(ABS(T89)))),IF(NOT(ISERROR(U89*1)),ROUND(U89, 1-INT(LOG(ABS(U89)))),IF(ISERROR(T89*1+U89*1),"&lt;"&amp;ROUND(IF(T89="-",0,SUBSTITUTE(T89,"&lt;",""))*1+IF(U89="-",0,SUBSTITUTE(U89,"&lt;",""))*1,1-INT(LOG(ABS(IF(T89="-",0,SUBSTITUTE(T89,"&lt;",""))*1+IF(U89="-",0,SUBSTITUTE(U89,"&lt;",""))*1)))))))))),"入力形式が間違っています")</f>
        <v>&lt;0.68</v>
      </c>
      <c r="W89" s="23" t="str">
        <f>IF(ISERROR(V89*1),"",IF(AND(H89="飲料水",V89&gt;=11),"○",IF(AND(H89="牛乳・乳児用食品",V89&gt;=51),"○",IF(AND(H89&lt;&gt;"",V89&gt;=110),"○",""))))</f>
        <v/>
      </c>
    </row>
    <row r="90" spans="1:23" x14ac:dyDescent="0.4">
      <c r="A90" s="24">
        <v>84</v>
      </c>
      <c r="B90" s="24" t="s">
        <v>280</v>
      </c>
      <c r="C90" s="25" t="s">
        <v>280</v>
      </c>
      <c r="D90" s="8" t="s">
        <v>280</v>
      </c>
      <c r="E90" s="28" t="s">
        <v>204</v>
      </c>
      <c r="F90" s="25" t="s">
        <v>286</v>
      </c>
      <c r="G90" s="51" t="s">
        <v>287</v>
      </c>
      <c r="H90" s="11" t="s">
        <v>288</v>
      </c>
      <c r="I90" s="28" t="s">
        <v>126</v>
      </c>
      <c r="J90" s="12" t="s">
        <v>93</v>
      </c>
      <c r="K90" s="28" t="s">
        <v>204</v>
      </c>
      <c r="L90" s="52" t="s">
        <v>290</v>
      </c>
      <c r="M90" s="29" t="s">
        <v>291</v>
      </c>
      <c r="N90" s="15" t="s">
        <v>42</v>
      </c>
      <c r="O90" s="31">
        <v>44223</v>
      </c>
      <c r="P90" s="32">
        <v>44228</v>
      </c>
      <c r="Q90" s="33" t="s">
        <v>297</v>
      </c>
      <c r="R90" s="34" t="s">
        <v>298</v>
      </c>
      <c r="S90" s="37" t="s">
        <v>299</v>
      </c>
      <c r="T90" s="21" t="str">
        <f>IF(Q90="","",IF(NOT(ISERROR(Q90*1)),ROUNDDOWN(Q90*1,2-INT(LOG(ABS(Q90*1)))),IFERROR("&lt;"&amp;ROUNDDOWN(IF(SUBSTITUTE(Q90,"&lt;","")*1&lt;=50,SUBSTITUTE(Q90,"&lt;","")*1,""),2-INT(LOG(ABS(SUBSTITUTE(Q90,"&lt;","")*1)))),IF(Q90="-",Q90,"入力形式が間違っています"))))</f>
        <v>&lt;0.4</v>
      </c>
      <c r="U90" s="21" t="str">
        <f>IF(R90="","",IF(NOT(ISERROR(R90*1)),ROUNDDOWN(R90*1,2-INT(LOG(ABS(R90*1)))),IFERROR("&lt;"&amp;ROUNDDOWN(IF(SUBSTITUTE(R90,"&lt;","")*1&lt;=50,SUBSTITUTE(R90,"&lt;","")*1,""),2-INT(LOG(ABS(SUBSTITUTE(R90,"&lt;","")*1)))),IF(R90="-",R90,"入力形式が間違っています"))))</f>
        <v>&lt;0.502</v>
      </c>
      <c r="V90" s="22" t="str">
        <f>IFERROR(IF(AND(T90="",U90=""),"",IF(AND(T90="-",U90="-"),IF(S90="","Cs合計を入力してください",S90),IF(NOT(ISERROR(T90*1+U90*1)),ROUND(T90+U90, 1-INT(LOG(ABS(T90+U90)))),IF(NOT(ISERROR(T90*1)),ROUND(T90, 1-INT(LOG(ABS(T90)))),IF(NOT(ISERROR(U90*1)),ROUND(U90, 1-INT(LOG(ABS(U90)))),IF(ISERROR(T90*1+U90*1),"&lt;"&amp;ROUND(IF(T90="-",0,SUBSTITUTE(T90,"&lt;",""))*1+IF(U90="-",0,SUBSTITUTE(U90,"&lt;",""))*1,1-INT(LOG(ABS(IF(T90="-",0,SUBSTITUTE(T90,"&lt;",""))*1+IF(U90="-",0,SUBSTITUTE(U90,"&lt;",""))*1)))))))))),"入力形式が間違っています")</f>
        <v>&lt;0.9</v>
      </c>
      <c r="W90" s="23" t="str">
        <f>IF(ISERROR(V90*1),"",IF(AND(H90="飲料水",V90&gt;=11),"○",IF(AND(H90="牛乳・乳児用食品",V90&gt;=51),"○",IF(AND(H90&lt;&gt;"",V90&gt;=110),"○",""))))</f>
        <v/>
      </c>
    </row>
    <row r="91" spans="1:23" x14ac:dyDescent="0.4">
      <c r="A91" s="24">
        <v>85</v>
      </c>
      <c r="B91" s="24" t="s">
        <v>280</v>
      </c>
      <c r="C91" s="25" t="s">
        <v>280</v>
      </c>
      <c r="D91" s="8" t="s">
        <v>280</v>
      </c>
      <c r="E91" s="28" t="s">
        <v>204</v>
      </c>
      <c r="F91" s="25" t="s">
        <v>286</v>
      </c>
      <c r="G91" s="51" t="s">
        <v>287</v>
      </c>
      <c r="H91" s="11" t="s">
        <v>288</v>
      </c>
      <c r="I91" s="28" t="s">
        <v>139</v>
      </c>
      <c r="J91" s="12" t="s">
        <v>93</v>
      </c>
      <c r="K91" s="28" t="s">
        <v>204</v>
      </c>
      <c r="L91" s="52" t="s">
        <v>290</v>
      </c>
      <c r="M91" s="29" t="s">
        <v>291</v>
      </c>
      <c r="N91" s="15" t="s">
        <v>42</v>
      </c>
      <c r="O91" s="31">
        <v>44223</v>
      </c>
      <c r="P91" s="32">
        <v>44228</v>
      </c>
      <c r="Q91" s="33" t="s">
        <v>300</v>
      </c>
      <c r="R91" s="34" t="s">
        <v>301</v>
      </c>
      <c r="S91" s="37" t="s">
        <v>302</v>
      </c>
      <c r="T91" s="21" t="str">
        <f>IF(Q91="","",IF(NOT(ISERROR(Q91*1)),ROUNDDOWN(Q91*1,2-INT(LOG(ABS(Q91*1)))),IFERROR("&lt;"&amp;ROUNDDOWN(IF(SUBSTITUTE(Q91,"&lt;","")*1&lt;=50,SUBSTITUTE(Q91,"&lt;","")*1,""),2-INT(LOG(ABS(SUBSTITUTE(Q91,"&lt;","")*1)))),IF(Q91="-",Q91,"入力形式が間違っています"))))</f>
        <v>&lt;0.42</v>
      </c>
      <c r="U91" s="21" t="str">
        <f>IF(R91="","",IF(NOT(ISERROR(R91*1)),ROUNDDOWN(R91*1,2-INT(LOG(ABS(R91*1)))),IFERROR("&lt;"&amp;ROUNDDOWN(IF(SUBSTITUTE(R91,"&lt;","")*1&lt;=50,SUBSTITUTE(R91,"&lt;","")*1,""),2-INT(LOG(ABS(SUBSTITUTE(R91,"&lt;","")*1)))),IF(R91="-",R91,"入力形式が間違っています"))))</f>
        <v>&lt;0.527</v>
      </c>
      <c r="V91" s="22" t="str">
        <f>IFERROR(IF(AND(T91="",U91=""),"",IF(AND(T91="-",U91="-"),IF(S91="","Cs合計を入力してください",S91),IF(NOT(ISERROR(T91*1+U91*1)),ROUND(T91+U91, 1-INT(LOG(ABS(T91+U91)))),IF(NOT(ISERROR(T91*1)),ROUND(T91, 1-INT(LOG(ABS(T91)))),IF(NOT(ISERROR(U91*1)),ROUND(U91, 1-INT(LOG(ABS(U91)))),IF(ISERROR(T91*1+U91*1),"&lt;"&amp;ROUND(IF(T91="-",0,SUBSTITUTE(T91,"&lt;",""))*1+IF(U91="-",0,SUBSTITUTE(U91,"&lt;",""))*1,1-INT(LOG(ABS(IF(T91="-",0,SUBSTITUTE(T91,"&lt;",""))*1+IF(U91="-",0,SUBSTITUTE(U91,"&lt;",""))*1)))))))))),"入力形式が間違っています")</f>
        <v>&lt;0.95</v>
      </c>
      <c r="W91" s="23" t="str">
        <f>IF(ISERROR(V91*1),"",IF(AND(H91="飲料水",V91&gt;=11),"○",IF(AND(H91="牛乳・乳児用食品",V91&gt;=51),"○",IF(AND(H91&lt;&gt;"",V91&gt;=110),"○",""))))</f>
        <v/>
      </c>
    </row>
    <row r="92" spans="1:23" x14ac:dyDescent="0.4">
      <c r="A92" s="24">
        <v>86</v>
      </c>
      <c r="B92" s="24" t="s">
        <v>280</v>
      </c>
      <c r="C92" s="25" t="s">
        <v>280</v>
      </c>
      <c r="D92" s="8" t="s">
        <v>280</v>
      </c>
      <c r="E92" s="28" t="s">
        <v>204</v>
      </c>
      <c r="F92" s="25" t="s">
        <v>286</v>
      </c>
      <c r="G92" s="51" t="s">
        <v>287</v>
      </c>
      <c r="H92" s="11" t="s">
        <v>288</v>
      </c>
      <c r="I92" s="28" t="s">
        <v>129</v>
      </c>
      <c r="J92" s="12" t="s">
        <v>93</v>
      </c>
      <c r="K92" s="28" t="s">
        <v>204</v>
      </c>
      <c r="L92" s="52" t="s">
        <v>290</v>
      </c>
      <c r="M92" s="29" t="s">
        <v>291</v>
      </c>
      <c r="N92" s="15" t="s">
        <v>42</v>
      </c>
      <c r="O92" s="31">
        <v>44223</v>
      </c>
      <c r="P92" s="32">
        <v>44228</v>
      </c>
      <c r="Q92" s="33" t="s">
        <v>303</v>
      </c>
      <c r="R92" s="54" t="s">
        <v>304</v>
      </c>
      <c r="S92" s="37" t="s">
        <v>117</v>
      </c>
      <c r="T92" s="21" t="str">
        <f>IF(Q92="","",IF(NOT(ISERROR(Q92*1)),ROUNDDOWN(Q92*1,2-INT(LOG(ABS(Q92*1)))),IFERROR("&lt;"&amp;ROUNDDOWN(IF(SUBSTITUTE(Q92,"&lt;","")*1&lt;=50,SUBSTITUTE(Q92,"&lt;","")*1,""),2-INT(LOG(ABS(SUBSTITUTE(Q92,"&lt;","")*1)))),IF(Q92="-",Q92,"入力形式が間違っています"))))</f>
        <v>&lt;5.2</v>
      </c>
      <c r="U92" s="21" t="str">
        <f>IF(R92="","",IF(NOT(ISERROR(R92*1)),ROUNDDOWN(R92*1,2-INT(LOG(ABS(R92*1)))),IFERROR("&lt;"&amp;ROUNDDOWN(IF(SUBSTITUTE(R92,"&lt;","")*1&lt;=50,SUBSTITUTE(R92,"&lt;","")*1,""),2-INT(LOG(ABS(SUBSTITUTE(R92,"&lt;","")*1)))),IF(R92="-",R92,"入力形式が間違っています"))))</f>
        <v>&lt;3.59</v>
      </c>
      <c r="V92" s="22" t="str">
        <f>IFERROR(IF(AND(T92="",U92=""),"",IF(AND(T92="-",U92="-"),IF(S92="","Cs合計を入力してください",S92),IF(NOT(ISERROR(T92*1+U92*1)),ROUND(T92+U92, 1-INT(LOG(ABS(T92+U92)))),IF(NOT(ISERROR(T92*1)),ROUND(T92, 1-INT(LOG(ABS(T92)))),IF(NOT(ISERROR(U92*1)),ROUND(U92, 1-INT(LOG(ABS(U92)))),IF(ISERROR(T92*1+U92*1),"&lt;"&amp;ROUND(IF(T92="-",0,SUBSTITUTE(T92,"&lt;",""))*1+IF(U92="-",0,SUBSTITUTE(U92,"&lt;",""))*1,1-INT(LOG(ABS(IF(T92="-",0,SUBSTITUTE(T92,"&lt;",""))*1+IF(U92="-",0,SUBSTITUTE(U92,"&lt;",""))*1)))))))))),"入力形式が間違っています")</f>
        <v>&lt;8.8</v>
      </c>
      <c r="W92" s="23" t="str">
        <f>IF(ISERROR(V92*1),"",IF(AND(H92="飲料水",V92&gt;=11),"○",IF(AND(H92="牛乳・乳児用食品",V92&gt;=51),"○",IF(AND(H92&lt;&gt;"",V92&gt;=110),"○",""))))</f>
        <v/>
      </c>
    </row>
    <row r="93" spans="1:23" x14ac:dyDescent="0.4">
      <c r="A93" s="24">
        <v>87</v>
      </c>
      <c r="B93" s="24" t="s">
        <v>280</v>
      </c>
      <c r="C93" s="25" t="s">
        <v>280</v>
      </c>
      <c r="D93" s="8" t="s">
        <v>280</v>
      </c>
      <c r="E93" s="28" t="s">
        <v>204</v>
      </c>
      <c r="F93" s="25" t="s">
        <v>286</v>
      </c>
      <c r="G93" s="51" t="s">
        <v>287</v>
      </c>
      <c r="H93" s="11" t="s">
        <v>288</v>
      </c>
      <c r="I93" s="28" t="s">
        <v>305</v>
      </c>
      <c r="J93" s="12" t="s">
        <v>93</v>
      </c>
      <c r="K93" s="28" t="s">
        <v>204</v>
      </c>
      <c r="L93" s="52" t="s">
        <v>290</v>
      </c>
      <c r="M93" s="29" t="s">
        <v>291</v>
      </c>
      <c r="N93" s="15" t="s">
        <v>42</v>
      </c>
      <c r="O93" s="31">
        <v>44223</v>
      </c>
      <c r="P93" s="32">
        <v>44228</v>
      </c>
      <c r="Q93" s="33" t="s">
        <v>306</v>
      </c>
      <c r="R93" s="34" t="s">
        <v>96</v>
      </c>
      <c r="S93" s="37" t="s">
        <v>307</v>
      </c>
      <c r="T93" s="21" t="str">
        <f>IF(Q93="","",IF(NOT(ISERROR(Q93*1)),ROUNDDOWN(Q93*1,2-INT(LOG(ABS(Q93*1)))),IFERROR("&lt;"&amp;ROUNDDOWN(IF(SUBSTITUTE(Q93,"&lt;","")*1&lt;=50,SUBSTITUTE(Q93,"&lt;","")*1,""),2-INT(LOG(ABS(SUBSTITUTE(Q93,"&lt;","")*1)))),IF(Q93="-",Q93,"入力形式が間違っています"))))</f>
        <v>&lt;4.99</v>
      </c>
      <c r="U93" s="21" t="str">
        <f>IF(R93="","",IF(NOT(ISERROR(R93*1)),ROUNDDOWN(R93*1,2-INT(LOG(ABS(R93*1)))),IFERROR("&lt;"&amp;ROUNDDOWN(IF(SUBSTITUTE(R93,"&lt;","")*1&lt;=50,SUBSTITUTE(R93,"&lt;","")*1,""),2-INT(LOG(ABS(SUBSTITUTE(R93,"&lt;","")*1)))),IF(R93="-",R93,"入力形式が間違っています"))))</f>
        <v>&lt;4.63</v>
      </c>
      <c r="V93" s="22" t="str">
        <f>IFERROR(IF(AND(T93="",U93=""),"",IF(AND(T93="-",U93="-"),IF(S93="","Cs合計を入力してください",S93),IF(NOT(ISERROR(T93*1+U93*1)),ROUND(T93+U93, 1-INT(LOG(ABS(T93+U93)))),IF(NOT(ISERROR(T93*1)),ROUND(T93, 1-INT(LOG(ABS(T93)))),IF(NOT(ISERROR(U93*1)),ROUND(U93, 1-INT(LOG(ABS(U93)))),IF(ISERROR(T93*1+U93*1),"&lt;"&amp;ROUND(IF(T93="-",0,SUBSTITUTE(T93,"&lt;",""))*1+IF(U93="-",0,SUBSTITUTE(U93,"&lt;",""))*1,1-INT(LOG(ABS(IF(T93="-",0,SUBSTITUTE(T93,"&lt;",""))*1+IF(U93="-",0,SUBSTITUTE(U93,"&lt;",""))*1)))))))))),"入力形式が間違っています")</f>
        <v>&lt;9.6</v>
      </c>
      <c r="W93" s="23" t="str">
        <f>IF(ISERROR(V93*1),"",IF(AND(H93="飲料水",V93&gt;=11),"○",IF(AND(H93="牛乳・乳児用食品",V93&gt;=51),"○",IF(AND(H93&lt;&gt;"",V93&gt;=110),"○",""))))</f>
        <v/>
      </c>
    </row>
    <row r="94" spans="1:23" x14ac:dyDescent="0.4">
      <c r="A94" s="24">
        <v>88</v>
      </c>
      <c r="B94" s="24" t="s">
        <v>280</v>
      </c>
      <c r="C94" s="25" t="s">
        <v>308</v>
      </c>
      <c r="D94" s="8" t="s">
        <v>280</v>
      </c>
      <c r="E94" s="28" t="s">
        <v>204</v>
      </c>
      <c r="F94" s="25" t="s">
        <v>309</v>
      </c>
      <c r="G94" s="51" t="s">
        <v>287</v>
      </c>
      <c r="H94" s="11" t="s">
        <v>288</v>
      </c>
      <c r="I94" s="28" t="s">
        <v>310</v>
      </c>
      <c r="J94" s="12" t="s">
        <v>187</v>
      </c>
      <c r="K94" s="28" t="s">
        <v>204</v>
      </c>
      <c r="L94" s="52" t="s">
        <v>290</v>
      </c>
      <c r="M94" s="29" t="s">
        <v>311</v>
      </c>
      <c r="N94" s="15" t="s">
        <v>42</v>
      </c>
      <c r="O94" s="31">
        <v>44224</v>
      </c>
      <c r="P94" s="32">
        <v>44225</v>
      </c>
      <c r="Q94" s="33" t="s">
        <v>84</v>
      </c>
      <c r="R94" s="34" t="s">
        <v>84</v>
      </c>
      <c r="S94" s="37" t="s">
        <v>312</v>
      </c>
      <c r="T94" s="21" t="str">
        <f>IF(Q94="","",IF(NOT(ISERROR(Q94*1)),ROUNDDOWN(Q94*1,2-INT(LOG(ABS(Q94*1)))),IFERROR("&lt;"&amp;ROUNDDOWN(IF(SUBSTITUTE(Q94,"&lt;","")*1&lt;=50,SUBSTITUTE(Q94,"&lt;","")*1,""),2-INT(LOG(ABS(SUBSTITUTE(Q94,"&lt;","")*1)))),IF(Q94="-",Q94,"入力形式が間違っています"))))</f>
        <v>&lt;10</v>
      </c>
      <c r="U94" s="21" t="str">
        <f>IF(R94="","",IF(NOT(ISERROR(R94*1)),ROUNDDOWN(R94*1,2-INT(LOG(ABS(R94*1)))),IFERROR("&lt;"&amp;ROUNDDOWN(IF(SUBSTITUTE(R94,"&lt;","")*1&lt;=50,SUBSTITUTE(R94,"&lt;","")*1,""),2-INT(LOG(ABS(SUBSTITUTE(R94,"&lt;","")*1)))),IF(R94="-",R94,"入力形式が間違っています"))))</f>
        <v>&lt;10</v>
      </c>
      <c r="V94" s="22" t="str">
        <f>IFERROR(IF(AND(T94="",U94=""),"",IF(AND(T94="-",U94="-"),IF(S94="","Cs合計を入力してください",S94),IF(NOT(ISERROR(T94*1+U94*1)),ROUND(T94+U94, 1-INT(LOG(ABS(T94+U94)))),IF(NOT(ISERROR(T94*1)),ROUND(T94, 1-INT(LOG(ABS(T94)))),IF(NOT(ISERROR(U94*1)),ROUND(U94, 1-INT(LOG(ABS(U94)))),IF(ISERROR(T94*1+U94*1),"&lt;"&amp;ROUND(IF(T94="-",0,SUBSTITUTE(T94,"&lt;",""))*1+IF(U94="-",0,SUBSTITUTE(U94,"&lt;",""))*1,1-INT(LOG(ABS(IF(T94="-",0,SUBSTITUTE(T94,"&lt;",""))*1+IF(U94="-",0,SUBSTITUTE(U94,"&lt;",""))*1)))))))))),"入力形式が間違っています")</f>
        <v>&lt;20</v>
      </c>
      <c r="W94" s="23" t="str">
        <f>IF(ISERROR(V94*1),"",IF(AND(H94="飲料水",V94&gt;=11),"○",IF(AND(H94="牛乳・乳児用食品",V94&gt;=51),"○",IF(AND(H94&lt;&gt;"",V94&gt;=110),"○",""))))</f>
        <v/>
      </c>
    </row>
    <row r="95" spans="1:23" x14ac:dyDescent="0.4">
      <c r="A95" s="24">
        <v>89</v>
      </c>
      <c r="B95" s="24" t="s">
        <v>280</v>
      </c>
      <c r="C95" s="25" t="s">
        <v>308</v>
      </c>
      <c r="D95" s="8" t="s">
        <v>280</v>
      </c>
      <c r="E95" s="28" t="s">
        <v>204</v>
      </c>
      <c r="F95" s="25" t="s">
        <v>313</v>
      </c>
      <c r="G95" s="51" t="s">
        <v>287</v>
      </c>
      <c r="H95" s="11" t="s">
        <v>288</v>
      </c>
      <c r="I95" s="28" t="s">
        <v>310</v>
      </c>
      <c r="J95" s="12" t="s">
        <v>187</v>
      </c>
      <c r="K95" s="28" t="s">
        <v>204</v>
      </c>
      <c r="L95" s="52" t="s">
        <v>290</v>
      </c>
      <c r="M95" s="29" t="s">
        <v>311</v>
      </c>
      <c r="N95" s="15" t="s">
        <v>42</v>
      </c>
      <c r="O95" s="31">
        <v>44224</v>
      </c>
      <c r="P95" s="32">
        <v>44225</v>
      </c>
      <c r="Q95" s="33" t="s">
        <v>84</v>
      </c>
      <c r="R95" s="54" t="s">
        <v>84</v>
      </c>
      <c r="S95" s="37" t="s">
        <v>312</v>
      </c>
      <c r="T95" s="21" t="str">
        <f>IF(Q95="","",IF(NOT(ISERROR(Q95*1)),ROUNDDOWN(Q95*1,2-INT(LOG(ABS(Q95*1)))),IFERROR("&lt;"&amp;ROUNDDOWN(IF(SUBSTITUTE(Q95,"&lt;","")*1&lt;=50,SUBSTITUTE(Q95,"&lt;","")*1,""),2-INT(LOG(ABS(SUBSTITUTE(Q95,"&lt;","")*1)))),IF(Q95="-",Q95,"入力形式が間違っています"))))</f>
        <v>&lt;10</v>
      </c>
      <c r="U95" s="21" t="str">
        <f>IF(R95="","",IF(NOT(ISERROR(R95*1)),ROUNDDOWN(R95*1,2-INT(LOG(ABS(R95*1)))),IFERROR("&lt;"&amp;ROUNDDOWN(IF(SUBSTITUTE(R95,"&lt;","")*1&lt;=50,SUBSTITUTE(R95,"&lt;","")*1,""),2-INT(LOG(ABS(SUBSTITUTE(R95,"&lt;","")*1)))),IF(R95="-",R95,"入力形式が間違っています"))))</f>
        <v>&lt;10</v>
      </c>
      <c r="V95" s="22" t="str">
        <f>IFERROR(IF(AND(T95="",U95=""),"",IF(AND(T95="-",U95="-"),IF(S95="","Cs合計を入力してください",S95),IF(NOT(ISERROR(T95*1+U95*1)),ROUND(T95+U95, 1-INT(LOG(ABS(T95+U95)))),IF(NOT(ISERROR(T95*1)),ROUND(T95, 1-INT(LOG(ABS(T95)))),IF(NOT(ISERROR(U95*1)),ROUND(U95, 1-INT(LOG(ABS(U95)))),IF(ISERROR(T95*1+U95*1),"&lt;"&amp;ROUND(IF(T95="-",0,SUBSTITUTE(T95,"&lt;",""))*1+IF(U95="-",0,SUBSTITUTE(U95,"&lt;",""))*1,1-INT(LOG(ABS(IF(T95="-",0,SUBSTITUTE(T95,"&lt;",""))*1+IF(U95="-",0,SUBSTITUTE(U95,"&lt;",""))*1)))))))))),"入力形式が間違っています")</f>
        <v>&lt;20</v>
      </c>
      <c r="W95" s="23" t="str">
        <f>IF(ISERROR(V95*1),"",IF(AND(H95="飲料水",V95&gt;=11),"○",IF(AND(H95="牛乳・乳児用食品",V95&gt;=51),"○",IF(AND(H95&lt;&gt;"",V95&gt;=110),"○",""))))</f>
        <v/>
      </c>
    </row>
    <row r="96" spans="1:23" x14ac:dyDescent="0.4">
      <c r="A96" s="24">
        <v>90</v>
      </c>
      <c r="B96" s="24" t="s">
        <v>280</v>
      </c>
      <c r="C96" s="25" t="s">
        <v>308</v>
      </c>
      <c r="D96" s="8" t="s">
        <v>280</v>
      </c>
      <c r="E96" s="28" t="s">
        <v>204</v>
      </c>
      <c r="F96" s="25" t="s">
        <v>314</v>
      </c>
      <c r="G96" s="51" t="s">
        <v>287</v>
      </c>
      <c r="H96" s="11" t="s">
        <v>288</v>
      </c>
      <c r="I96" s="28" t="s">
        <v>310</v>
      </c>
      <c r="J96" s="12" t="s">
        <v>187</v>
      </c>
      <c r="K96" s="28" t="s">
        <v>204</v>
      </c>
      <c r="L96" s="52" t="s">
        <v>290</v>
      </c>
      <c r="M96" s="29" t="s">
        <v>311</v>
      </c>
      <c r="N96" s="15" t="s">
        <v>42</v>
      </c>
      <c r="O96" s="31">
        <v>44224</v>
      </c>
      <c r="P96" s="32">
        <v>44225</v>
      </c>
      <c r="Q96" s="33" t="s">
        <v>84</v>
      </c>
      <c r="R96" s="34" t="s">
        <v>84</v>
      </c>
      <c r="S96" s="37" t="s">
        <v>312</v>
      </c>
      <c r="T96" s="21" t="str">
        <f>IF(Q96="","",IF(NOT(ISERROR(Q96*1)),ROUNDDOWN(Q96*1,2-INT(LOG(ABS(Q96*1)))),IFERROR("&lt;"&amp;ROUNDDOWN(IF(SUBSTITUTE(Q96,"&lt;","")*1&lt;=50,SUBSTITUTE(Q96,"&lt;","")*1,""),2-INT(LOG(ABS(SUBSTITUTE(Q96,"&lt;","")*1)))),IF(Q96="-",Q96,"入力形式が間違っています"))))</f>
        <v>&lt;10</v>
      </c>
      <c r="U96" s="21" t="str">
        <f>IF(R96="","",IF(NOT(ISERROR(R96*1)),ROUNDDOWN(R96*1,2-INT(LOG(ABS(R96*1)))),IFERROR("&lt;"&amp;ROUNDDOWN(IF(SUBSTITUTE(R96,"&lt;","")*1&lt;=50,SUBSTITUTE(R96,"&lt;","")*1,""),2-INT(LOG(ABS(SUBSTITUTE(R96,"&lt;","")*1)))),IF(R96="-",R96,"入力形式が間違っています"))))</f>
        <v>&lt;10</v>
      </c>
      <c r="V96" s="22" t="str">
        <f>IFERROR(IF(AND(T96="",U96=""),"",IF(AND(T96="-",U96="-"),IF(S96="","Cs合計を入力してください",S96),IF(NOT(ISERROR(T96*1+U96*1)),ROUND(T96+U96, 1-INT(LOG(ABS(T96+U96)))),IF(NOT(ISERROR(T96*1)),ROUND(T96, 1-INT(LOG(ABS(T96)))),IF(NOT(ISERROR(U96*1)),ROUND(U96, 1-INT(LOG(ABS(U96)))),IF(ISERROR(T96*1+U96*1),"&lt;"&amp;ROUND(IF(T96="-",0,SUBSTITUTE(T96,"&lt;",""))*1+IF(U96="-",0,SUBSTITUTE(U96,"&lt;",""))*1,1-INT(LOG(ABS(IF(T96="-",0,SUBSTITUTE(T96,"&lt;",""))*1+IF(U96="-",0,SUBSTITUTE(U96,"&lt;",""))*1)))))))))),"入力形式が間違っています")</f>
        <v>&lt;20</v>
      </c>
      <c r="W96" s="23" t="str">
        <f>IF(ISERROR(V96*1),"",IF(AND(H96="飲料水",V96&gt;=11),"○",IF(AND(H96="牛乳・乳児用食品",V96&gt;=51),"○",IF(AND(H96&lt;&gt;"",V96&gt;=110),"○",""))))</f>
        <v/>
      </c>
    </row>
    <row r="97" spans="1:23" x14ac:dyDescent="0.4">
      <c r="A97" s="24">
        <v>91</v>
      </c>
      <c r="B97" s="24" t="s">
        <v>280</v>
      </c>
      <c r="C97" s="25" t="s">
        <v>280</v>
      </c>
      <c r="D97" s="8" t="s">
        <v>280</v>
      </c>
      <c r="E97" s="28" t="s">
        <v>204</v>
      </c>
      <c r="F97" s="25" t="s">
        <v>286</v>
      </c>
      <c r="G97" s="51" t="s">
        <v>287</v>
      </c>
      <c r="H97" s="11" t="s">
        <v>288</v>
      </c>
      <c r="I97" s="28" t="s">
        <v>315</v>
      </c>
      <c r="J97" s="12" t="s">
        <v>93</v>
      </c>
      <c r="K97" s="28" t="s">
        <v>204</v>
      </c>
      <c r="L97" s="52" t="s">
        <v>290</v>
      </c>
      <c r="M97" s="29" t="s">
        <v>316</v>
      </c>
      <c r="N97" s="15" t="s">
        <v>42</v>
      </c>
      <c r="O97" s="31">
        <v>44224</v>
      </c>
      <c r="P97" s="32">
        <v>44228</v>
      </c>
      <c r="Q97" s="33" t="s">
        <v>317</v>
      </c>
      <c r="R97" s="34" t="s">
        <v>318</v>
      </c>
      <c r="S97" s="37" t="s">
        <v>319</v>
      </c>
      <c r="T97" s="21" t="str">
        <f>IF(Q97="","",IF(NOT(ISERROR(Q97*1)),ROUNDDOWN(Q97*1,2-INT(LOG(ABS(Q97*1)))),IFERROR("&lt;"&amp;ROUNDDOWN(IF(SUBSTITUTE(Q97,"&lt;","")*1&lt;=50,SUBSTITUTE(Q97,"&lt;","")*1,""),2-INT(LOG(ABS(SUBSTITUTE(Q97,"&lt;","")*1)))),IF(Q97="-",Q97,"入力形式が間違っています"))))</f>
        <v>&lt;2.99</v>
      </c>
      <c r="U97" s="21" t="str">
        <f>IF(R97="","",IF(NOT(ISERROR(R97*1)),ROUNDDOWN(R97*1,2-INT(LOG(ABS(R97*1)))),IFERROR("&lt;"&amp;ROUNDDOWN(IF(SUBSTITUTE(R97,"&lt;","")*1&lt;=50,SUBSTITUTE(R97,"&lt;","")*1,""),2-INT(LOG(ABS(SUBSTITUTE(R97,"&lt;","")*1)))),IF(R97="-",R97,"入力形式が間違っています"))))</f>
        <v>&lt;3.65</v>
      </c>
      <c r="V97" s="22" t="str">
        <f>IFERROR(IF(AND(T97="",U97=""),"",IF(AND(T97="-",U97="-"),IF(S97="","Cs合計を入力してください",S97),IF(NOT(ISERROR(T97*1+U97*1)),ROUND(T97+U97, 1-INT(LOG(ABS(T97+U97)))),IF(NOT(ISERROR(T97*1)),ROUND(T97, 1-INT(LOG(ABS(T97)))),IF(NOT(ISERROR(U97*1)),ROUND(U97, 1-INT(LOG(ABS(U97)))),IF(ISERROR(T97*1+U97*1),"&lt;"&amp;ROUND(IF(T97="-",0,SUBSTITUTE(T97,"&lt;",""))*1+IF(U97="-",0,SUBSTITUTE(U97,"&lt;",""))*1,1-INT(LOG(ABS(IF(T97="-",0,SUBSTITUTE(T97,"&lt;",""))*1+IF(U97="-",0,SUBSTITUTE(U97,"&lt;",""))*1)))))))))),"入力形式が間違っています")</f>
        <v>&lt;6.6</v>
      </c>
      <c r="W97" s="23" t="str">
        <f>IF(ISERROR(V97*1),"",IF(AND(H97="飲料水",V97&gt;=11),"○",IF(AND(H97="牛乳・乳児用食品",V97&gt;=51),"○",IF(AND(H97&lt;&gt;"",V97&gt;=110),"○",""))))</f>
        <v/>
      </c>
    </row>
    <row r="98" spans="1:23" x14ac:dyDescent="0.4">
      <c r="A98" s="24">
        <v>92</v>
      </c>
      <c r="B98" s="24" t="s">
        <v>280</v>
      </c>
      <c r="C98" s="25" t="s">
        <v>280</v>
      </c>
      <c r="D98" s="8" t="s">
        <v>280</v>
      </c>
      <c r="E98" s="28" t="s">
        <v>204</v>
      </c>
      <c r="F98" s="25" t="s">
        <v>286</v>
      </c>
      <c r="G98" s="51" t="s">
        <v>287</v>
      </c>
      <c r="H98" s="11" t="s">
        <v>288</v>
      </c>
      <c r="I98" s="28" t="s">
        <v>320</v>
      </c>
      <c r="J98" s="12" t="s">
        <v>93</v>
      </c>
      <c r="K98" s="28" t="s">
        <v>204</v>
      </c>
      <c r="L98" s="52" t="s">
        <v>290</v>
      </c>
      <c r="M98" s="29" t="s">
        <v>316</v>
      </c>
      <c r="N98" s="15" t="s">
        <v>42</v>
      </c>
      <c r="O98" s="31">
        <v>44224</v>
      </c>
      <c r="P98" s="32">
        <v>44228</v>
      </c>
      <c r="Q98" s="33" t="s">
        <v>321</v>
      </c>
      <c r="R98" s="55" t="s">
        <v>322</v>
      </c>
      <c r="S98" s="37" t="s">
        <v>323</v>
      </c>
      <c r="T98" s="21" t="str">
        <f>IF(Q98="","",IF(NOT(ISERROR(Q98*1)),ROUNDDOWN(Q98*1,2-INT(LOG(ABS(Q98*1)))),IFERROR("&lt;"&amp;ROUNDDOWN(IF(SUBSTITUTE(Q98,"&lt;","")*1&lt;=50,SUBSTITUTE(Q98,"&lt;","")*1,""),2-INT(LOG(ABS(SUBSTITUTE(Q98,"&lt;","")*1)))),IF(Q98="-",Q98,"入力形式が間違っています"))))</f>
        <v>&lt;3.33</v>
      </c>
      <c r="U98" s="21" t="str">
        <f>IF(R98="","",IF(NOT(ISERROR(R98*1)),ROUNDDOWN(R98*1,2-INT(LOG(ABS(R98*1)))),IFERROR("&lt;"&amp;ROUNDDOWN(IF(SUBSTITUTE(R98,"&lt;","")*1&lt;=50,SUBSTITUTE(R98,"&lt;","")*1,""),2-INT(LOG(ABS(SUBSTITUTE(R98,"&lt;","")*1)))),IF(R98="-",R98,"入力形式が間違っています"))))</f>
        <v>&lt;3.75</v>
      </c>
      <c r="V98" s="22" t="str">
        <f>IFERROR(IF(AND(T98="",U98=""),"",IF(AND(T98="-",U98="-"),IF(S98="","Cs合計を入力してください",S98),IF(NOT(ISERROR(T98*1+U98*1)),ROUND(T98+U98, 1-INT(LOG(ABS(T98+U98)))),IF(NOT(ISERROR(T98*1)),ROUND(T98, 1-INT(LOG(ABS(T98)))),IF(NOT(ISERROR(U98*1)),ROUND(U98, 1-INT(LOG(ABS(U98)))),IF(ISERROR(T98*1+U98*1),"&lt;"&amp;ROUND(IF(T98="-",0,SUBSTITUTE(T98,"&lt;",""))*1+IF(U98="-",0,SUBSTITUTE(U98,"&lt;",""))*1,1-INT(LOG(ABS(IF(T98="-",0,SUBSTITUTE(T98,"&lt;",""))*1+IF(U98="-",0,SUBSTITUTE(U98,"&lt;",""))*1)))))))))),"入力形式が間違っています")</f>
        <v>&lt;7.1</v>
      </c>
      <c r="W98" s="23" t="str">
        <f>IF(ISERROR(V98*1),"",IF(AND(H98="飲料水",V98&gt;=11),"○",IF(AND(H98="牛乳・乳児用食品",V98&gt;=51),"○",IF(AND(H98&lt;&gt;"",V98&gt;=110),"○",""))))</f>
        <v/>
      </c>
    </row>
    <row r="99" spans="1:23" x14ac:dyDescent="0.4">
      <c r="A99" s="24">
        <v>93</v>
      </c>
      <c r="B99" s="24" t="s">
        <v>280</v>
      </c>
      <c r="C99" s="25" t="s">
        <v>280</v>
      </c>
      <c r="D99" s="8" t="s">
        <v>280</v>
      </c>
      <c r="E99" s="28" t="s">
        <v>204</v>
      </c>
      <c r="F99" s="25" t="s">
        <v>286</v>
      </c>
      <c r="G99" s="51" t="s">
        <v>287</v>
      </c>
      <c r="H99" s="11" t="s">
        <v>288</v>
      </c>
      <c r="I99" s="28" t="s">
        <v>139</v>
      </c>
      <c r="J99" s="12" t="s">
        <v>93</v>
      </c>
      <c r="K99" s="28" t="s">
        <v>204</v>
      </c>
      <c r="L99" s="52" t="s">
        <v>290</v>
      </c>
      <c r="M99" s="29" t="s">
        <v>316</v>
      </c>
      <c r="N99" s="15" t="s">
        <v>42</v>
      </c>
      <c r="O99" s="31">
        <v>44227</v>
      </c>
      <c r="P99" s="32">
        <v>44228</v>
      </c>
      <c r="Q99" s="33" t="s">
        <v>324</v>
      </c>
      <c r="R99" s="56" t="s">
        <v>325</v>
      </c>
      <c r="S99" s="37" t="s">
        <v>326</v>
      </c>
      <c r="T99" s="21" t="str">
        <f>IF(Q99="","",IF(NOT(ISERROR(Q99*1)),ROUNDDOWN(Q99*1,2-INT(LOG(ABS(Q99*1)))),IFERROR("&lt;"&amp;ROUNDDOWN(IF(SUBSTITUTE(Q99,"&lt;","")*1&lt;=50,SUBSTITUTE(Q99,"&lt;","")*1,""),2-INT(LOG(ABS(SUBSTITUTE(Q99,"&lt;","")*1)))),IF(Q99="-",Q99,"入力形式が間違っています"))))</f>
        <v>&lt;3.46</v>
      </c>
      <c r="U99" s="21" t="str">
        <f>IF(R99="","",IF(NOT(ISERROR(R99*1)),ROUNDDOWN(R99*1,2-INT(LOG(ABS(R99*1)))),IFERROR("&lt;"&amp;ROUNDDOWN(IF(SUBSTITUTE(R99,"&lt;","")*1&lt;=50,SUBSTITUTE(R99,"&lt;","")*1,""),2-INT(LOG(ABS(SUBSTITUTE(R99,"&lt;","")*1)))),IF(R99="-",R99,"入力形式が間違っています"))))</f>
        <v>&lt;4.12</v>
      </c>
      <c r="V99" s="22" t="str">
        <f>IFERROR(IF(AND(T99="",U99=""),"",IF(AND(T99="-",U99="-"),IF(S99="","Cs合計を入力してください",S99),IF(NOT(ISERROR(T99*1+U99*1)),ROUND(T99+U99, 1-INT(LOG(ABS(T99+U99)))),IF(NOT(ISERROR(T99*1)),ROUND(T99, 1-INT(LOG(ABS(T99)))),IF(NOT(ISERROR(U99*1)),ROUND(U99, 1-INT(LOG(ABS(U99)))),IF(ISERROR(T99*1+U99*1),"&lt;"&amp;ROUND(IF(T99="-",0,SUBSTITUTE(T99,"&lt;",""))*1+IF(U99="-",0,SUBSTITUTE(U99,"&lt;",""))*1,1-INT(LOG(ABS(IF(T99="-",0,SUBSTITUTE(T99,"&lt;",""))*1+IF(U99="-",0,SUBSTITUTE(U99,"&lt;",""))*1)))))))))),"入力形式が間違っています")</f>
        <v>&lt;7.6</v>
      </c>
      <c r="W99" s="23" t="str">
        <f>IF(ISERROR(V99*1),"",IF(AND(H99="飲料水",V99&gt;=11),"○",IF(AND(H99="牛乳・乳児用食品",V99&gt;=51),"○",IF(AND(H99&lt;&gt;"",V99&gt;=110),"○",""))))</f>
        <v/>
      </c>
    </row>
    <row r="100" spans="1:23" x14ac:dyDescent="0.4">
      <c r="A100" s="24">
        <v>94</v>
      </c>
      <c r="B100" s="24" t="s">
        <v>280</v>
      </c>
      <c r="C100" s="25" t="s">
        <v>280</v>
      </c>
      <c r="D100" s="8" t="s">
        <v>280</v>
      </c>
      <c r="E100" s="28" t="s">
        <v>204</v>
      </c>
      <c r="F100" s="25" t="s">
        <v>286</v>
      </c>
      <c r="G100" s="51" t="s">
        <v>287</v>
      </c>
      <c r="H100" s="11" t="s">
        <v>288</v>
      </c>
      <c r="I100" s="28" t="s">
        <v>92</v>
      </c>
      <c r="J100" s="12" t="s">
        <v>93</v>
      </c>
      <c r="K100" s="28" t="s">
        <v>204</v>
      </c>
      <c r="L100" s="52" t="s">
        <v>290</v>
      </c>
      <c r="M100" s="29" t="s">
        <v>316</v>
      </c>
      <c r="N100" s="15" t="s">
        <v>42</v>
      </c>
      <c r="O100" s="31">
        <v>44227</v>
      </c>
      <c r="P100" s="32">
        <v>44228</v>
      </c>
      <c r="Q100" s="33" t="s">
        <v>327</v>
      </c>
      <c r="R100" s="34" t="s">
        <v>328</v>
      </c>
      <c r="S100" s="57" t="s">
        <v>329</v>
      </c>
      <c r="T100" s="21" t="str">
        <f>IF(Q100="","",IF(NOT(ISERROR(Q100*1)),ROUNDDOWN(Q100*1,2-INT(LOG(ABS(Q100*1)))),IFERROR("&lt;"&amp;ROUNDDOWN(IF(SUBSTITUTE(Q100,"&lt;","")*1&lt;=50,SUBSTITUTE(Q100,"&lt;","")*1,""),2-INT(LOG(ABS(SUBSTITUTE(Q100,"&lt;","")*1)))),IF(Q100="-",Q100,"入力形式が間違っています"))))</f>
        <v>&lt;3.79</v>
      </c>
      <c r="U100" s="21" t="str">
        <f>IF(R100="","",IF(NOT(ISERROR(R100*1)),ROUNDDOWN(R100*1,2-INT(LOG(ABS(R100*1)))),IFERROR("&lt;"&amp;ROUNDDOWN(IF(SUBSTITUTE(R100,"&lt;","")*1&lt;=50,SUBSTITUTE(R100,"&lt;","")*1,""),2-INT(LOG(ABS(SUBSTITUTE(R100,"&lt;","")*1)))),IF(R100="-",R100,"入力形式が間違っています"))))</f>
        <v>&lt;3.09</v>
      </c>
      <c r="V100" s="22" t="str">
        <f>IFERROR(IF(AND(T100="",U100=""),"",IF(AND(T100="-",U100="-"),IF(S100="","Cs合計を入力してください",S100),IF(NOT(ISERROR(T100*1+U100*1)),ROUND(T100+U100, 1-INT(LOG(ABS(T100+U100)))),IF(NOT(ISERROR(T100*1)),ROUND(T100, 1-INT(LOG(ABS(T100)))),IF(NOT(ISERROR(U100*1)),ROUND(U100, 1-INT(LOG(ABS(U100)))),IF(ISERROR(T100*1+U100*1),"&lt;"&amp;ROUND(IF(T100="-",0,SUBSTITUTE(T100,"&lt;",""))*1+IF(U100="-",0,SUBSTITUTE(U100,"&lt;",""))*1,1-INT(LOG(ABS(IF(T100="-",0,SUBSTITUTE(T100,"&lt;",""))*1+IF(U100="-",0,SUBSTITUTE(U100,"&lt;",""))*1)))))))))),"入力形式が間違っています")</f>
        <v>&lt;6.9</v>
      </c>
      <c r="W100" s="23" t="str">
        <f>IF(ISERROR(V100*1),"",IF(AND(H100="飲料水",V100&gt;=11),"○",IF(AND(H100="牛乳・乳児用食品",V100&gt;=51),"○",IF(AND(H100&lt;&gt;"",V100&gt;=110),"○",""))))</f>
        <v/>
      </c>
    </row>
    <row r="101" spans="1:23" x14ac:dyDescent="0.4">
      <c r="A101" s="24">
        <v>95</v>
      </c>
      <c r="B101" s="24" t="s">
        <v>280</v>
      </c>
      <c r="C101" s="25" t="s">
        <v>280</v>
      </c>
      <c r="D101" s="8" t="s">
        <v>280</v>
      </c>
      <c r="E101" s="28" t="s">
        <v>204</v>
      </c>
      <c r="F101" s="25" t="s">
        <v>286</v>
      </c>
      <c r="G101" s="51" t="s">
        <v>287</v>
      </c>
      <c r="H101" s="11" t="s">
        <v>288</v>
      </c>
      <c r="I101" s="28" t="s">
        <v>108</v>
      </c>
      <c r="J101" s="12" t="s">
        <v>93</v>
      </c>
      <c r="K101" s="28" t="s">
        <v>204</v>
      </c>
      <c r="L101" s="52" t="s">
        <v>290</v>
      </c>
      <c r="M101" s="29" t="s">
        <v>316</v>
      </c>
      <c r="N101" s="15" t="s">
        <v>42</v>
      </c>
      <c r="O101" s="31">
        <v>44227</v>
      </c>
      <c r="P101" s="32">
        <v>44228</v>
      </c>
      <c r="Q101" s="33" t="s">
        <v>330</v>
      </c>
      <c r="R101" s="34" t="s">
        <v>331</v>
      </c>
      <c r="S101" s="37" t="s">
        <v>323</v>
      </c>
      <c r="T101" s="21" t="str">
        <f>IF(Q101="","",IF(NOT(ISERROR(Q101*1)),ROUNDDOWN(Q101*1,2-INT(LOG(ABS(Q101*1)))),IFERROR("&lt;"&amp;ROUNDDOWN(IF(SUBSTITUTE(Q101,"&lt;","")*1&lt;=50,SUBSTITUTE(Q101,"&lt;","")*1,""),2-INT(LOG(ABS(SUBSTITUTE(Q101,"&lt;","")*1)))),IF(Q101="-",Q101,"入力形式が間違っています"))))</f>
        <v>&lt;3.63</v>
      </c>
      <c r="U101" s="21" t="str">
        <f>IF(R101="","",IF(NOT(ISERROR(R101*1)),ROUNDDOWN(R101*1,2-INT(LOG(ABS(R101*1)))),IFERROR("&lt;"&amp;ROUNDDOWN(IF(SUBSTITUTE(R101,"&lt;","")*1&lt;=50,SUBSTITUTE(R101,"&lt;","")*1,""),2-INT(LOG(ABS(SUBSTITUTE(R101,"&lt;","")*1)))),IF(R101="-",R101,"入力形式が間違っています"))))</f>
        <v>&lt;3.44</v>
      </c>
      <c r="V101" s="22" t="str">
        <f>IFERROR(IF(AND(T101="",U101=""),"",IF(AND(T101="-",U101="-"),IF(S101="","Cs合計を入力してください",S101),IF(NOT(ISERROR(T101*1+U101*1)),ROUND(T101+U101, 1-INT(LOG(ABS(T101+U101)))),IF(NOT(ISERROR(T101*1)),ROUND(T101, 1-INT(LOG(ABS(T101)))),IF(NOT(ISERROR(U101*1)),ROUND(U101, 1-INT(LOG(ABS(U101)))),IF(ISERROR(T101*1+U101*1),"&lt;"&amp;ROUND(IF(T101="-",0,SUBSTITUTE(T101,"&lt;",""))*1+IF(U101="-",0,SUBSTITUTE(U101,"&lt;",""))*1,1-INT(LOG(ABS(IF(T101="-",0,SUBSTITUTE(T101,"&lt;",""))*1+IF(U101="-",0,SUBSTITUTE(U101,"&lt;",""))*1)))))))))),"入力形式が間違っています")</f>
        <v>&lt;7.1</v>
      </c>
      <c r="W101" s="23" t="str">
        <f>IF(ISERROR(V101*1),"",IF(AND(H101="飲料水",V101&gt;=11),"○",IF(AND(H101="牛乳・乳児用食品",V101&gt;=51),"○",IF(AND(H101&lt;&gt;"",V101&gt;=110),"○",""))))</f>
        <v/>
      </c>
    </row>
    <row r="102" spans="1:23" x14ac:dyDescent="0.4">
      <c r="A102" s="24">
        <v>96</v>
      </c>
      <c r="B102" s="24" t="s">
        <v>280</v>
      </c>
      <c r="C102" s="25" t="s">
        <v>308</v>
      </c>
      <c r="D102" s="8" t="s">
        <v>280</v>
      </c>
      <c r="E102" s="28" t="s">
        <v>204</v>
      </c>
      <c r="F102" s="25" t="s">
        <v>332</v>
      </c>
      <c r="G102" s="51" t="s">
        <v>287</v>
      </c>
      <c r="H102" s="11" t="s">
        <v>91</v>
      </c>
      <c r="I102" s="28" t="s">
        <v>333</v>
      </c>
      <c r="J102" s="12" t="s">
        <v>93</v>
      </c>
      <c r="K102" s="28" t="s">
        <v>204</v>
      </c>
      <c r="L102" s="52" t="s">
        <v>290</v>
      </c>
      <c r="M102" s="29" t="s">
        <v>311</v>
      </c>
      <c r="N102" s="15" t="s">
        <v>42</v>
      </c>
      <c r="O102" s="31">
        <v>44224</v>
      </c>
      <c r="P102" s="32">
        <v>44228</v>
      </c>
      <c r="Q102" s="33" t="s">
        <v>84</v>
      </c>
      <c r="R102" s="34" t="s">
        <v>84</v>
      </c>
      <c r="S102" s="37" t="s">
        <v>312</v>
      </c>
      <c r="T102" s="21" t="str">
        <f>IF(Q102="","",IF(NOT(ISERROR(Q102*1)),ROUNDDOWN(Q102*1,2-INT(LOG(ABS(Q102*1)))),IFERROR("&lt;"&amp;ROUNDDOWN(IF(SUBSTITUTE(Q102,"&lt;","")*1&lt;=50,SUBSTITUTE(Q102,"&lt;","")*1,""),2-INT(LOG(ABS(SUBSTITUTE(Q102,"&lt;","")*1)))),IF(Q102="-",Q102,"入力形式が間違っています"))))</f>
        <v>&lt;10</v>
      </c>
      <c r="U102" s="21" t="str">
        <f>IF(R102="","",IF(NOT(ISERROR(R102*1)),ROUNDDOWN(R102*1,2-INT(LOG(ABS(R102*1)))),IFERROR("&lt;"&amp;ROUNDDOWN(IF(SUBSTITUTE(R102,"&lt;","")*1&lt;=50,SUBSTITUTE(R102,"&lt;","")*1,""),2-INT(LOG(ABS(SUBSTITUTE(R102,"&lt;","")*1)))),IF(R102="-",R102,"入力形式が間違っています"))))</f>
        <v>&lt;10</v>
      </c>
      <c r="V102" s="22" t="str">
        <f>IFERROR(IF(AND(T102="",U102=""),"",IF(AND(T102="-",U102="-"),IF(S102="","Cs合計を入力してください",S102),IF(NOT(ISERROR(T102*1+U102*1)),ROUND(T102+U102, 1-INT(LOG(ABS(T102+U102)))),IF(NOT(ISERROR(T102*1)),ROUND(T102, 1-INT(LOG(ABS(T102)))),IF(NOT(ISERROR(U102*1)),ROUND(U102, 1-INT(LOG(ABS(U102)))),IF(ISERROR(T102*1+U102*1),"&lt;"&amp;ROUND(IF(T102="-",0,SUBSTITUTE(T102,"&lt;",""))*1+IF(U102="-",0,SUBSTITUTE(U102,"&lt;",""))*1,1-INT(LOG(ABS(IF(T102="-",0,SUBSTITUTE(T102,"&lt;",""))*1+IF(U102="-",0,SUBSTITUTE(U102,"&lt;",""))*1)))))))))),"入力形式が間違っています")</f>
        <v>&lt;20</v>
      </c>
      <c r="W102" s="23" t="str">
        <f>IF(ISERROR(V102*1),"",IF(AND(H102="飲料水",V102&gt;=11),"○",IF(AND(H102="牛乳・乳児用食品",V102&gt;=51),"○",IF(AND(H102&lt;&gt;"",V102&gt;=110),"○",""))))</f>
        <v/>
      </c>
    </row>
    <row r="103" spans="1:23" x14ac:dyDescent="0.4">
      <c r="A103" s="24">
        <v>97</v>
      </c>
      <c r="B103" s="24" t="s">
        <v>280</v>
      </c>
      <c r="C103" s="25" t="s">
        <v>308</v>
      </c>
      <c r="D103" s="8" t="s">
        <v>280</v>
      </c>
      <c r="E103" s="28" t="s">
        <v>204</v>
      </c>
      <c r="F103" s="25" t="s">
        <v>332</v>
      </c>
      <c r="G103" s="51" t="s">
        <v>287</v>
      </c>
      <c r="H103" s="11" t="s">
        <v>288</v>
      </c>
      <c r="I103" s="28" t="s">
        <v>334</v>
      </c>
      <c r="J103" s="12" t="s">
        <v>93</v>
      </c>
      <c r="K103" s="28" t="s">
        <v>204</v>
      </c>
      <c r="L103" s="52" t="s">
        <v>290</v>
      </c>
      <c r="M103" s="29" t="s">
        <v>311</v>
      </c>
      <c r="N103" s="15" t="s">
        <v>42</v>
      </c>
      <c r="O103" s="31">
        <v>44224</v>
      </c>
      <c r="P103" s="32">
        <v>44228</v>
      </c>
      <c r="Q103" s="33" t="s">
        <v>84</v>
      </c>
      <c r="R103" s="34" t="s">
        <v>84</v>
      </c>
      <c r="S103" s="37" t="s">
        <v>312</v>
      </c>
      <c r="T103" s="21" t="str">
        <f>IF(Q103="","",IF(NOT(ISERROR(Q103*1)),ROUNDDOWN(Q103*1,2-INT(LOG(ABS(Q103*1)))),IFERROR("&lt;"&amp;ROUNDDOWN(IF(SUBSTITUTE(Q103,"&lt;","")*1&lt;=50,SUBSTITUTE(Q103,"&lt;","")*1,""),2-INT(LOG(ABS(SUBSTITUTE(Q103,"&lt;","")*1)))),IF(Q103="-",Q103,"入力形式が間違っています"))))</f>
        <v>&lt;10</v>
      </c>
      <c r="U103" s="21" t="str">
        <f>IF(R103="","",IF(NOT(ISERROR(R103*1)),ROUNDDOWN(R103*1,2-INT(LOG(ABS(R103*1)))),IFERROR("&lt;"&amp;ROUNDDOWN(IF(SUBSTITUTE(R103,"&lt;","")*1&lt;=50,SUBSTITUTE(R103,"&lt;","")*1,""),2-INT(LOG(ABS(SUBSTITUTE(R103,"&lt;","")*1)))),IF(R103="-",R103,"入力形式が間違っています"))))</f>
        <v>&lt;10</v>
      </c>
      <c r="V103" s="22" t="str">
        <f>IFERROR(IF(AND(T103="",U103=""),"",IF(AND(T103="-",U103="-"),IF(S103="","Cs合計を入力してください",S103),IF(NOT(ISERROR(T103*1+U103*1)),ROUND(T103+U103, 1-INT(LOG(ABS(T103+U103)))),IF(NOT(ISERROR(T103*1)),ROUND(T103, 1-INT(LOG(ABS(T103)))),IF(NOT(ISERROR(U103*1)),ROUND(U103, 1-INT(LOG(ABS(U103)))),IF(ISERROR(T103*1+U103*1),"&lt;"&amp;ROUND(IF(T103="-",0,SUBSTITUTE(T103,"&lt;",""))*1+IF(U103="-",0,SUBSTITUTE(U103,"&lt;",""))*1,1-INT(LOG(ABS(IF(T103="-",0,SUBSTITUTE(T103,"&lt;",""))*1+IF(U103="-",0,SUBSTITUTE(U103,"&lt;",""))*1)))))))))),"入力形式が間違っています")</f>
        <v>&lt;20</v>
      </c>
      <c r="W103" s="23" t="str">
        <f>IF(ISERROR(V103*1),"",IF(AND(H103="飲料水",V103&gt;=11),"○",IF(AND(H103="牛乳・乳児用食品",V103&gt;=51),"○",IF(AND(H103&lt;&gt;"",V103&gt;=110),"○",""))))</f>
        <v/>
      </c>
    </row>
    <row r="104" spans="1:23" x14ac:dyDescent="0.4">
      <c r="A104" s="24">
        <v>98</v>
      </c>
      <c r="B104" s="24" t="s">
        <v>280</v>
      </c>
      <c r="C104" s="25" t="s">
        <v>308</v>
      </c>
      <c r="D104" s="8" t="s">
        <v>280</v>
      </c>
      <c r="E104" s="28" t="s">
        <v>204</v>
      </c>
      <c r="F104" s="25" t="s">
        <v>335</v>
      </c>
      <c r="G104" s="51" t="s">
        <v>287</v>
      </c>
      <c r="H104" s="11" t="s">
        <v>288</v>
      </c>
      <c r="I104" s="28" t="s">
        <v>310</v>
      </c>
      <c r="J104" s="12" t="s">
        <v>187</v>
      </c>
      <c r="K104" s="28" t="s">
        <v>204</v>
      </c>
      <c r="L104" s="52" t="s">
        <v>40</v>
      </c>
      <c r="M104" s="29" t="s">
        <v>311</v>
      </c>
      <c r="N104" s="15" t="s">
        <v>42</v>
      </c>
      <c r="O104" s="31">
        <v>44224</v>
      </c>
      <c r="P104" s="32">
        <v>44228</v>
      </c>
      <c r="Q104" s="33" t="s">
        <v>84</v>
      </c>
      <c r="R104" s="34" t="s">
        <v>84</v>
      </c>
      <c r="S104" s="37" t="s">
        <v>312</v>
      </c>
      <c r="T104" s="21" t="str">
        <f>IF(Q104="","",IF(NOT(ISERROR(Q104*1)),ROUNDDOWN(Q104*1,2-INT(LOG(ABS(Q104*1)))),IFERROR("&lt;"&amp;ROUNDDOWN(IF(SUBSTITUTE(Q104,"&lt;","")*1&lt;=50,SUBSTITUTE(Q104,"&lt;","")*1,""),2-INT(LOG(ABS(SUBSTITUTE(Q104,"&lt;","")*1)))),IF(Q104="-",Q104,"入力形式が間違っています"))))</f>
        <v>&lt;10</v>
      </c>
      <c r="U104" s="21" t="str">
        <f>IF(R104="","",IF(NOT(ISERROR(R104*1)),ROUNDDOWN(R104*1,2-INT(LOG(ABS(R104*1)))),IFERROR("&lt;"&amp;ROUNDDOWN(IF(SUBSTITUTE(R104,"&lt;","")*1&lt;=50,SUBSTITUTE(R104,"&lt;","")*1,""),2-INT(LOG(ABS(SUBSTITUTE(R104,"&lt;","")*1)))),IF(R104="-",R104,"入力形式が間違っています"))))</f>
        <v>&lt;10</v>
      </c>
      <c r="V104" s="22" t="str">
        <f>IFERROR(IF(AND(T104="",U104=""),"",IF(AND(T104="-",U104="-"),IF(S104="","Cs合計を入力してください",S104),IF(NOT(ISERROR(T104*1+U104*1)),ROUND(T104+U104, 1-INT(LOG(ABS(T104+U104)))),IF(NOT(ISERROR(T104*1)),ROUND(T104, 1-INT(LOG(ABS(T104)))),IF(NOT(ISERROR(U104*1)),ROUND(U104, 1-INT(LOG(ABS(U104)))),IF(ISERROR(T104*1+U104*1),"&lt;"&amp;ROUND(IF(T104="-",0,SUBSTITUTE(T104,"&lt;",""))*1+IF(U104="-",0,SUBSTITUTE(U104,"&lt;",""))*1,1-INT(LOG(ABS(IF(T104="-",0,SUBSTITUTE(T104,"&lt;",""))*1+IF(U104="-",0,SUBSTITUTE(U104,"&lt;",""))*1)))))))))),"入力形式が間違っています")</f>
        <v>&lt;20</v>
      </c>
      <c r="W104" s="23" t="str">
        <f>IF(ISERROR(V104*1),"",IF(AND(H104="飲料水",V104&gt;=11),"○",IF(AND(H104="牛乳・乳児用食品",V104&gt;=51),"○",IF(AND(H104&lt;&gt;"",V104&gt;=110),"○",""))))</f>
        <v/>
      </c>
    </row>
    <row r="105" spans="1:23" x14ac:dyDescent="0.4">
      <c r="A105" s="24">
        <v>99</v>
      </c>
      <c r="B105" s="24" t="s">
        <v>280</v>
      </c>
      <c r="C105" s="25" t="s">
        <v>308</v>
      </c>
      <c r="D105" s="8" t="s">
        <v>202</v>
      </c>
      <c r="E105" s="28" t="s">
        <v>204</v>
      </c>
      <c r="F105" s="25" t="s">
        <v>336</v>
      </c>
      <c r="G105" s="51" t="s">
        <v>287</v>
      </c>
      <c r="H105" s="11" t="s">
        <v>288</v>
      </c>
      <c r="I105" s="28" t="s">
        <v>310</v>
      </c>
      <c r="J105" s="12" t="s">
        <v>187</v>
      </c>
      <c r="K105" s="28" t="s">
        <v>204</v>
      </c>
      <c r="L105" s="52" t="s">
        <v>40</v>
      </c>
      <c r="M105" s="29" t="s">
        <v>311</v>
      </c>
      <c r="N105" s="15" t="s">
        <v>42</v>
      </c>
      <c r="O105" s="31">
        <v>44224</v>
      </c>
      <c r="P105" s="32">
        <v>44228</v>
      </c>
      <c r="Q105" s="33" t="s">
        <v>84</v>
      </c>
      <c r="R105" s="56" t="s">
        <v>84</v>
      </c>
      <c r="S105" s="37" t="s">
        <v>312</v>
      </c>
      <c r="T105" s="21" t="str">
        <f>IF(Q105="","",IF(NOT(ISERROR(Q105*1)),ROUNDDOWN(Q105*1,2-INT(LOG(ABS(Q105*1)))),IFERROR("&lt;"&amp;ROUNDDOWN(IF(SUBSTITUTE(Q105,"&lt;","")*1&lt;=50,SUBSTITUTE(Q105,"&lt;","")*1,""),2-INT(LOG(ABS(SUBSTITUTE(Q105,"&lt;","")*1)))),IF(Q105="-",Q105,"入力形式が間違っています"))))</f>
        <v>&lt;10</v>
      </c>
      <c r="U105" s="21" t="str">
        <f>IF(R105="","",IF(NOT(ISERROR(R105*1)),ROUNDDOWN(R105*1,2-INT(LOG(ABS(R105*1)))),IFERROR("&lt;"&amp;ROUNDDOWN(IF(SUBSTITUTE(R105,"&lt;","")*1&lt;=50,SUBSTITUTE(R105,"&lt;","")*1,""),2-INT(LOG(ABS(SUBSTITUTE(R105,"&lt;","")*1)))),IF(R105="-",R105,"入力形式が間違っています"))))</f>
        <v>&lt;10</v>
      </c>
      <c r="V105" s="22" t="str">
        <f>IFERROR(IF(AND(T105="",U105=""),"",IF(AND(T105="-",U105="-"),IF(S105="","Cs合計を入力してください",S105),IF(NOT(ISERROR(T105*1+U105*1)),ROUND(T105+U105, 1-INT(LOG(ABS(T105+U105)))),IF(NOT(ISERROR(T105*1)),ROUND(T105, 1-INT(LOG(ABS(T105)))),IF(NOT(ISERROR(U105*1)),ROUND(U105, 1-INT(LOG(ABS(U105)))),IF(ISERROR(T105*1+U105*1),"&lt;"&amp;ROUND(IF(T105="-",0,SUBSTITUTE(T105,"&lt;",""))*1+IF(U105="-",0,SUBSTITUTE(U105,"&lt;",""))*1,1-INT(LOG(ABS(IF(T105="-",0,SUBSTITUTE(T105,"&lt;",""))*1+IF(U105="-",0,SUBSTITUTE(U105,"&lt;",""))*1)))))))))),"入力形式が間違っています")</f>
        <v>&lt;20</v>
      </c>
      <c r="W105" s="23" t="str">
        <f>IF(ISERROR(V105*1),"",IF(AND(H105="飲料水",V105&gt;=11),"○",IF(AND(H105="牛乳・乳児用食品",V105&gt;=51),"○",IF(AND(H105&lt;&gt;"",V105&gt;=110),"○",""))))</f>
        <v/>
      </c>
    </row>
    <row r="106" spans="1:23" x14ac:dyDescent="0.4">
      <c r="A106" s="24">
        <v>100</v>
      </c>
      <c r="B106" s="24" t="s">
        <v>280</v>
      </c>
      <c r="C106" s="25" t="s">
        <v>308</v>
      </c>
      <c r="D106" s="8" t="s">
        <v>280</v>
      </c>
      <c r="E106" s="28" t="s">
        <v>204</v>
      </c>
      <c r="F106" s="25" t="s">
        <v>337</v>
      </c>
      <c r="G106" s="51" t="s">
        <v>35</v>
      </c>
      <c r="H106" s="11" t="s">
        <v>288</v>
      </c>
      <c r="I106" s="28" t="s">
        <v>310</v>
      </c>
      <c r="J106" s="12" t="s">
        <v>338</v>
      </c>
      <c r="K106" s="28" t="s">
        <v>204</v>
      </c>
      <c r="L106" s="52" t="s">
        <v>290</v>
      </c>
      <c r="M106" s="29" t="s">
        <v>311</v>
      </c>
      <c r="N106" s="15" t="s">
        <v>42</v>
      </c>
      <c r="O106" s="31">
        <v>44224</v>
      </c>
      <c r="P106" s="32">
        <v>44228</v>
      </c>
      <c r="Q106" s="33" t="s">
        <v>84</v>
      </c>
      <c r="R106" s="34" t="s">
        <v>84</v>
      </c>
      <c r="S106" s="37" t="s">
        <v>312</v>
      </c>
      <c r="T106" s="21" t="str">
        <f>IF(Q106="","",IF(NOT(ISERROR(Q106*1)),ROUNDDOWN(Q106*1,2-INT(LOG(ABS(Q106*1)))),IFERROR("&lt;"&amp;ROUNDDOWN(IF(SUBSTITUTE(Q106,"&lt;","")*1&lt;=50,SUBSTITUTE(Q106,"&lt;","")*1,""),2-INT(LOG(ABS(SUBSTITUTE(Q106,"&lt;","")*1)))),IF(Q106="-",Q106,"入力形式が間違っています"))))</f>
        <v>&lt;10</v>
      </c>
      <c r="U106" s="21" t="str">
        <f>IF(R106="","",IF(NOT(ISERROR(R106*1)),ROUNDDOWN(R106*1,2-INT(LOG(ABS(R106*1)))),IFERROR("&lt;"&amp;ROUNDDOWN(IF(SUBSTITUTE(R106,"&lt;","")*1&lt;=50,SUBSTITUTE(R106,"&lt;","")*1,""),2-INT(LOG(ABS(SUBSTITUTE(R106,"&lt;","")*1)))),IF(R106="-",R106,"入力形式が間違っています"))))</f>
        <v>&lt;10</v>
      </c>
      <c r="V106" s="22" t="str">
        <f>IFERROR(IF(AND(T106="",U106=""),"",IF(AND(T106="-",U106="-"),IF(S106="","Cs合計を入力してください",S106),IF(NOT(ISERROR(T106*1+U106*1)),ROUND(T106+U106, 1-INT(LOG(ABS(T106+U106)))),IF(NOT(ISERROR(T106*1)),ROUND(T106, 1-INT(LOG(ABS(T106)))),IF(NOT(ISERROR(U106*1)),ROUND(U106, 1-INT(LOG(ABS(U106)))),IF(ISERROR(T106*1+U106*1),"&lt;"&amp;ROUND(IF(T106="-",0,SUBSTITUTE(T106,"&lt;",""))*1+IF(U106="-",0,SUBSTITUTE(U106,"&lt;",""))*1,1-INT(LOG(ABS(IF(T106="-",0,SUBSTITUTE(T106,"&lt;",""))*1+IF(U106="-",0,SUBSTITUTE(U106,"&lt;",""))*1)))))))))),"入力形式が間違っています")</f>
        <v>&lt;20</v>
      </c>
      <c r="W106" s="23" t="str">
        <f>IF(ISERROR(V106*1),"",IF(AND(H106="飲料水",V106&gt;=11),"○",IF(AND(H106="牛乳・乳児用食品",V106&gt;=51),"○",IF(AND(H106&lt;&gt;"",V106&gt;=110),"○",""))))</f>
        <v/>
      </c>
    </row>
    <row r="107" spans="1:23" x14ac:dyDescent="0.4">
      <c r="A107" s="24">
        <v>101</v>
      </c>
      <c r="B107" s="24" t="s">
        <v>280</v>
      </c>
      <c r="C107" s="25" t="s">
        <v>308</v>
      </c>
      <c r="D107" s="8" t="s">
        <v>280</v>
      </c>
      <c r="E107" s="28" t="s">
        <v>204</v>
      </c>
      <c r="F107" s="25" t="s">
        <v>339</v>
      </c>
      <c r="G107" s="51" t="s">
        <v>287</v>
      </c>
      <c r="H107" s="11" t="s">
        <v>288</v>
      </c>
      <c r="I107" s="28" t="s">
        <v>310</v>
      </c>
      <c r="J107" s="12" t="s">
        <v>338</v>
      </c>
      <c r="K107" s="28" t="s">
        <v>204</v>
      </c>
      <c r="L107" s="52" t="s">
        <v>290</v>
      </c>
      <c r="M107" s="29" t="s">
        <v>311</v>
      </c>
      <c r="N107" s="15" t="s">
        <v>42</v>
      </c>
      <c r="O107" s="31">
        <v>44224</v>
      </c>
      <c r="P107" s="32">
        <v>44228</v>
      </c>
      <c r="Q107" s="33" t="s">
        <v>84</v>
      </c>
      <c r="R107" s="34" t="s">
        <v>84</v>
      </c>
      <c r="S107" s="37" t="s">
        <v>312</v>
      </c>
      <c r="T107" s="21" t="str">
        <f>IF(Q107="","",IF(NOT(ISERROR(Q107*1)),ROUNDDOWN(Q107*1,2-INT(LOG(ABS(Q107*1)))),IFERROR("&lt;"&amp;ROUNDDOWN(IF(SUBSTITUTE(Q107,"&lt;","")*1&lt;=50,SUBSTITUTE(Q107,"&lt;","")*1,""),2-INT(LOG(ABS(SUBSTITUTE(Q107,"&lt;","")*1)))),IF(Q107="-",Q107,"入力形式が間違っています"))))</f>
        <v>&lt;10</v>
      </c>
      <c r="U107" s="21" t="str">
        <f>IF(R107="","",IF(NOT(ISERROR(R107*1)),ROUNDDOWN(R107*1,2-INT(LOG(ABS(R107*1)))),IFERROR("&lt;"&amp;ROUNDDOWN(IF(SUBSTITUTE(R107,"&lt;","")*1&lt;=50,SUBSTITUTE(R107,"&lt;","")*1,""),2-INT(LOG(ABS(SUBSTITUTE(R107,"&lt;","")*1)))),IF(R107="-",R107,"入力形式が間違っています"))))</f>
        <v>&lt;10</v>
      </c>
      <c r="V107" s="22" t="str">
        <f>IFERROR(IF(AND(T107="",U107=""),"",IF(AND(T107="-",U107="-"),IF(S107="","Cs合計を入力してください",S107),IF(NOT(ISERROR(T107*1+U107*1)),ROUND(T107+U107, 1-INT(LOG(ABS(T107+U107)))),IF(NOT(ISERROR(T107*1)),ROUND(T107, 1-INT(LOG(ABS(T107)))),IF(NOT(ISERROR(U107*1)),ROUND(U107, 1-INT(LOG(ABS(U107)))),IF(ISERROR(T107*1+U107*1),"&lt;"&amp;ROUND(IF(T107="-",0,SUBSTITUTE(T107,"&lt;",""))*1+IF(U107="-",0,SUBSTITUTE(U107,"&lt;",""))*1,1-INT(LOG(ABS(IF(T107="-",0,SUBSTITUTE(T107,"&lt;",""))*1+IF(U107="-",0,SUBSTITUTE(U107,"&lt;",""))*1)))))))))),"入力形式が間違っています")</f>
        <v>&lt;20</v>
      </c>
      <c r="W107" s="23" t="str">
        <f>IF(ISERROR(V107*1),"",IF(AND(H107="飲料水",V107&gt;=11),"○",IF(AND(H107="牛乳・乳児用食品",V107&gt;=51),"○",IF(AND(H107&lt;&gt;"",V107&gt;=110),"○",""))))</f>
        <v/>
      </c>
    </row>
    <row r="108" spans="1:23" x14ac:dyDescent="0.4">
      <c r="A108" s="24">
        <v>102</v>
      </c>
      <c r="B108" s="24" t="s">
        <v>280</v>
      </c>
      <c r="C108" s="25" t="s">
        <v>308</v>
      </c>
      <c r="D108" s="8" t="s">
        <v>280</v>
      </c>
      <c r="E108" s="28" t="s">
        <v>204</v>
      </c>
      <c r="F108" s="25" t="s">
        <v>339</v>
      </c>
      <c r="G108" s="51" t="s">
        <v>287</v>
      </c>
      <c r="H108" s="11" t="s">
        <v>288</v>
      </c>
      <c r="I108" s="28" t="s">
        <v>310</v>
      </c>
      <c r="J108" s="12" t="s">
        <v>338</v>
      </c>
      <c r="K108" s="28" t="s">
        <v>204</v>
      </c>
      <c r="L108" s="52" t="s">
        <v>290</v>
      </c>
      <c r="M108" s="29" t="s">
        <v>311</v>
      </c>
      <c r="N108" s="15" t="s">
        <v>42</v>
      </c>
      <c r="O108" s="31">
        <v>44224</v>
      </c>
      <c r="P108" s="32">
        <v>44228</v>
      </c>
      <c r="Q108" s="33" t="s">
        <v>84</v>
      </c>
      <c r="R108" s="34" t="s">
        <v>84</v>
      </c>
      <c r="S108" s="37" t="s">
        <v>312</v>
      </c>
      <c r="T108" s="21" t="str">
        <f>IF(Q108="","",IF(NOT(ISERROR(Q108*1)),ROUNDDOWN(Q108*1,2-INT(LOG(ABS(Q108*1)))),IFERROR("&lt;"&amp;ROUNDDOWN(IF(SUBSTITUTE(Q108,"&lt;","")*1&lt;=50,SUBSTITUTE(Q108,"&lt;","")*1,""),2-INT(LOG(ABS(SUBSTITUTE(Q108,"&lt;","")*1)))),IF(Q108="-",Q108,"入力形式が間違っています"))))</f>
        <v>&lt;10</v>
      </c>
      <c r="U108" s="21" t="str">
        <f>IF(R108="","",IF(NOT(ISERROR(R108*1)),ROUNDDOWN(R108*1,2-INT(LOG(ABS(R108*1)))),IFERROR("&lt;"&amp;ROUNDDOWN(IF(SUBSTITUTE(R108,"&lt;","")*1&lt;=50,SUBSTITUTE(R108,"&lt;","")*1,""),2-INT(LOG(ABS(SUBSTITUTE(R108,"&lt;","")*1)))),IF(R108="-",R108,"入力形式が間違っています"))))</f>
        <v>&lt;10</v>
      </c>
      <c r="V108" s="22" t="str">
        <f>IFERROR(IF(AND(T108="",U108=""),"",IF(AND(T108="-",U108="-"),IF(S108="","Cs合計を入力してください",S108),IF(NOT(ISERROR(T108*1+U108*1)),ROUND(T108+U108, 1-INT(LOG(ABS(T108+U108)))),IF(NOT(ISERROR(T108*1)),ROUND(T108, 1-INT(LOG(ABS(T108)))),IF(NOT(ISERROR(U108*1)),ROUND(U108, 1-INT(LOG(ABS(U108)))),IF(ISERROR(T108*1+U108*1),"&lt;"&amp;ROUND(IF(T108="-",0,SUBSTITUTE(T108,"&lt;",""))*1+IF(U108="-",0,SUBSTITUTE(U108,"&lt;",""))*1,1-INT(LOG(ABS(IF(T108="-",0,SUBSTITUTE(T108,"&lt;",""))*1+IF(U108="-",0,SUBSTITUTE(U108,"&lt;",""))*1)))))))))),"入力形式が間違っています")</f>
        <v>&lt;20</v>
      </c>
      <c r="W108" s="23" t="str">
        <f>IF(ISERROR(V108*1),"",IF(AND(H108="飲料水",V108&gt;=11),"○",IF(AND(H108="牛乳・乳児用食品",V108&gt;=51),"○",IF(AND(H108&lt;&gt;"",V108&gt;=110),"○",""))))</f>
        <v/>
      </c>
    </row>
    <row r="109" spans="1:23" x14ac:dyDescent="0.4">
      <c r="A109" s="24">
        <v>103</v>
      </c>
      <c r="B109" s="24" t="s">
        <v>280</v>
      </c>
      <c r="C109" s="25" t="s">
        <v>308</v>
      </c>
      <c r="D109" s="8" t="s">
        <v>280</v>
      </c>
      <c r="E109" s="28" t="s">
        <v>204</v>
      </c>
      <c r="F109" s="25" t="s">
        <v>340</v>
      </c>
      <c r="G109" s="51" t="s">
        <v>287</v>
      </c>
      <c r="H109" s="11" t="s">
        <v>288</v>
      </c>
      <c r="I109" s="28" t="s">
        <v>310</v>
      </c>
      <c r="J109" s="12" t="s">
        <v>338</v>
      </c>
      <c r="K109" s="28" t="s">
        <v>204</v>
      </c>
      <c r="L109" s="52" t="s">
        <v>290</v>
      </c>
      <c r="M109" s="29" t="s">
        <v>311</v>
      </c>
      <c r="N109" s="15" t="s">
        <v>42</v>
      </c>
      <c r="O109" s="31">
        <v>44224</v>
      </c>
      <c r="P109" s="32">
        <v>44228</v>
      </c>
      <c r="Q109" s="33" t="s">
        <v>84</v>
      </c>
      <c r="R109" s="34" t="s">
        <v>84</v>
      </c>
      <c r="S109" s="37" t="s">
        <v>312</v>
      </c>
      <c r="T109" s="21" t="str">
        <f>IF(Q109="","",IF(NOT(ISERROR(Q109*1)),ROUNDDOWN(Q109*1,2-INT(LOG(ABS(Q109*1)))),IFERROR("&lt;"&amp;ROUNDDOWN(IF(SUBSTITUTE(Q109,"&lt;","")*1&lt;=50,SUBSTITUTE(Q109,"&lt;","")*1,""),2-INT(LOG(ABS(SUBSTITUTE(Q109,"&lt;","")*1)))),IF(Q109="-",Q109,"入力形式が間違っています"))))</f>
        <v>&lt;10</v>
      </c>
      <c r="U109" s="21" t="str">
        <f>IF(R109="","",IF(NOT(ISERROR(R109*1)),ROUNDDOWN(R109*1,2-INT(LOG(ABS(R109*1)))),IFERROR("&lt;"&amp;ROUNDDOWN(IF(SUBSTITUTE(R109,"&lt;","")*1&lt;=50,SUBSTITUTE(R109,"&lt;","")*1,""),2-INT(LOG(ABS(SUBSTITUTE(R109,"&lt;","")*1)))),IF(R109="-",R109,"入力形式が間違っています"))))</f>
        <v>&lt;10</v>
      </c>
      <c r="V109" s="22" t="str">
        <f>IFERROR(IF(AND(T109="",U109=""),"",IF(AND(T109="-",U109="-"),IF(S109="","Cs合計を入力してください",S109),IF(NOT(ISERROR(T109*1+U109*1)),ROUND(T109+U109, 1-INT(LOG(ABS(T109+U109)))),IF(NOT(ISERROR(T109*1)),ROUND(T109, 1-INT(LOG(ABS(T109)))),IF(NOT(ISERROR(U109*1)),ROUND(U109, 1-INT(LOG(ABS(U109)))),IF(ISERROR(T109*1+U109*1),"&lt;"&amp;ROUND(IF(T109="-",0,SUBSTITUTE(T109,"&lt;",""))*1+IF(U109="-",0,SUBSTITUTE(U109,"&lt;",""))*1,1-INT(LOG(ABS(IF(T109="-",0,SUBSTITUTE(T109,"&lt;",""))*1+IF(U109="-",0,SUBSTITUTE(U109,"&lt;",""))*1)))))))))),"入力形式が間違っています")</f>
        <v>&lt;20</v>
      </c>
      <c r="W109" s="23" t="str">
        <f>IF(ISERROR(V109*1),"",IF(AND(H109="飲料水",V109&gt;=11),"○",IF(AND(H109="牛乳・乳児用食品",V109&gt;=51),"○",IF(AND(H109&lt;&gt;"",V109&gt;=110),"○",""))))</f>
        <v/>
      </c>
    </row>
    <row r="110" spans="1:23" x14ac:dyDescent="0.4">
      <c r="A110" s="24">
        <v>104</v>
      </c>
      <c r="B110" s="24" t="s">
        <v>280</v>
      </c>
      <c r="C110" s="25" t="s">
        <v>308</v>
      </c>
      <c r="D110" s="8" t="s">
        <v>280</v>
      </c>
      <c r="E110" s="28" t="s">
        <v>204</v>
      </c>
      <c r="F110" s="25" t="s">
        <v>341</v>
      </c>
      <c r="G110" s="51" t="s">
        <v>287</v>
      </c>
      <c r="H110" s="11" t="s">
        <v>288</v>
      </c>
      <c r="I110" s="28" t="s">
        <v>310</v>
      </c>
      <c r="J110" s="12" t="s">
        <v>338</v>
      </c>
      <c r="K110" s="28" t="s">
        <v>204</v>
      </c>
      <c r="L110" s="52" t="s">
        <v>290</v>
      </c>
      <c r="M110" s="29" t="s">
        <v>311</v>
      </c>
      <c r="N110" s="15" t="s">
        <v>42</v>
      </c>
      <c r="O110" s="31">
        <v>44224</v>
      </c>
      <c r="P110" s="32">
        <v>44228</v>
      </c>
      <c r="Q110" s="33" t="s">
        <v>84</v>
      </c>
      <c r="R110" s="34" t="s">
        <v>84</v>
      </c>
      <c r="S110" s="37" t="s">
        <v>312</v>
      </c>
      <c r="T110" s="21" t="str">
        <f>IF(Q110="","",IF(NOT(ISERROR(Q110*1)),ROUNDDOWN(Q110*1,2-INT(LOG(ABS(Q110*1)))),IFERROR("&lt;"&amp;ROUNDDOWN(IF(SUBSTITUTE(Q110,"&lt;","")*1&lt;=50,SUBSTITUTE(Q110,"&lt;","")*1,""),2-INT(LOG(ABS(SUBSTITUTE(Q110,"&lt;","")*1)))),IF(Q110="-",Q110,"入力形式が間違っています"))))</f>
        <v>&lt;10</v>
      </c>
      <c r="U110" s="21" t="str">
        <f>IF(R110="","",IF(NOT(ISERROR(R110*1)),ROUNDDOWN(R110*1,2-INT(LOG(ABS(R110*1)))),IFERROR("&lt;"&amp;ROUNDDOWN(IF(SUBSTITUTE(R110,"&lt;","")*1&lt;=50,SUBSTITUTE(R110,"&lt;","")*1,""),2-INT(LOG(ABS(SUBSTITUTE(R110,"&lt;","")*1)))),IF(R110="-",R110,"入力形式が間違っています"))))</f>
        <v>&lt;10</v>
      </c>
      <c r="V110" s="22" t="str">
        <f>IFERROR(IF(AND(T110="",U110=""),"",IF(AND(T110="-",U110="-"),IF(S110="","Cs合計を入力してください",S110),IF(NOT(ISERROR(T110*1+U110*1)),ROUND(T110+U110, 1-INT(LOG(ABS(T110+U110)))),IF(NOT(ISERROR(T110*1)),ROUND(T110, 1-INT(LOG(ABS(T110)))),IF(NOT(ISERROR(U110*1)),ROUND(U110, 1-INT(LOG(ABS(U110)))),IF(ISERROR(T110*1+U110*1),"&lt;"&amp;ROUND(IF(T110="-",0,SUBSTITUTE(T110,"&lt;",""))*1+IF(U110="-",0,SUBSTITUTE(U110,"&lt;",""))*1,1-INT(LOG(ABS(IF(T110="-",0,SUBSTITUTE(T110,"&lt;",""))*1+IF(U110="-",0,SUBSTITUTE(U110,"&lt;",""))*1)))))))))),"入力形式が間違っています")</f>
        <v>&lt;20</v>
      </c>
      <c r="W110" s="23" t="str">
        <f>IF(ISERROR(V110*1),"",IF(AND(H110="飲料水",V110&gt;=11),"○",IF(AND(H110="牛乳・乳児用食品",V110&gt;=51),"○",IF(AND(H110&lt;&gt;"",V110&gt;=110),"○",""))))</f>
        <v/>
      </c>
    </row>
    <row r="111" spans="1:23" x14ac:dyDescent="0.4">
      <c r="A111" s="24">
        <v>105</v>
      </c>
      <c r="B111" s="24" t="s">
        <v>280</v>
      </c>
      <c r="C111" s="25" t="s">
        <v>308</v>
      </c>
      <c r="D111" s="8" t="s">
        <v>280</v>
      </c>
      <c r="E111" s="28" t="s">
        <v>204</v>
      </c>
      <c r="F111" s="25" t="s">
        <v>342</v>
      </c>
      <c r="G111" s="51" t="s">
        <v>287</v>
      </c>
      <c r="H111" s="11" t="s">
        <v>288</v>
      </c>
      <c r="I111" s="28" t="s">
        <v>310</v>
      </c>
      <c r="J111" s="12" t="s">
        <v>338</v>
      </c>
      <c r="K111" s="28" t="s">
        <v>204</v>
      </c>
      <c r="L111" s="52" t="s">
        <v>290</v>
      </c>
      <c r="M111" s="29" t="s">
        <v>311</v>
      </c>
      <c r="N111" s="15" t="s">
        <v>42</v>
      </c>
      <c r="O111" s="31">
        <v>44224</v>
      </c>
      <c r="P111" s="32">
        <v>44228</v>
      </c>
      <c r="Q111" s="33" t="s">
        <v>84</v>
      </c>
      <c r="R111" s="34" t="s">
        <v>84</v>
      </c>
      <c r="S111" s="37" t="s">
        <v>312</v>
      </c>
      <c r="T111" s="21" t="str">
        <f>IF(Q111="","",IF(NOT(ISERROR(Q111*1)),ROUNDDOWN(Q111*1,2-INT(LOG(ABS(Q111*1)))),IFERROR("&lt;"&amp;ROUNDDOWN(IF(SUBSTITUTE(Q111,"&lt;","")*1&lt;=50,SUBSTITUTE(Q111,"&lt;","")*1,""),2-INT(LOG(ABS(SUBSTITUTE(Q111,"&lt;","")*1)))),IF(Q111="-",Q111,"入力形式が間違っています"))))</f>
        <v>&lt;10</v>
      </c>
      <c r="U111" s="21" t="str">
        <f>IF(R111="","",IF(NOT(ISERROR(R111*1)),ROUNDDOWN(R111*1,2-INT(LOG(ABS(R111*1)))),IFERROR("&lt;"&amp;ROUNDDOWN(IF(SUBSTITUTE(R111,"&lt;","")*1&lt;=50,SUBSTITUTE(R111,"&lt;","")*1,""),2-INT(LOG(ABS(SUBSTITUTE(R111,"&lt;","")*1)))),IF(R111="-",R111,"入力形式が間違っています"))))</f>
        <v>&lt;10</v>
      </c>
      <c r="V111" s="22" t="str">
        <f>IFERROR(IF(AND(T111="",U111=""),"",IF(AND(T111="-",U111="-"),IF(S111="","Cs合計を入力してください",S111),IF(NOT(ISERROR(T111*1+U111*1)),ROUND(T111+U111, 1-INT(LOG(ABS(T111+U111)))),IF(NOT(ISERROR(T111*1)),ROUND(T111, 1-INT(LOG(ABS(T111)))),IF(NOT(ISERROR(U111*1)),ROUND(U111, 1-INT(LOG(ABS(U111)))),IF(ISERROR(T111*1+U111*1),"&lt;"&amp;ROUND(IF(T111="-",0,SUBSTITUTE(T111,"&lt;",""))*1+IF(U111="-",0,SUBSTITUTE(U111,"&lt;",""))*1,1-INT(LOG(ABS(IF(T111="-",0,SUBSTITUTE(T111,"&lt;",""))*1+IF(U111="-",0,SUBSTITUTE(U111,"&lt;",""))*1)))))))))),"入力形式が間違っています")</f>
        <v>&lt;20</v>
      </c>
      <c r="W111" s="23" t="str">
        <f>IF(ISERROR(V111*1),"",IF(AND(H111="飲料水",V111&gt;=11),"○",IF(AND(H111="牛乳・乳児用食品",V111&gt;=51),"○",IF(AND(H111&lt;&gt;"",V111&gt;=110),"○",""))))</f>
        <v/>
      </c>
    </row>
    <row r="112" spans="1:23" x14ac:dyDescent="0.4">
      <c r="A112" s="24">
        <v>106</v>
      </c>
      <c r="B112" s="24" t="s">
        <v>280</v>
      </c>
      <c r="C112" s="25" t="s">
        <v>308</v>
      </c>
      <c r="D112" s="8" t="s">
        <v>280</v>
      </c>
      <c r="E112" s="28" t="s">
        <v>204</v>
      </c>
      <c r="F112" s="25" t="s">
        <v>343</v>
      </c>
      <c r="G112" s="51" t="s">
        <v>287</v>
      </c>
      <c r="H112" s="11" t="s">
        <v>288</v>
      </c>
      <c r="I112" s="28" t="s">
        <v>344</v>
      </c>
      <c r="J112" s="12" t="s">
        <v>338</v>
      </c>
      <c r="K112" s="28" t="s">
        <v>204</v>
      </c>
      <c r="L112" s="52" t="s">
        <v>290</v>
      </c>
      <c r="M112" s="29" t="s">
        <v>311</v>
      </c>
      <c r="N112" s="15" t="s">
        <v>42</v>
      </c>
      <c r="O112" s="31">
        <v>44224</v>
      </c>
      <c r="P112" s="32">
        <v>44228</v>
      </c>
      <c r="Q112" s="33" t="s">
        <v>84</v>
      </c>
      <c r="R112" s="34" t="s">
        <v>84</v>
      </c>
      <c r="S112" s="37" t="s">
        <v>312</v>
      </c>
      <c r="T112" s="21" t="str">
        <f>IF(Q112="","",IF(NOT(ISERROR(Q112*1)),ROUNDDOWN(Q112*1,2-INT(LOG(ABS(Q112*1)))),IFERROR("&lt;"&amp;ROUNDDOWN(IF(SUBSTITUTE(Q112,"&lt;","")*1&lt;=50,SUBSTITUTE(Q112,"&lt;","")*1,""),2-INT(LOG(ABS(SUBSTITUTE(Q112,"&lt;","")*1)))),IF(Q112="-",Q112,"入力形式が間違っています"))))</f>
        <v>&lt;10</v>
      </c>
      <c r="U112" s="21" t="str">
        <f>IF(R112="","",IF(NOT(ISERROR(R112*1)),ROUNDDOWN(R112*1,2-INT(LOG(ABS(R112*1)))),IFERROR("&lt;"&amp;ROUNDDOWN(IF(SUBSTITUTE(R112,"&lt;","")*1&lt;=50,SUBSTITUTE(R112,"&lt;","")*1,""),2-INT(LOG(ABS(SUBSTITUTE(R112,"&lt;","")*1)))),IF(R112="-",R112,"入力形式が間違っています"))))</f>
        <v>&lt;10</v>
      </c>
      <c r="V112" s="22" t="str">
        <f>IFERROR(IF(AND(T112="",U112=""),"",IF(AND(T112="-",U112="-"),IF(S112="","Cs合計を入力してください",S112),IF(NOT(ISERROR(T112*1+U112*1)),ROUND(T112+U112, 1-INT(LOG(ABS(T112+U112)))),IF(NOT(ISERROR(T112*1)),ROUND(T112, 1-INT(LOG(ABS(T112)))),IF(NOT(ISERROR(U112*1)),ROUND(U112, 1-INT(LOG(ABS(U112)))),IF(ISERROR(T112*1+U112*1),"&lt;"&amp;ROUND(IF(T112="-",0,SUBSTITUTE(T112,"&lt;",""))*1+IF(U112="-",0,SUBSTITUTE(U112,"&lt;",""))*1,1-INT(LOG(ABS(IF(T112="-",0,SUBSTITUTE(T112,"&lt;",""))*1+IF(U112="-",0,SUBSTITUTE(U112,"&lt;",""))*1)))))))))),"入力形式が間違っています")</f>
        <v>&lt;20</v>
      </c>
      <c r="W112" s="23" t="str">
        <f>IF(ISERROR(V112*1),"",IF(AND(H112="飲料水",V112&gt;=11),"○",IF(AND(H112="牛乳・乳児用食品",V112&gt;=51),"○",IF(AND(H112&lt;&gt;"",V112&gt;=110),"○",""))))</f>
        <v/>
      </c>
    </row>
    <row r="113" spans="1:23" x14ac:dyDescent="0.4">
      <c r="A113" s="24">
        <v>107</v>
      </c>
      <c r="B113" s="24" t="s">
        <v>280</v>
      </c>
      <c r="C113" s="25" t="s">
        <v>308</v>
      </c>
      <c r="D113" s="8" t="s">
        <v>280</v>
      </c>
      <c r="E113" s="28" t="s">
        <v>204</v>
      </c>
      <c r="F113" s="25" t="s">
        <v>345</v>
      </c>
      <c r="G113" s="51" t="s">
        <v>287</v>
      </c>
      <c r="H113" s="11" t="s">
        <v>288</v>
      </c>
      <c r="I113" s="28" t="s">
        <v>344</v>
      </c>
      <c r="J113" s="12" t="s">
        <v>338</v>
      </c>
      <c r="K113" s="28" t="s">
        <v>204</v>
      </c>
      <c r="L113" s="52" t="s">
        <v>290</v>
      </c>
      <c r="M113" s="29" t="s">
        <v>311</v>
      </c>
      <c r="N113" s="15" t="s">
        <v>42</v>
      </c>
      <c r="O113" s="31">
        <v>44224</v>
      </c>
      <c r="P113" s="32">
        <v>44228</v>
      </c>
      <c r="Q113" s="33" t="s">
        <v>84</v>
      </c>
      <c r="R113" s="34" t="s">
        <v>84</v>
      </c>
      <c r="S113" s="37" t="s">
        <v>312</v>
      </c>
      <c r="T113" s="21" t="str">
        <f>IF(Q113="","",IF(NOT(ISERROR(Q113*1)),ROUNDDOWN(Q113*1,2-INT(LOG(ABS(Q113*1)))),IFERROR("&lt;"&amp;ROUNDDOWN(IF(SUBSTITUTE(Q113,"&lt;","")*1&lt;=50,SUBSTITUTE(Q113,"&lt;","")*1,""),2-INT(LOG(ABS(SUBSTITUTE(Q113,"&lt;","")*1)))),IF(Q113="-",Q113,"入力形式が間違っています"))))</f>
        <v>&lt;10</v>
      </c>
      <c r="U113" s="21" t="str">
        <f>IF(R113="","",IF(NOT(ISERROR(R113*1)),ROUNDDOWN(R113*1,2-INT(LOG(ABS(R113*1)))),IFERROR("&lt;"&amp;ROUNDDOWN(IF(SUBSTITUTE(R113,"&lt;","")*1&lt;=50,SUBSTITUTE(R113,"&lt;","")*1,""),2-INT(LOG(ABS(SUBSTITUTE(R113,"&lt;","")*1)))),IF(R113="-",R113,"入力形式が間違っています"))))</f>
        <v>&lt;10</v>
      </c>
      <c r="V113" s="22" t="str">
        <f>IFERROR(IF(AND(T113="",U113=""),"",IF(AND(T113="-",U113="-"),IF(S113="","Cs合計を入力してください",S113),IF(NOT(ISERROR(T113*1+U113*1)),ROUND(T113+U113, 1-INT(LOG(ABS(T113+U113)))),IF(NOT(ISERROR(T113*1)),ROUND(T113, 1-INT(LOG(ABS(T113)))),IF(NOT(ISERROR(U113*1)),ROUND(U113, 1-INT(LOG(ABS(U113)))),IF(ISERROR(T113*1+U113*1),"&lt;"&amp;ROUND(IF(T113="-",0,SUBSTITUTE(T113,"&lt;",""))*1+IF(U113="-",0,SUBSTITUTE(U113,"&lt;",""))*1,1-INT(LOG(ABS(IF(T113="-",0,SUBSTITUTE(T113,"&lt;",""))*1+IF(U113="-",0,SUBSTITUTE(U113,"&lt;",""))*1)))))))))),"入力形式が間違っています")</f>
        <v>&lt;20</v>
      </c>
      <c r="W113" s="23" t="str">
        <f>IF(ISERROR(V113*1),"",IF(AND(H113="飲料水",V113&gt;=11),"○",IF(AND(H113="牛乳・乳児用食品",V113&gt;=51),"○",IF(AND(H113&lt;&gt;"",V113&gt;=110),"○",""))))</f>
        <v/>
      </c>
    </row>
    <row r="114" spans="1:23" x14ac:dyDescent="0.4">
      <c r="A114" s="24">
        <v>108</v>
      </c>
      <c r="B114" s="24" t="s">
        <v>280</v>
      </c>
      <c r="C114" s="25" t="s">
        <v>308</v>
      </c>
      <c r="D114" s="8" t="s">
        <v>280</v>
      </c>
      <c r="E114" s="28" t="s">
        <v>204</v>
      </c>
      <c r="F114" s="25" t="s">
        <v>345</v>
      </c>
      <c r="G114" s="51" t="s">
        <v>287</v>
      </c>
      <c r="H114" s="11" t="s">
        <v>288</v>
      </c>
      <c r="I114" s="28" t="s">
        <v>344</v>
      </c>
      <c r="J114" s="12" t="s">
        <v>338</v>
      </c>
      <c r="K114" s="28" t="s">
        <v>204</v>
      </c>
      <c r="L114" s="52" t="s">
        <v>290</v>
      </c>
      <c r="M114" s="29" t="s">
        <v>311</v>
      </c>
      <c r="N114" s="15" t="s">
        <v>42</v>
      </c>
      <c r="O114" s="31">
        <v>44224</v>
      </c>
      <c r="P114" s="32">
        <v>44228</v>
      </c>
      <c r="Q114" s="33" t="s">
        <v>84</v>
      </c>
      <c r="R114" s="56" t="s">
        <v>84</v>
      </c>
      <c r="S114" s="37" t="s">
        <v>312</v>
      </c>
      <c r="T114" s="21" t="str">
        <f>IF(Q114="","",IF(NOT(ISERROR(Q114*1)),ROUNDDOWN(Q114*1,2-INT(LOG(ABS(Q114*1)))),IFERROR("&lt;"&amp;ROUNDDOWN(IF(SUBSTITUTE(Q114,"&lt;","")*1&lt;=50,SUBSTITUTE(Q114,"&lt;","")*1,""),2-INT(LOG(ABS(SUBSTITUTE(Q114,"&lt;","")*1)))),IF(Q114="-",Q114,"入力形式が間違っています"))))</f>
        <v>&lt;10</v>
      </c>
      <c r="U114" s="21" t="str">
        <f>IF(R114="","",IF(NOT(ISERROR(R114*1)),ROUNDDOWN(R114*1,2-INT(LOG(ABS(R114*1)))),IFERROR("&lt;"&amp;ROUNDDOWN(IF(SUBSTITUTE(R114,"&lt;","")*1&lt;=50,SUBSTITUTE(R114,"&lt;","")*1,""),2-INT(LOG(ABS(SUBSTITUTE(R114,"&lt;","")*1)))),IF(R114="-",R114,"入力形式が間違っています"))))</f>
        <v>&lt;10</v>
      </c>
      <c r="V114" s="22" t="str">
        <f>IFERROR(IF(AND(T114="",U114=""),"",IF(AND(T114="-",U114="-"),IF(S114="","Cs合計を入力してください",S114),IF(NOT(ISERROR(T114*1+U114*1)),ROUND(T114+U114, 1-INT(LOG(ABS(T114+U114)))),IF(NOT(ISERROR(T114*1)),ROUND(T114, 1-INT(LOG(ABS(T114)))),IF(NOT(ISERROR(U114*1)),ROUND(U114, 1-INT(LOG(ABS(U114)))),IF(ISERROR(T114*1+U114*1),"&lt;"&amp;ROUND(IF(T114="-",0,SUBSTITUTE(T114,"&lt;",""))*1+IF(U114="-",0,SUBSTITUTE(U114,"&lt;",""))*1,1-INT(LOG(ABS(IF(T114="-",0,SUBSTITUTE(T114,"&lt;",""))*1+IF(U114="-",0,SUBSTITUTE(U114,"&lt;",""))*1)))))))))),"入力形式が間違っています")</f>
        <v>&lt;20</v>
      </c>
      <c r="W114" s="23" t="str">
        <f>IF(ISERROR(V114*1),"",IF(AND(H114="飲料水",V114&gt;=11),"○",IF(AND(H114="牛乳・乳児用食品",V114&gt;=51),"○",IF(AND(H114&lt;&gt;"",V114&gt;=110),"○",""))))</f>
        <v/>
      </c>
    </row>
    <row r="115" spans="1:23" x14ac:dyDescent="0.4">
      <c r="A115" s="24">
        <v>109</v>
      </c>
      <c r="B115" s="24" t="s">
        <v>280</v>
      </c>
      <c r="C115" s="25" t="s">
        <v>308</v>
      </c>
      <c r="D115" s="8" t="s">
        <v>280</v>
      </c>
      <c r="E115" s="28" t="s">
        <v>204</v>
      </c>
      <c r="F115" s="25" t="s">
        <v>346</v>
      </c>
      <c r="G115" s="51" t="s">
        <v>287</v>
      </c>
      <c r="H115" s="11" t="s">
        <v>288</v>
      </c>
      <c r="I115" s="28" t="s">
        <v>344</v>
      </c>
      <c r="J115" s="12" t="s">
        <v>338</v>
      </c>
      <c r="K115" s="28" t="s">
        <v>204</v>
      </c>
      <c r="L115" s="52" t="s">
        <v>290</v>
      </c>
      <c r="M115" s="29" t="s">
        <v>311</v>
      </c>
      <c r="N115" s="15" t="s">
        <v>42</v>
      </c>
      <c r="O115" s="31">
        <v>44224</v>
      </c>
      <c r="P115" s="32">
        <v>44228</v>
      </c>
      <c r="Q115" s="33" t="s">
        <v>84</v>
      </c>
      <c r="R115" s="34" t="s">
        <v>84</v>
      </c>
      <c r="S115" s="37" t="s">
        <v>312</v>
      </c>
      <c r="T115" s="21" t="str">
        <f>IF(Q115="","",IF(NOT(ISERROR(Q115*1)),ROUNDDOWN(Q115*1,2-INT(LOG(ABS(Q115*1)))),IFERROR("&lt;"&amp;ROUNDDOWN(IF(SUBSTITUTE(Q115,"&lt;","")*1&lt;=50,SUBSTITUTE(Q115,"&lt;","")*1,""),2-INT(LOG(ABS(SUBSTITUTE(Q115,"&lt;","")*1)))),IF(Q115="-",Q115,"入力形式が間違っています"))))</f>
        <v>&lt;10</v>
      </c>
      <c r="U115" s="21" t="str">
        <f>IF(R115="","",IF(NOT(ISERROR(R115*1)),ROUNDDOWN(R115*1,2-INT(LOG(ABS(R115*1)))),IFERROR("&lt;"&amp;ROUNDDOWN(IF(SUBSTITUTE(R115,"&lt;","")*1&lt;=50,SUBSTITUTE(R115,"&lt;","")*1,""),2-INT(LOG(ABS(SUBSTITUTE(R115,"&lt;","")*1)))),IF(R115="-",R115,"入力形式が間違っています"))))</f>
        <v>&lt;10</v>
      </c>
      <c r="V115" s="22" t="str">
        <f>IFERROR(IF(AND(T115="",U115=""),"",IF(AND(T115="-",U115="-"),IF(S115="","Cs合計を入力してください",S115),IF(NOT(ISERROR(T115*1+U115*1)),ROUND(T115+U115, 1-INT(LOG(ABS(T115+U115)))),IF(NOT(ISERROR(T115*1)),ROUND(T115, 1-INT(LOG(ABS(T115)))),IF(NOT(ISERROR(U115*1)),ROUND(U115, 1-INT(LOG(ABS(U115)))),IF(ISERROR(T115*1+U115*1),"&lt;"&amp;ROUND(IF(T115="-",0,SUBSTITUTE(T115,"&lt;",""))*1+IF(U115="-",0,SUBSTITUTE(U115,"&lt;",""))*1,1-INT(LOG(ABS(IF(T115="-",0,SUBSTITUTE(T115,"&lt;",""))*1+IF(U115="-",0,SUBSTITUTE(U115,"&lt;",""))*1)))))))))),"入力形式が間違っています")</f>
        <v>&lt;20</v>
      </c>
      <c r="W115" s="23" t="str">
        <f>IF(ISERROR(V115*1),"",IF(AND(H115="飲料水",V115&gt;=11),"○",IF(AND(H115="牛乳・乳児用食品",V115&gt;=51),"○",IF(AND(H115&lt;&gt;"",V115&gt;=110),"○",""))))</f>
        <v/>
      </c>
    </row>
    <row r="116" spans="1:23" x14ac:dyDescent="0.4">
      <c r="A116" s="24">
        <v>110</v>
      </c>
      <c r="B116" s="24" t="s">
        <v>280</v>
      </c>
      <c r="C116" s="25" t="s">
        <v>280</v>
      </c>
      <c r="D116" s="8" t="s">
        <v>280</v>
      </c>
      <c r="E116" s="28" t="s">
        <v>204</v>
      </c>
      <c r="F116" s="25" t="s">
        <v>347</v>
      </c>
      <c r="G116" s="51" t="s">
        <v>287</v>
      </c>
      <c r="H116" s="11" t="s">
        <v>288</v>
      </c>
      <c r="I116" s="28" t="s">
        <v>348</v>
      </c>
      <c r="J116" s="12" t="s">
        <v>349</v>
      </c>
      <c r="K116" s="28" t="s">
        <v>204</v>
      </c>
      <c r="L116" s="52" t="s">
        <v>290</v>
      </c>
      <c r="M116" s="29" t="s">
        <v>316</v>
      </c>
      <c r="N116" s="15" t="s">
        <v>42</v>
      </c>
      <c r="O116" s="31">
        <v>44228</v>
      </c>
      <c r="P116" s="32">
        <v>44229</v>
      </c>
      <c r="Q116" s="33" t="s">
        <v>350</v>
      </c>
      <c r="R116" s="34" t="s">
        <v>127</v>
      </c>
      <c r="S116" s="37" t="s">
        <v>131</v>
      </c>
      <c r="T116" s="21" t="str">
        <f>IF(Q116="","",IF(NOT(ISERROR(Q116*1)),ROUNDDOWN(Q116*1,2-INT(LOG(ABS(Q116*1)))),IFERROR("&lt;"&amp;ROUNDDOWN(IF(SUBSTITUTE(Q116,"&lt;","")*1&lt;=50,SUBSTITUTE(Q116,"&lt;","")*1,""),2-INT(LOG(ABS(SUBSTITUTE(Q116,"&lt;","")*1)))),IF(Q116="-",Q116,"入力形式が間違っています"))))</f>
        <v>&lt;4.72</v>
      </c>
      <c r="U116" s="21" t="str">
        <f>IF(R116="","",IF(NOT(ISERROR(R116*1)),ROUNDDOWN(R116*1,2-INT(LOG(ABS(R116*1)))),IFERROR("&lt;"&amp;ROUNDDOWN(IF(SUBSTITUTE(R116,"&lt;","")*1&lt;=50,SUBSTITUTE(R116,"&lt;","")*1,""),2-INT(LOG(ABS(SUBSTITUTE(R116,"&lt;","")*1)))),IF(R116="-",R116,"入力形式が間違っています"))))</f>
        <v>&lt;4.02</v>
      </c>
      <c r="V116" s="22" t="str">
        <f>IFERROR(IF(AND(T116="",U116=""),"",IF(AND(T116="-",U116="-"),IF(S116="","Cs合計を入力してください",S116),IF(NOT(ISERROR(T116*1+U116*1)),ROUND(T116+U116, 1-INT(LOG(ABS(T116+U116)))),IF(NOT(ISERROR(T116*1)),ROUND(T116, 1-INT(LOG(ABS(T116)))),IF(NOT(ISERROR(U116*1)),ROUND(U116, 1-INT(LOG(ABS(U116)))),IF(ISERROR(T116*1+U116*1),"&lt;"&amp;ROUND(IF(T116="-",0,SUBSTITUTE(T116,"&lt;",""))*1+IF(U116="-",0,SUBSTITUTE(U116,"&lt;",""))*1,1-INT(LOG(ABS(IF(T116="-",0,SUBSTITUTE(T116,"&lt;",""))*1+IF(U116="-",0,SUBSTITUTE(U116,"&lt;",""))*1)))))))))),"入力形式が間違っています")</f>
        <v>&lt;8.7</v>
      </c>
      <c r="W116" s="23" t="str">
        <f>IF(ISERROR(V116*1),"",IF(AND(H116="飲料水",V116&gt;=11),"○",IF(AND(H116="牛乳・乳児用食品",V116&gt;=51),"○",IF(AND(H116&lt;&gt;"",V116&gt;=110),"○",""))))</f>
        <v/>
      </c>
    </row>
    <row r="117" spans="1:23" x14ac:dyDescent="0.4">
      <c r="A117" s="24">
        <v>111</v>
      </c>
      <c r="B117" s="24" t="s">
        <v>280</v>
      </c>
      <c r="C117" s="25" t="s">
        <v>280</v>
      </c>
      <c r="D117" s="8" t="s">
        <v>280</v>
      </c>
      <c r="E117" s="28" t="s">
        <v>204</v>
      </c>
      <c r="F117" s="25" t="s">
        <v>286</v>
      </c>
      <c r="G117" s="51" t="s">
        <v>287</v>
      </c>
      <c r="H117" s="11" t="s">
        <v>288</v>
      </c>
      <c r="I117" s="28" t="s">
        <v>92</v>
      </c>
      <c r="J117" s="12" t="s">
        <v>349</v>
      </c>
      <c r="K117" s="28" t="s">
        <v>204</v>
      </c>
      <c r="L117" s="52" t="s">
        <v>290</v>
      </c>
      <c r="M117" s="29" t="s">
        <v>316</v>
      </c>
      <c r="N117" s="15" t="s">
        <v>42</v>
      </c>
      <c r="O117" s="31">
        <v>44228</v>
      </c>
      <c r="P117" s="32">
        <v>44229</v>
      </c>
      <c r="Q117" s="33" t="s">
        <v>163</v>
      </c>
      <c r="R117" s="34" t="s">
        <v>351</v>
      </c>
      <c r="S117" s="37" t="s">
        <v>326</v>
      </c>
      <c r="T117" s="21" t="str">
        <f>IF(Q117="","",IF(NOT(ISERROR(Q117*1)),ROUNDDOWN(Q117*1,2-INT(LOG(ABS(Q117*1)))),IFERROR("&lt;"&amp;ROUNDDOWN(IF(SUBSTITUTE(Q117,"&lt;","")*1&lt;=50,SUBSTITUTE(Q117,"&lt;","")*1,""),2-INT(LOG(ABS(SUBSTITUTE(Q117,"&lt;","")*1)))),IF(Q117="-",Q117,"入力形式が間違っています"))))</f>
        <v>&lt;3.38</v>
      </c>
      <c r="U117" s="21" t="str">
        <f>IF(R117="","",IF(NOT(ISERROR(R117*1)),ROUNDDOWN(R117*1,2-INT(LOG(ABS(R117*1)))),IFERROR("&lt;"&amp;ROUNDDOWN(IF(SUBSTITUTE(R117,"&lt;","")*1&lt;=50,SUBSTITUTE(R117,"&lt;","")*1,""),2-INT(LOG(ABS(SUBSTITUTE(R117,"&lt;","")*1)))),IF(R117="-",R117,"入力形式が間違っています"))))</f>
        <v>&lt;4.19</v>
      </c>
      <c r="V117" s="22" t="str">
        <f>IFERROR(IF(AND(T117="",U117=""),"",IF(AND(T117="-",U117="-"),IF(S117="","Cs合計を入力してください",S117),IF(NOT(ISERROR(T117*1+U117*1)),ROUND(T117+U117, 1-INT(LOG(ABS(T117+U117)))),IF(NOT(ISERROR(T117*1)),ROUND(T117, 1-INT(LOG(ABS(T117)))),IF(NOT(ISERROR(U117*1)),ROUND(U117, 1-INT(LOG(ABS(U117)))),IF(ISERROR(T117*1+U117*1),"&lt;"&amp;ROUND(IF(T117="-",0,SUBSTITUTE(T117,"&lt;",""))*1+IF(U117="-",0,SUBSTITUTE(U117,"&lt;",""))*1,1-INT(LOG(ABS(IF(T117="-",0,SUBSTITUTE(T117,"&lt;",""))*1+IF(U117="-",0,SUBSTITUTE(U117,"&lt;",""))*1)))))))))),"入力形式が間違っています")</f>
        <v>&lt;7.6</v>
      </c>
      <c r="W117" s="23" t="str">
        <f>IF(ISERROR(V117*1),"",IF(AND(H117="飲料水",V117&gt;=11),"○",IF(AND(H117="牛乳・乳児用食品",V117&gt;=51),"○",IF(AND(H117&lt;&gt;"",V117&gt;=110),"○",""))))</f>
        <v/>
      </c>
    </row>
    <row r="118" spans="1:23" x14ac:dyDescent="0.4">
      <c r="A118" s="24">
        <v>112</v>
      </c>
      <c r="B118" s="24" t="s">
        <v>280</v>
      </c>
      <c r="C118" s="25" t="s">
        <v>280</v>
      </c>
      <c r="D118" s="8" t="s">
        <v>280</v>
      </c>
      <c r="E118" s="28" t="s">
        <v>204</v>
      </c>
      <c r="F118" s="25" t="s">
        <v>352</v>
      </c>
      <c r="G118" s="51" t="s">
        <v>287</v>
      </c>
      <c r="H118" s="11" t="s">
        <v>288</v>
      </c>
      <c r="I118" s="28" t="s">
        <v>315</v>
      </c>
      <c r="J118" s="12" t="s">
        <v>349</v>
      </c>
      <c r="K118" s="28" t="s">
        <v>204</v>
      </c>
      <c r="L118" s="52" t="s">
        <v>290</v>
      </c>
      <c r="M118" s="29" t="s">
        <v>316</v>
      </c>
      <c r="N118" s="15" t="s">
        <v>42</v>
      </c>
      <c r="O118" s="31">
        <v>44228</v>
      </c>
      <c r="P118" s="32">
        <v>44229</v>
      </c>
      <c r="Q118" s="33" t="s">
        <v>330</v>
      </c>
      <c r="R118" s="34" t="s">
        <v>353</v>
      </c>
      <c r="S118" s="37" t="s">
        <v>354</v>
      </c>
      <c r="T118" s="21" t="str">
        <f>IF(Q118="","",IF(NOT(ISERROR(Q118*1)),ROUNDDOWN(Q118*1,2-INT(LOG(ABS(Q118*1)))),IFERROR("&lt;"&amp;ROUNDDOWN(IF(SUBSTITUTE(Q118,"&lt;","")*1&lt;=50,SUBSTITUTE(Q118,"&lt;","")*1,""),2-INT(LOG(ABS(SUBSTITUTE(Q118,"&lt;","")*1)))),IF(Q118="-",Q118,"入力形式が間違っています"))))</f>
        <v>&lt;3.63</v>
      </c>
      <c r="U118" s="21" t="str">
        <f>IF(R118="","",IF(NOT(ISERROR(R118*1)),ROUNDDOWN(R118*1,2-INT(LOG(ABS(R118*1)))),IFERROR("&lt;"&amp;ROUNDDOWN(IF(SUBSTITUTE(R118,"&lt;","")*1&lt;=50,SUBSTITUTE(R118,"&lt;","")*1,""),2-INT(LOG(ABS(SUBSTITUTE(R118,"&lt;","")*1)))),IF(R118="-",R118,"入力形式が間違っています"))))</f>
        <v>&lt;3.64</v>
      </c>
      <c r="V118" s="22" t="str">
        <f>IFERROR(IF(AND(T118="",U118=""),"",IF(AND(T118="-",U118="-"),IF(S118="","Cs合計を入力してください",S118),IF(NOT(ISERROR(T118*1+U118*1)),ROUND(T118+U118, 1-INT(LOG(ABS(T118+U118)))),IF(NOT(ISERROR(T118*1)),ROUND(T118, 1-INT(LOG(ABS(T118)))),IF(NOT(ISERROR(U118*1)),ROUND(U118, 1-INT(LOG(ABS(U118)))),IF(ISERROR(T118*1+U118*1),"&lt;"&amp;ROUND(IF(T118="-",0,SUBSTITUTE(T118,"&lt;",""))*1+IF(U118="-",0,SUBSTITUTE(U118,"&lt;",""))*1,1-INT(LOG(ABS(IF(T118="-",0,SUBSTITUTE(T118,"&lt;",""))*1+IF(U118="-",0,SUBSTITUTE(U118,"&lt;",""))*1)))))))))),"入力形式が間違っています")</f>
        <v>&lt;7.3</v>
      </c>
      <c r="W118" s="23" t="str">
        <f>IF(ISERROR(V118*1),"",IF(AND(H118="飲料水",V118&gt;=11),"○",IF(AND(H118="牛乳・乳児用食品",V118&gt;=51),"○",IF(AND(H118&lt;&gt;"",V118&gt;=110),"○",""))))</f>
        <v/>
      </c>
    </row>
    <row r="119" spans="1:23" x14ac:dyDescent="0.4">
      <c r="A119" s="24">
        <v>113</v>
      </c>
      <c r="B119" s="24" t="s">
        <v>280</v>
      </c>
      <c r="C119" s="25" t="s">
        <v>280</v>
      </c>
      <c r="D119" s="8" t="s">
        <v>280</v>
      </c>
      <c r="E119" s="28" t="s">
        <v>204</v>
      </c>
      <c r="F119" s="25" t="s">
        <v>352</v>
      </c>
      <c r="G119" s="51" t="s">
        <v>287</v>
      </c>
      <c r="H119" s="11" t="s">
        <v>288</v>
      </c>
      <c r="I119" s="28" t="s">
        <v>108</v>
      </c>
      <c r="J119" s="12" t="s">
        <v>349</v>
      </c>
      <c r="K119" s="28" t="s">
        <v>204</v>
      </c>
      <c r="L119" s="52" t="s">
        <v>290</v>
      </c>
      <c r="M119" s="29" t="s">
        <v>316</v>
      </c>
      <c r="N119" s="15" t="s">
        <v>42</v>
      </c>
      <c r="O119" s="31">
        <v>44228</v>
      </c>
      <c r="P119" s="32">
        <v>44229</v>
      </c>
      <c r="Q119" s="33" t="s">
        <v>355</v>
      </c>
      <c r="R119" s="34" t="s">
        <v>79</v>
      </c>
      <c r="S119" s="37" t="s">
        <v>356</v>
      </c>
      <c r="T119" s="21" t="str">
        <f>IF(Q119="","",IF(NOT(ISERROR(Q119*1)),ROUNDDOWN(Q119*1,2-INT(LOG(ABS(Q119*1)))),IFERROR("&lt;"&amp;ROUNDDOWN(IF(SUBSTITUTE(Q119,"&lt;","")*1&lt;=50,SUBSTITUTE(Q119,"&lt;","")*1,""),2-INT(LOG(ABS(SUBSTITUTE(Q119,"&lt;","")*1)))),IF(Q119="-",Q119,"入力形式が間違っています"))))</f>
        <v>&lt;3.52</v>
      </c>
      <c r="U119" s="21" t="str">
        <f>IF(R119="","",IF(NOT(ISERROR(R119*1)),ROUNDDOWN(R119*1,2-INT(LOG(ABS(R119*1)))),IFERROR("&lt;"&amp;ROUNDDOWN(IF(SUBSTITUTE(R119,"&lt;","")*1&lt;=50,SUBSTITUTE(R119,"&lt;","")*1,""),2-INT(LOG(ABS(SUBSTITUTE(R119,"&lt;","")*1)))),IF(R119="-",R119,"入力形式が間違っています"))))</f>
        <v>&lt;3.43</v>
      </c>
      <c r="V119" s="22" t="str">
        <f>IFERROR(IF(AND(T119="",U119=""),"",IF(AND(T119="-",U119="-"),IF(S119="","Cs合計を入力してください",S119),IF(NOT(ISERROR(T119*1+U119*1)),ROUND(T119+U119, 1-INT(LOG(ABS(T119+U119)))),IF(NOT(ISERROR(T119*1)),ROUND(T119, 1-INT(LOG(ABS(T119)))),IF(NOT(ISERROR(U119*1)),ROUND(U119, 1-INT(LOG(ABS(U119)))),IF(ISERROR(T119*1+U119*1),"&lt;"&amp;ROUND(IF(T119="-",0,SUBSTITUTE(T119,"&lt;",""))*1+IF(U119="-",0,SUBSTITUTE(U119,"&lt;",""))*1,1-INT(LOG(ABS(IF(T119="-",0,SUBSTITUTE(T119,"&lt;",""))*1+IF(U119="-",0,SUBSTITUTE(U119,"&lt;",""))*1)))))))))),"入力形式が間違っています")</f>
        <v>&lt;7</v>
      </c>
      <c r="W119" s="23" t="str">
        <f>IF(ISERROR(V119*1),"",IF(AND(H119="飲料水",V119&gt;=11),"○",IF(AND(H119="牛乳・乳児用食品",V119&gt;=51),"○",IF(AND(H119&lt;&gt;"",V119&gt;=110),"○",""))))</f>
        <v/>
      </c>
    </row>
    <row r="120" spans="1:23" x14ac:dyDescent="0.4">
      <c r="A120" s="24">
        <v>114</v>
      </c>
      <c r="B120" s="24" t="s">
        <v>280</v>
      </c>
      <c r="C120" s="25" t="s">
        <v>308</v>
      </c>
      <c r="D120" s="8" t="s">
        <v>280</v>
      </c>
      <c r="E120" s="28" t="s">
        <v>204</v>
      </c>
      <c r="F120" s="25" t="s">
        <v>309</v>
      </c>
      <c r="G120" s="51" t="s">
        <v>287</v>
      </c>
      <c r="H120" s="11" t="s">
        <v>288</v>
      </c>
      <c r="I120" s="28" t="s">
        <v>357</v>
      </c>
      <c r="J120" s="12" t="s">
        <v>338</v>
      </c>
      <c r="K120" s="28" t="s">
        <v>204</v>
      </c>
      <c r="L120" s="52" t="s">
        <v>290</v>
      </c>
      <c r="M120" s="29" t="s">
        <v>311</v>
      </c>
      <c r="N120" s="15" t="s">
        <v>42</v>
      </c>
      <c r="O120" s="31">
        <v>44228</v>
      </c>
      <c r="P120" s="32">
        <v>44229</v>
      </c>
      <c r="Q120" s="33" t="s">
        <v>84</v>
      </c>
      <c r="R120" s="34" t="s">
        <v>84</v>
      </c>
      <c r="S120" s="37" t="s">
        <v>312</v>
      </c>
      <c r="T120" s="21" t="str">
        <f>IF(Q120="","",IF(NOT(ISERROR(Q120*1)),ROUNDDOWN(Q120*1,2-INT(LOG(ABS(Q120*1)))),IFERROR("&lt;"&amp;ROUNDDOWN(IF(SUBSTITUTE(Q120,"&lt;","")*1&lt;=50,SUBSTITUTE(Q120,"&lt;","")*1,""),2-INT(LOG(ABS(SUBSTITUTE(Q120,"&lt;","")*1)))),IF(Q120="-",Q120,"入力形式が間違っています"))))</f>
        <v>&lt;10</v>
      </c>
      <c r="U120" s="21" t="str">
        <f>IF(R120="","",IF(NOT(ISERROR(R120*1)),ROUNDDOWN(R120*1,2-INT(LOG(ABS(R120*1)))),IFERROR("&lt;"&amp;ROUNDDOWN(IF(SUBSTITUTE(R120,"&lt;","")*1&lt;=50,SUBSTITUTE(R120,"&lt;","")*1,""),2-INT(LOG(ABS(SUBSTITUTE(R120,"&lt;","")*1)))),IF(R120="-",R120,"入力形式が間違っています"))))</f>
        <v>&lt;10</v>
      </c>
      <c r="V120" s="22" t="str">
        <f>IFERROR(IF(AND(T120="",U120=""),"",IF(AND(T120="-",U120="-"),IF(S120="","Cs合計を入力してください",S120),IF(NOT(ISERROR(T120*1+U120*1)),ROUND(T120+U120, 1-INT(LOG(ABS(T120+U120)))),IF(NOT(ISERROR(T120*1)),ROUND(T120, 1-INT(LOG(ABS(T120)))),IF(NOT(ISERROR(U120*1)),ROUND(U120, 1-INT(LOG(ABS(U120)))),IF(ISERROR(T120*1+U120*1),"&lt;"&amp;ROUND(IF(T120="-",0,SUBSTITUTE(T120,"&lt;",""))*1+IF(U120="-",0,SUBSTITUTE(U120,"&lt;",""))*1,1-INT(LOG(ABS(IF(T120="-",0,SUBSTITUTE(T120,"&lt;",""))*1+IF(U120="-",0,SUBSTITUTE(U120,"&lt;",""))*1)))))))))),"入力形式が間違っています")</f>
        <v>&lt;20</v>
      </c>
      <c r="W120" s="23" t="str">
        <f>IF(ISERROR(V120*1),"",IF(AND(H120="飲料水",V120&gt;=11),"○",IF(AND(H120="牛乳・乳児用食品",V120&gt;=51),"○",IF(AND(H120&lt;&gt;"",V120&gt;=110),"○",""))))</f>
        <v/>
      </c>
    </row>
    <row r="121" spans="1:23" x14ac:dyDescent="0.4">
      <c r="A121" s="24">
        <v>115</v>
      </c>
      <c r="B121" s="24" t="s">
        <v>280</v>
      </c>
      <c r="C121" s="25" t="s">
        <v>308</v>
      </c>
      <c r="D121" s="8" t="s">
        <v>280</v>
      </c>
      <c r="E121" s="28" t="s">
        <v>204</v>
      </c>
      <c r="F121" s="25" t="s">
        <v>309</v>
      </c>
      <c r="G121" s="51" t="s">
        <v>287</v>
      </c>
      <c r="H121" s="11" t="s">
        <v>288</v>
      </c>
      <c r="I121" s="28" t="s">
        <v>357</v>
      </c>
      <c r="J121" s="12" t="s">
        <v>338</v>
      </c>
      <c r="K121" s="28" t="s">
        <v>204</v>
      </c>
      <c r="L121" s="52" t="s">
        <v>290</v>
      </c>
      <c r="M121" s="29" t="s">
        <v>311</v>
      </c>
      <c r="N121" s="15" t="s">
        <v>42</v>
      </c>
      <c r="O121" s="31">
        <v>44228</v>
      </c>
      <c r="P121" s="32">
        <v>44229</v>
      </c>
      <c r="Q121" s="33" t="s">
        <v>84</v>
      </c>
      <c r="R121" s="34" t="s">
        <v>84</v>
      </c>
      <c r="S121" s="37" t="s">
        <v>312</v>
      </c>
      <c r="T121" s="21" t="str">
        <f>IF(Q121="","",IF(NOT(ISERROR(Q121*1)),ROUNDDOWN(Q121*1,2-INT(LOG(ABS(Q121*1)))),IFERROR("&lt;"&amp;ROUNDDOWN(IF(SUBSTITUTE(Q121,"&lt;","")*1&lt;=50,SUBSTITUTE(Q121,"&lt;","")*1,""),2-INT(LOG(ABS(SUBSTITUTE(Q121,"&lt;","")*1)))),IF(Q121="-",Q121,"入力形式が間違っています"))))</f>
        <v>&lt;10</v>
      </c>
      <c r="U121" s="21" t="str">
        <f>IF(R121="","",IF(NOT(ISERROR(R121*1)),ROUNDDOWN(R121*1,2-INT(LOG(ABS(R121*1)))),IFERROR("&lt;"&amp;ROUNDDOWN(IF(SUBSTITUTE(R121,"&lt;","")*1&lt;=50,SUBSTITUTE(R121,"&lt;","")*1,""),2-INT(LOG(ABS(SUBSTITUTE(R121,"&lt;","")*1)))),IF(R121="-",R121,"入力形式が間違っています"))))</f>
        <v>&lt;10</v>
      </c>
      <c r="V121" s="22" t="str">
        <f>IFERROR(IF(AND(T121="",U121=""),"",IF(AND(T121="-",U121="-"),IF(S121="","Cs合計を入力してください",S121),IF(NOT(ISERROR(T121*1+U121*1)),ROUND(T121+U121, 1-INT(LOG(ABS(T121+U121)))),IF(NOT(ISERROR(T121*1)),ROUND(T121, 1-INT(LOG(ABS(T121)))),IF(NOT(ISERROR(U121*1)),ROUND(U121, 1-INT(LOG(ABS(U121)))),IF(ISERROR(T121*1+U121*1),"&lt;"&amp;ROUND(IF(T121="-",0,SUBSTITUTE(T121,"&lt;",""))*1+IF(U121="-",0,SUBSTITUTE(U121,"&lt;",""))*1,1-INT(LOG(ABS(IF(T121="-",0,SUBSTITUTE(T121,"&lt;",""))*1+IF(U121="-",0,SUBSTITUTE(U121,"&lt;",""))*1)))))))))),"入力形式が間違っています")</f>
        <v>&lt;20</v>
      </c>
      <c r="W121" s="23" t="str">
        <f>IF(ISERROR(V121*1),"",IF(AND(H121="飲料水",V121&gt;=11),"○",IF(AND(H121="牛乳・乳児用食品",V121&gt;=51),"○",IF(AND(H121&lt;&gt;"",V121&gt;=110),"○",""))))</f>
        <v/>
      </c>
    </row>
    <row r="122" spans="1:23" x14ac:dyDescent="0.4">
      <c r="A122" s="24">
        <v>116</v>
      </c>
      <c r="B122" s="24" t="s">
        <v>280</v>
      </c>
      <c r="C122" s="25" t="s">
        <v>308</v>
      </c>
      <c r="D122" s="8" t="s">
        <v>280</v>
      </c>
      <c r="E122" s="28" t="s">
        <v>204</v>
      </c>
      <c r="F122" s="25" t="s">
        <v>358</v>
      </c>
      <c r="G122" s="51" t="s">
        <v>287</v>
      </c>
      <c r="H122" s="11" t="s">
        <v>288</v>
      </c>
      <c r="I122" s="28" t="s">
        <v>357</v>
      </c>
      <c r="J122" s="12" t="s">
        <v>338</v>
      </c>
      <c r="K122" s="28" t="s">
        <v>204</v>
      </c>
      <c r="L122" s="52" t="s">
        <v>290</v>
      </c>
      <c r="M122" s="29" t="s">
        <v>311</v>
      </c>
      <c r="N122" s="15" t="s">
        <v>42</v>
      </c>
      <c r="O122" s="31">
        <v>44228</v>
      </c>
      <c r="P122" s="32">
        <v>44229</v>
      </c>
      <c r="Q122" s="33" t="s">
        <v>84</v>
      </c>
      <c r="R122" s="34" t="s">
        <v>84</v>
      </c>
      <c r="S122" s="37" t="s">
        <v>312</v>
      </c>
      <c r="T122" s="21" t="str">
        <f>IF(Q122="","",IF(NOT(ISERROR(Q122*1)),ROUNDDOWN(Q122*1,2-INT(LOG(ABS(Q122*1)))),IFERROR("&lt;"&amp;ROUNDDOWN(IF(SUBSTITUTE(Q122,"&lt;","")*1&lt;=50,SUBSTITUTE(Q122,"&lt;","")*1,""),2-INT(LOG(ABS(SUBSTITUTE(Q122,"&lt;","")*1)))),IF(Q122="-",Q122,"入力形式が間違っています"))))</f>
        <v>&lt;10</v>
      </c>
      <c r="U122" s="21" t="str">
        <f>IF(R122="","",IF(NOT(ISERROR(R122*1)),ROUNDDOWN(R122*1,2-INT(LOG(ABS(R122*1)))),IFERROR("&lt;"&amp;ROUNDDOWN(IF(SUBSTITUTE(R122,"&lt;","")*1&lt;=50,SUBSTITUTE(R122,"&lt;","")*1,""),2-INT(LOG(ABS(SUBSTITUTE(R122,"&lt;","")*1)))),IF(R122="-",R122,"入力形式が間違っています"))))</f>
        <v>&lt;10</v>
      </c>
      <c r="V122" s="22" t="str">
        <f>IFERROR(IF(AND(T122="",U122=""),"",IF(AND(T122="-",U122="-"),IF(S122="","Cs合計を入力してください",S122),IF(NOT(ISERROR(T122*1+U122*1)),ROUND(T122+U122, 1-INT(LOG(ABS(T122+U122)))),IF(NOT(ISERROR(T122*1)),ROUND(T122, 1-INT(LOG(ABS(T122)))),IF(NOT(ISERROR(U122*1)),ROUND(U122, 1-INT(LOG(ABS(U122)))),IF(ISERROR(T122*1+U122*1),"&lt;"&amp;ROUND(IF(T122="-",0,SUBSTITUTE(T122,"&lt;",""))*1+IF(U122="-",0,SUBSTITUTE(U122,"&lt;",""))*1,1-INT(LOG(ABS(IF(T122="-",0,SUBSTITUTE(T122,"&lt;",""))*1+IF(U122="-",0,SUBSTITUTE(U122,"&lt;",""))*1)))))))))),"入力形式が間違っています")</f>
        <v>&lt;20</v>
      </c>
      <c r="W122" s="23" t="str">
        <f>IF(ISERROR(V122*1),"",IF(AND(H122="飲料水",V122&gt;=11),"○",IF(AND(H122="牛乳・乳児用食品",V122&gt;=51),"○",IF(AND(H122&lt;&gt;"",V122&gt;=110),"○",""))))</f>
        <v/>
      </c>
    </row>
    <row r="123" spans="1:23" x14ac:dyDescent="0.4">
      <c r="A123" s="24">
        <v>117</v>
      </c>
      <c r="B123" s="24" t="s">
        <v>280</v>
      </c>
      <c r="C123" s="25" t="s">
        <v>280</v>
      </c>
      <c r="D123" s="8" t="s">
        <v>280</v>
      </c>
      <c r="E123" s="28" t="s">
        <v>204</v>
      </c>
      <c r="F123" s="25" t="s">
        <v>286</v>
      </c>
      <c r="G123" s="51" t="s">
        <v>287</v>
      </c>
      <c r="H123" s="11" t="s">
        <v>288</v>
      </c>
      <c r="I123" s="28" t="s">
        <v>92</v>
      </c>
      <c r="J123" s="12" t="s">
        <v>349</v>
      </c>
      <c r="K123" s="28" t="s">
        <v>204</v>
      </c>
      <c r="L123" s="52" t="s">
        <v>290</v>
      </c>
      <c r="M123" s="29" t="s">
        <v>359</v>
      </c>
      <c r="N123" s="15" t="s">
        <v>42</v>
      </c>
      <c r="O123" s="31">
        <v>44227</v>
      </c>
      <c r="P123" s="32">
        <v>44231</v>
      </c>
      <c r="Q123" s="33" t="s">
        <v>360</v>
      </c>
      <c r="R123" s="34" t="s">
        <v>361</v>
      </c>
      <c r="S123" s="37" t="s">
        <v>107</v>
      </c>
      <c r="T123" s="21" t="str">
        <f>IF(Q123="","",IF(NOT(ISERROR(Q123*1)),ROUNDDOWN(Q123*1,2-INT(LOG(ABS(Q123*1)))),IFERROR("&lt;"&amp;ROUNDDOWN(IF(SUBSTITUTE(Q123,"&lt;","")*1&lt;=50,SUBSTITUTE(Q123,"&lt;","")*1,""),2-INT(LOG(ABS(SUBSTITUTE(Q123,"&lt;","")*1)))),IF(Q123="-",Q123,"入力形式が間違っています"))))</f>
        <v>&lt;0.457</v>
      </c>
      <c r="U123" s="21" t="str">
        <f>IF(R123="","",IF(NOT(ISERROR(R123*1)),ROUNDDOWN(R123*1,2-INT(LOG(ABS(R123*1)))),IFERROR("&lt;"&amp;ROUNDDOWN(IF(SUBSTITUTE(R123,"&lt;","")*1&lt;=50,SUBSTITUTE(R123,"&lt;","")*1,""),2-INT(LOG(ABS(SUBSTITUTE(R123,"&lt;","")*1)))),IF(R123="-",R123,"入力形式が間違っています"))))</f>
        <v>&lt;0.523</v>
      </c>
      <c r="V123" s="22" t="str">
        <f>IFERROR(IF(AND(T123="",U123=""),"",IF(AND(T123="-",U123="-"),IF(S123="","Cs合計を入力してください",S123),IF(NOT(ISERROR(T123*1+U123*1)),ROUND(T123+U123, 1-INT(LOG(ABS(T123+U123)))),IF(NOT(ISERROR(T123*1)),ROUND(T123, 1-INT(LOG(ABS(T123)))),IF(NOT(ISERROR(U123*1)),ROUND(U123, 1-INT(LOG(ABS(U123)))),IF(ISERROR(T123*1+U123*1),"&lt;"&amp;ROUND(IF(T123="-",0,SUBSTITUTE(T123,"&lt;",""))*1+IF(U123="-",0,SUBSTITUTE(U123,"&lt;",""))*1,1-INT(LOG(ABS(IF(T123="-",0,SUBSTITUTE(T123,"&lt;",""))*1+IF(U123="-",0,SUBSTITUTE(U123,"&lt;",""))*1)))))))))),"入力形式が間違っています")</f>
        <v>&lt;0.98</v>
      </c>
      <c r="W123" s="23" t="str">
        <f>IF(ISERROR(V123*1),"",IF(AND(H123="飲料水",V123&gt;=11),"○",IF(AND(H123="牛乳・乳児用食品",V123&gt;=51),"○",IF(AND(H123&lt;&gt;"",V123&gt;=110),"○",""))))</f>
        <v/>
      </c>
    </row>
    <row r="124" spans="1:23" x14ac:dyDescent="0.4">
      <c r="A124" s="24">
        <v>118</v>
      </c>
      <c r="B124" s="24" t="s">
        <v>280</v>
      </c>
      <c r="C124" s="25" t="s">
        <v>280</v>
      </c>
      <c r="D124" s="8" t="s">
        <v>280</v>
      </c>
      <c r="E124" s="28" t="s">
        <v>204</v>
      </c>
      <c r="F124" s="25" t="s">
        <v>286</v>
      </c>
      <c r="G124" s="51" t="s">
        <v>287</v>
      </c>
      <c r="H124" s="11" t="s">
        <v>288</v>
      </c>
      <c r="I124" s="28" t="s">
        <v>362</v>
      </c>
      <c r="J124" s="12" t="s">
        <v>349</v>
      </c>
      <c r="K124" s="28" t="s">
        <v>204</v>
      </c>
      <c r="L124" s="52" t="s">
        <v>290</v>
      </c>
      <c r="M124" s="29" t="s">
        <v>359</v>
      </c>
      <c r="N124" s="15" t="s">
        <v>42</v>
      </c>
      <c r="O124" s="31">
        <v>44227</v>
      </c>
      <c r="P124" s="32">
        <v>44231</v>
      </c>
      <c r="Q124" s="33" t="s">
        <v>363</v>
      </c>
      <c r="R124" s="34" t="s">
        <v>364</v>
      </c>
      <c r="S124" s="37" t="s">
        <v>365</v>
      </c>
      <c r="T124" s="21" t="str">
        <f>IF(Q124="","",IF(NOT(ISERROR(Q124*1)),ROUNDDOWN(Q124*1,2-INT(LOG(ABS(Q124*1)))),IFERROR("&lt;"&amp;ROUNDDOWN(IF(SUBSTITUTE(Q124,"&lt;","")*1&lt;=50,SUBSTITUTE(Q124,"&lt;","")*1,""),2-INT(LOG(ABS(SUBSTITUTE(Q124,"&lt;","")*1)))),IF(Q124="-",Q124,"入力形式が間違っています"))))</f>
        <v>&lt;0.263</v>
      </c>
      <c r="U124" s="21" t="str">
        <f>IF(R124="","",IF(NOT(ISERROR(R124*1)),ROUNDDOWN(R124*1,2-INT(LOG(ABS(R124*1)))),IFERROR("&lt;"&amp;ROUNDDOWN(IF(SUBSTITUTE(R124,"&lt;","")*1&lt;=50,SUBSTITUTE(R124,"&lt;","")*1,""),2-INT(LOG(ABS(SUBSTITUTE(R124,"&lt;","")*1)))),IF(R124="-",R124,"入力形式が間違っています"))))</f>
        <v>&lt;0.29</v>
      </c>
      <c r="V124" s="22" t="str">
        <f>IFERROR(IF(AND(T124="",U124=""),"",IF(AND(T124="-",U124="-"),IF(S124="","Cs合計を入力してください",S124),IF(NOT(ISERROR(T124*1+U124*1)),ROUND(T124+U124, 1-INT(LOG(ABS(T124+U124)))),IF(NOT(ISERROR(T124*1)),ROUND(T124, 1-INT(LOG(ABS(T124)))),IF(NOT(ISERROR(U124*1)),ROUND(U124, 1-INT(LOG(ABS(U124)))),IF(ISERROR(T124*1+U124*1),"&lt;"&amp;ROUND(IF(T124="-",0,SUBSTITUTE(T124,"&lt;",""))*1+IF(U124="-",0,SUBSTITUTE(U124,"&lt;",""))*1,1-INT(LOG(ABS(IF(T124="-",0,SUBSTITUTE(T124,"&lt;",""))*1+IF(U124="-",0,SUBSTITUTE(U124,"&lt;",""))*1)))))))))),"入力形式が間違っています")</f>
        <v>&lt;0.55</v>
      </c>
      <c r="W124" s="23" t="str">
        <f>IF(ISERROR(V124*1),"",IF(AND(H124="飲料水",V124&gt;=11),"○",IF(AND(H124="牛乳・乳児用食品",V124&gt;=51),"○",IF(AND(H124&lt;&gt;"",V124&gt;=110),"○",""))))</f>
        <v/>
      </c>
    </row>
    <row r="125" spans="1:23" x14ac:dyDescent="0.4">
      <c r="A125" s="24">
        <v>119</v>
      </c>
      <c r="B125" s="24" t="s">
        <v>280</v>
      </c>
      <c r="C125" s="25" t="s">
        <v>280</v>
      </c>
      <c r="D125" s="8" t="s">
        <v>280</v>
      </c>
      <c r="E125" s="28" t="s">
        <v>204</v>
      </c>
      <c r="F125" s="25" t="s">
        <v>286</v>
      </c>
      <c r="G125" s="51" t="s">
        <v>287</v>
      </c>
      <c r="H125" s="11" t="s">
        <v>288</v>
      </c>
      <c r="I125" s="28" t="s">
        <v>362</v>
      </c>
      <c r="J125" s="12" t="s">
        <v>349</v>
      </c>
      <c r="K125" s="28" t="s">
        <v>204</v>
      </c>
      <c r="L125" s="52" t="s">
        <v>290</v>
      </c>
      <c r="M125" s="29" t="s">
        <v>359</v>
      </c>
      <c r="N125" s="15" t="s">
        <v>42</v>
      </c>
      <c r="O125" s="31">
        <v>44227</v>
      </c>
      <c r="P125" s="32">
        <v>44231</v>
      </c>
      <c r="Q125" s="33" t="s">
        <v>366</v>
      </c>
      <c r="R125" s="34" t="s">
        <v>199</v>
      </c>
      <c r="S125" s="37" t="s">
        <v>367</v>
      </c>
      <c r="T125" s="21" t="str">
        <f>IF(Q125="","",IF(NOT(ISERROR(Q125*1)),ROUNDDOWN(Q125*1,2-INT(LOG(ABS(Q125*1)))),IFERROR("&lt;"&amp;ROUNDDOWN(IF(SUBSTITUTE(Q125,"&lt;","")*1&lt;=50,SUBSTITUTE(Q125,"&lt;","")*1,""),2-INT(LOG(ABS(SUBSTITUTE(Q125,"&lt;","")*1)))),IF(Q125="-",Q125,"入力形式が間違っています"))))</f>
        <v>&lt;0.242</v>
      </c>
      <c r="U125" s="21" t="str">
        <f>IF(R125="","",IF(NOT(ISERROR(R125*1)),ROUNDDOWN(R125*1,2-INT(LOG(ABS(R125*1)))),IFERROR("&lt;"&amp;ROUNDDOWN(IF(SUBSTITUTE(R125,"&lt;","")*1&lt;=50,SUBSTITUTE(R125,"&lt;","")*1,""),2-INT(LOG(ABS(SUBSTITUTE(R125,"&lt;","")*1)))),IF(R125="-",R125,"入力形式が間違っています"))))</f>
        <v>&lt;0.344</v>
      </c>
      <c r="V125" s="22" t="str">
        <f>IFERROR(IF(AND(T125="",U125=""),"",IF(AND(T125="-",U125="-"),IF(S125="","Cs合計を入力してください",S125),IF(NOT(ISERROR(T125*1+U125*1)),ROUND(T125+U125, 1-INT(LOG(ABS(T125+U125)))),IF(NOT(ISERROR(T125*1)),ROUND(T125, 1-INT(LOG(ABS(T125)))),IF(NOT(ISERROR(U125*1)),ROUND(U125, 1-INT(LOG(ABS(U125)))),IF(ISERROR(T125*1+U125*1),"&lt;"&amp;ROUND(IF(T125="-",0,SUBSTITUTE(T125,"&lt;",""))*1+IF(U125="-",0,SUBSTITUTE(U125,"&lt;",""))*1,1-INT(LOG(ABS(IF(T125="-",0,SUBSTITUTE(T125,"&lt;",""))*1+IF(U125="-",0,SUBSTITUTE(U125,"&lt;",""))*1)))))))))),"入力形式が間違っています")</f>
        <v>&lt;0.59</v>
      </c>
      <c r="W125" s="23" t="str">
        <f>IF(ISERROR(V125*1),"",IF(AND(H125="飲料水",V125&gt;=11),"○",IF(AND(H125="牛乳・乳児用食品",V125&gt;=51),"○",IF(AND(H125&lt;&gt;"",V125&gt;=110),"○",""))))</f>
        <v/>
      </c>
    </row>
    <row r="126" spans="1:23" x14ac:dyDescent="0.4">
      <c r="A126" s="24">
        <v>120</v>
      </c>
      <c r="B126" s="24" t="s">
        <v>280</v>
      </c>
      <c r="C126" s="25" t="s">
        <v>280</v>
      </c>
      <c r="D126" s="8" t="s">
        <v>280</v>
      </c>
      <c r="E126" s="28" t="s">
        <v>204</v>
      </c>
      <c r="F126" s="25" t="s">
        <v>286</v>
      </c>
      <c r="G126" s="51" t="s">
        <v>287</v>
      </c>
      <c r="H126" s="11" t="s">
        <v>288</v>
      </c>
      <c r="I126" s="28" t="s">
        <v>172</v>
      </c>
      <c r="J126" s="12" t="s">
        <v>349</v>
      </c>
      <c r="K126" s="28" t="s">
        <v>204</v>
      </c>
      <c r="L126" s="52" t="s">
        <v>290</v>
      </c>
      <c r="M126" s="29" t="s">
        <v>359</v>
      </c>
      <c r="N126" s="15" t="s">
        <v>42</v>
      </c>
      <c r="O126" s="31">
        <v>44227</v>
      </c>
      <c r="P126" s="32">
        <v>44231</v>
      </c>
      <c r="Q126" s="33" t="s">
        <v>368</v>
      </c>
      <c r="R126" s="34" t="s">
        <v>369</v>
      </c>
      <c r="S126" s="37" t="s">
        <v>370</v>
      </c>
      <c r="T126" s="21" t="str">
        <f>IF(Q126="","",IF(NOT(ISERROR(Q126*1)),ROUNDDOWN(Q126*1,2-INT(LOG(ABS(Q126*1)))),IFERROR("&lt;"&amp;ROUNDDOWN(IF(SUBSTITUTE(Q126,"&lt;","")*1&lt;=50,SUBSTITUTE(Q126,"&lt;","")*1,""),2-INT(LOG(ABS(SUBSTITUTE(Q126,"&lt;","")*1)))),IF(Q126="-",Q126,"入力形式が間違っています"))))</f>
        <v>&lt;0.459</v>
      </c>
      <c r="U126" s="21" t="str">
        <f>IF(R126="","",IF(NOT(ISERROR(R126*1)),ROUNDDOWN(R126*1,2-INT(LOG(ABS(R126*1)))),IFERROR("&lt;"&amp;ROUNDDOWN(IF(SUBSTITUTE(R126,"&lt;","")*1&lt;=50,SUBSTITUTE(R126,"&lt;","")*1,""),2-INT(LOG(ABS(SUBSTITUTE(R126,"&lt;","")*1)))),IF(R126="-",R126,"入力形式が間違っています"))))</f>
        <v>&lt;0.481</v>
      </c>
      <c r="V126" s="22" t="str">
        <f>IFERROR(IF(AND(T126="",U126=""),"",IF(AND(T126="-",U126="-"),IF(S126="","Cs合計を入力してください",S126),IF(NOT(ISERROR(T126*1+U126*1)),ROUND(T126+U126, 1-INT(LOG(ABS(T126+U126)))),IF(NOT(ISERROR(T126*1)),ROUND(T126, 1-INT(LOG(ABS(T126)))),IF(NOT(ISERROR(U126*1)),ROUND(U126, 1-INT(LOG(ABS(U126)))),IF(ISERROR(T126*1+U126*1),"&lt;"&amp;ROUND(IF(T126="-",0,SUBSTITUTE(T126,"&lt;",""))*1+IF(U126="-",0,SUBSTITUTE(U126,"&lt;",""))*1,1-INT(LOG(ABS(IF(T126="-",0,SUBSTITUTE(T126,"&lt;",""))*1+IF(U126="-",0,SUBSTITUTE(U126,"&lt;",""))*1)))))))))),"入力形式が間違っています")</f>
        <v>&lt;0.94</v>
      </c>
      <c r="W126" s="23" t="str">
        <f>IF(ISERROR(V126*1),"",IF(AND(H126="飲料水",V126&gt;=11),"○",IF(AND(H126="牛乳・乳児用食品",V126&gt;=51),"○",IF(AND(H126&lt;&gt;"",V126&gt;=110),"○",""))))</f>
        <v/>
      </c>
    </row>
    <row r="127" spans="1:23" x14ac:dyDescent="0.4">
      <c r="A127" s="24">
        <v>121</v>
      </c>
      <c r="B127" s="24" t="s">
        <v>280</v>
      </c>
      <c r="C127" s="25" t="s">
        <v>280</v>
      </c>
      <c r="D127" s="8" t="s">
        <v>280</v>
      </c>
      <c r="E127" s="28" t="s">
        <v>204</v>
      </c>
      <c r="F127" s="25" t="s">
        <v>286</v>
      </c>
      <c r="G127" s="51" t="s">
        <v>287</v>
      </c>
      <c r="H127" s="11" t="s">
        <v>288</v>
      </c>
      <c r="I127" s="28" t="s">
        <v>371</v>
      </c>
      <c r="J127" s="12" t="s">
        <v>349</v>
      </c>
      <c r="K127" s="28" t="s">
        <v>204</v>
      </c>
      <c r="L127" s="52" t="s">
        <v>290</v>
      </c>
      <c r="M127" s="29" t="s">
        <v>359</v>
      </c>
      <c r="N127" s="15" t="s">
        <v>42</v>
      </c>
      <c r="O127" s="31">
        <v>44227</v>
      </c>
      <c r="P127" s="32">
        <v>44231</v>
      </c>
      <c r="Q127" s="33" t="s">
        <v>372</v>
      </c>
      <c r="R127" s="34" t="s">
        <v>373</v>
      </c>
      <c r="S127" s="37" t="s">
        <v>374</v>
      </c>
      <c r="T127" s="21" t="str">
        <f>IF(Q127="","",IF(NOT(ISERROR(Q127*1)),ROUNDDOWN(Q127*1,2-INT(LOG(ABS(Q127*1)))),IFERROR("&lt;"&amp;ROUNDDOWN(IF(SUBSTITUTE(Q127,"&lt;","")*1&lt;=50,SUBSTITUTE(Q127,"&lt;","")*1,""),2-INT(LOG(ABS(SUBSTITUTE(Q127,"&lt;","")*1)))),IF(Q127="-",Q127,"入力形式が間違っています"))))</f>
        <v>&lt;0.433</v>
      </c>
      <c r="U127" s="21" t="str">
        <f>IF(R127="","",IF(NOT(ISERROR(R127*1)),ROUNDDOWN(R127*1,2-INT(LOG(ABS(R127*1)))),IFERROR("&lt;"&amp;ROUNDDOWN(IF(SUBSTITUTE(R127,"&lt;","")*1&lt;=50,SUBSTITUTE(R127,"&lt;","")*1,""),2-INT(LOG(ABS(SUBSTITUTE(R127,"&lt;","")*1)))),IF(R127="-",R127,"入力形式が間違っています"))))</f>
        <v>&lt;0.482</v>
      </c>
      <c r="V127" s="22" t="str">
        <f>IFERROR(IF(AND(T127="",U127=""),"",IF(AND(T127="-",U127="-"),IF(S127="","Cs合計を入力してください",S127),IF(NOT(ISERROR(T127*1+U127*1)),ROUND(T127+U127, 1-INT(LOG(ABS(T127+U127)))),IF(NOT(ISERROR(T127*1)),ROUND(T127, 1-INT(LOG(ABS(T127)))),IF(NOT(ISERROR(U127*1)),ROUND(U127, 1-INT(LOG(ABS(U127)))),IF(ISERROR(T127*1+U127*1),"&lt;"&amp;ROUND(IF(T127="-",0,SUBSTITUTE(T127,"&lt;",""))*1+IF(U127="-",0,SUBSTITUTE(U127,"&lt;",""))*1,1-INT(LOG(ABS(IF(T127="-",0,SUBSTITUTE(T127,"&lt;",""))*1+IF(U127="-",0,SUBSTITUTE(U127,"&lt;",""))*1)))))))))),"入力形式が間違っています")</f>
        <v>&lt;0.92</v>
      </c>
      <c r="W127" s="23" t="str">
        <f>IF(ISERROR(V127*1),"",IF(AND(H127="飲料水",V127&gt;=11),"○",IF(AND(H127="牛乳・乳児用食品",V127&gt;=51),"○",IF(AND(H127&lt;&gt;"",V127&gt;=110),"○",""))))</f>
        <v/>
      </c>
    </row>
    <row r="128" spans="1:23" x14ac:dyDescent="0.4">
      <c r="A128" s="24">
        <v>122</v>
      </c>
      <c r="B128" s="24" t="s">
        <v>280</v>
      </c>
      <c r="C128" s="25" t="s">
        <v>280</v>
      </c>
      <c r="D128" s="8" t="s">
        <v>280</v>
      </c>
      <c r="E128" s="28" t="s">
        <v>204</v>
      </c>
      <c r="F128" s="25" t="s">
        <v>375</v>
      </c>
      <c r="G128" s="51" t="s">
        <v>287</v>
      </c>
      <c r="H128" s="11" t="s">
        <v>288</v>
      </c>
      <c r="I128" s="28" t="s">
        <v>142</v>
      </c>
      <c r="J128" s="12" t="s">
        <v>349</v>
      </c>
      <c r="K128" s="28" t="s">
        <v>204</v>
      </c>
      <c r="L128" s="52" t="s">
        <v>290</v>
      </c>
      <c r="M128" s="29" t="s">
        <v>359</v>
      </c>
      <c r="N128" s="15" t="s">
        <v>42</v>
      </c>
      <c r="O128" s="31">
        <v>44227</v>
      </c>
      <c r="P128" s="32">
        <v>44231</v>
      </c>
      <c r="Q128" s="33" t="s">
        <v>376</v>
      </c>
      <c r="R128" s="34" t="s">
        <v>174</v>
      </c>
      <c r="S128" s="37" t="s">
        <v>323</v>
      </c>
      <c r="T128" s="21" t="str">
        <f>IF(Q128="","",IF(NOT(ISERROR(Q128*1)),ROUNDDOWN(Q128*1,2-INT(LOG(ABS(Q128*1)))),IFERROR("&lt;"&amp;ROUNDDOWN(IF(SUBSTITUTE(Q128,"&lt;","")*1&lt;=50,SUBSTITUTE(Q128,"&lt;","")*1,""),2-INT(LOG(ABS(SUBSTITUTE(Q128,"&lt;","")*1)))),IF(Q128="-",Q128,"入力形式が間違っています"))))</f>
        <v>&lt;3.66</v>
      </c>
      <c r="U128" s="21" t="str">
        <f>IF(R128="","",IF(NOT(ISERROR(R128*1)),ROUNDDOWN(R128*1,2-INT(LOG(ABS(R128*1)))),IFERROR("&lt;"&amp;ROUNDDOWN(IF(SUBSTITUTE(R128,"&lt;","")*1&lt;=50,SUBSTITUTE(R128,"&lt;","")*1,""),2-INT(LOG(ABS(SUBSTITUTE(R128,"&lt;","")*1)))),IF(R128="-",R128,"入力形式が間違っています"))))</f>
        <v>&lt;3.39</v>
      </c>
      <c r="V128" s="22" t="str">
        <f>IFERROR(IF(AND(T128="",U128=""),"",IF(AND(T128="-",U128="-"),IF(S128="","Cs合計を入力してください",S128),IF(NOT(ISERROR(T128*1+U128*1)),ROUND(T128+U128, 1-INT(LOG(ABS(T128+U128)))),IF(NOT(ISERROR(T128*1)),ROUND(T128, 1-INT(LOG(ABS(T128)))),IF(NOT(ISERROR(U128*1)),ROUND(U128, 1-INT(LOG(ABS(U128)))),IF(ISERROR(T128*1+U128*1),"&lt;"&amp;ROUND(IF(T128="-",0,SUBSTITUTE(T128,"&lt;",""))*1+IF(U128="-",0,SUBSTITUTE(U128,"&lt;",""))*1,1-INT(LOG(ABS(IF(T128="-",0,SUBSTITUTE(T128,"&lt;",""))*1+IF(U128="-",0,SUBSTITUTE(U128,"&lt;",""))*1)))))))))),"入力形式が間違っています")</f>
        <v>&lt;7.1</v>
      </c>
      <c r="W128" s="23" t="str">
        <f>IF(ISERROR(V128*1),"",IF(AND(H128="飲料水",V128&gt;=11),"○",IF(AND(H128="牛乳・乳児用食品",V128&gt;=51),"○",IF(AND(H128&lt;&gt;"",V128&gt;=110),"○",""))))</f>
        <v/>
      </c>
    </row>
    <row r="129" spans="1:23" x14ac:dyDescent="0.4">
      <c r="A129" s="24">
        <v>123</v>
      </c>
      <c r="B129" s="24" t="s">
        <v>280</v>
      </c>
      <c r="C129" s="25" t="s">
        <v>280</v>
      </c>
      <c r="D129" s="8" t="s">
        <v>280</v>
      </c>
      <c r="E129" s="28" t="s">
        <v>204</v>
      </c>
      <c r="F129" s="25" t="s">
        <v>347</v>
      </c>
      <c r="G129" s="51" t="s">
        <v>287</v>
      </c>
      <c r="H129" s="11" t="s">
        <v>288</v>
      </c>
      <c r="I129" s="28" t="s">
        <v>348</v>
      </c>
      <c r="J129" s="12" t="s">
        <v>349</v>
      </c>
      <c r="K129" s="28" t="s">
        <v>204</v>
      </c>
      <c r="L129" s="52" t="s">
        <v>290</v>
      </c>
      <c r="M129" s="29" t="s">
        <v>316</v>
      </c>
      <c r="N129" s="15" t="s">
        <v>42</v>
      </c>
      <c r="O129" s="31">
        <v>44229</v>
      </c>
      <c r="P129" s="32">
        <v>44231</v>
      </c>
      <c r="Q129" s="33" t="s">
        <v>377</v>
      </c>
      <c r="R129" s="34" t="s">
        <v>115</v>
      </c>
      <c r="S129" s="37" t="s">
        <v>354</v>
      </c>
      <c r="T129" s="21" t="str">
        <f>IF(Q129="","",IF(NOT(ISERROR(Q129*1)),ROUNDDOWN(Q129*1,2-INT(LOG(ABS(Q129*1)))),IFERROR("&lt;"&amp;ROUNDDOWN(IF(SUBSTITUTE(Q129,"&lt;","")*1&lt;=50,SUBSTITUTE(Q129,"&lt;","")*1,""),2-INT(LOG(ABS(SUBSTITUTE(Q129,"&lt;","")*1)))),IF(Q129="-",Q129,"入力形式が間違っています"))))</f>
        <v>&lt;3.29</v>
      </c>
      <c r="U129" s="21" t="str">
        <f>IF(R129="","",IF(NOT(ISERROR(R129*1)),ROUNDDOWN(R129*1,2-INT(LOG(ABS(R129*1)))),IFERROR("&lt;"&amp;ROUNDDOWN(IF(SUBSTITUTE(R129,"&lt;","")*1&lt;=50,SUBSTITUTE(R129,"&lt;","")*1,""),2-INT(LOG(ABS(SUBSTITUTE(R129,"&lt;","")*1)))),IF(R129="-",R129,"入力形式が間違っています"))))</f>
        <v>&lt;4.03</v>
      </c>
      <c r="V129" s="22" t="str">
        <f>IFERROR(IF(AND(T129="",U129=""),"",IF(AND(T129="-",U129="-"),IF(S129="","Cs合計を入力してください",S129),IF(NOT(ISERROR(T129*1+U129*1)),ROUND(T129+U129, 1-INT(LOG(ABS(T129+U129)))),IF(NOT(ISERROR(T129*1)),ROUND(T129, 1-INT(LOG(ABS(T129)))),IF(NOT(ISERROR(U129*1)),ROUND(U129, 1-INT(LOG(ABS(U129)))),IF(ISERROR(T129*1+U129*1),"&lt;"&amp;ROUND(IF(T129="-",0,SUBSTITUTE(T129,"&lt;",""))*1+IF(U129="-",0,SUBSTITUTE(U129,"&lt;",""))*1,1-INT(LOG(ABS(IF(T129="-",0,SUBSTITUTE(T129,"&lt;",""))*1+IF(U129="-",0,SUBSTITUTE(U129,"&lt;",""))*1)))))))))),"入力形式が間違っています")</f>
        <v>&lt;7.3</v>
      </c>
      <c r="W129" s="23" t="str">
        <f>IF(ISERROR(V129*1),"",IF(AND(H129="飲料水",V129&gt;=11),"○",IF(AND(H129="牛乳・乳児用食品",V129&gt;=51),"○",IF(AND(H129&lt;&gt;"",V129&gt;=110),"○",""))))</f>
        <v/>
      </c>
    </row>
    <row r="130" spans="1:23" x14ac:dyDescent="0.4">
      <c r="A130" s="24">
        <v>124</v>
      </c>
      <c r="B130" s="24" t="s">
        <v>280</v>
      </c>
      <c r="C130" s="25" t="s">
        <v>280</v>
      </c>
      <c r="D130" s="8" t="s">
        <v>280</v>
      </c>
      <c r="E130" s="28" t="s">
        <v>204</v>
      </c>
      <c r="F130" s="25" t="s">
        <v>375</v>
      </c>
      <c r="G130" s="51" t="s">
        <v>287</v>
      </c>
      <c r="H130" s="11" t="s">
        <v>288</v>
      </c>
      <c r="I130" s="28" t="s">
        <v>92</v>
      </c>
      <c r="J130" s="12" t="s">
        <v>349</v>
      </c>
      <c r="K130" s="28" t="s">
        <v>204</v>
      </c>
      <c r="L130" s="52" t="s">
        <v>290</v>
      </c>
      <c r="M130" s="29" t="s">
        <v>316</v>
      </c>
      <c r="N130" s="15" t="s">
        <v>42</v>
      </c>
      <c r="O130" s="31">
        <v>44229</v>
      </c>
      <c r="P130" s="32">
        <v>44231</v>
      </c>
      <c r="Q130" s="33" t="s">
        <v>378</v>
      </c>
      <c r="R130" s="34" t="s">
        <v>379</v>
      </c>
      <c r="S130" s="37" t="s">
        <v>380</v>
      </c>
      <c r="T130" s="21" t="str">
        <f>IF(Q130="","",IF(NOT(ISERROR(Q130*1)),ROUNDDOWN(Q130*1,2-INT(LOG(ABS(Q130*1)))),IFERROR("&lt;"&amp;ROUNDDOWN(IF(SUBSTITUTE(Q130,"&lt;","")*1&lt;=50,SUBSTITUTE(Q130,"&lt;","")*1,""),2-INT(LOG(ABS(SUBSTITUTE(Q130,"&lt;","")*1)))),IF(Q130="-",Q130,"入力形式が間違っています"))))</f>
        <v>&lt;2.83</v>
      </c>
      <c r="U130" s="21" t="str">
        <f>IF(R130="","",IF(NOT(ISERROR(R130*1)),ROUNDDOWN(R130*1,2-INT(LOG(ABS(R130*1)))),IFERROR("&lt;"&amp;ROUNDDOWN(IF(SUBSTITUTE(R130,"&lt;","")*1&lt;=50,SUBSTITUTE(R130,"&lt;","")*1,""),2-INT(LOG(ABS(SUBSTITUTE(R130,"&lt;","")*1)))),IF(R130="-",R130,"入力形式が間違っています"))))</f>
        <v>&lt;3.94</v>
      </c>
      <c r="V130" s="22" t="str">
        <f>IFERROR(IF(AND(T130="",U130=""),"",IF(AND(T130="-",U130="-"),IF(S130="","Cs合計を入力してください",S130),IF(NOT(ISERROR(T130*1+U130*1)),ROUND(T130+U130, 1-INT(LOG(ABS(T130+U130)))),IF(NOT(ISERROR(T130*1)),ROUND(T130, 1-INT(LOG(ABS(T130)))),IF(NOT(ISERROR(U130*1)),ROUND(U130, 1-INT(LOG(ABS(U130)))),IF(ISERROR(T130*1+U130*1),"&lt;"&amp;ROUND(IF(T130="-",0,SUBSTITUTE(T130,"&lt;",""))*1+IF(U130="-",0,SUBSTITUTE(U130,"&lt;",""))*1,1-INT(LOG(ABS(IF(T130="-",0,SUBSTITUTE(T130,"&lt;",""))*1+IF(U130="-",0,SUBSTITUTE(U130,"&lt;",""))*1)))))))))),"入力形式が間違っています")</f>
        <v>&lt;6.8</v>
      </c>
      <c r="W130" s="23" t="str">
        <f>IF(ISERROR(V130*1),"",IF(AND(H130="飲料水",V130&gt;=11),"○",IF(AND(H130="牛乳・乳児用食品",V130&gt;=51),"○",IF(AND(H130&lt;&gt;"",V130&gt;=110),"○",""))))</f>
        <v/>
      </c>
    </row>
    <row r="131" spans="1:23" x14ac:dyDescent="0.4">
      <c r="A131" s="24">
        <v>125</v>
      </c>
      <c r="B131" s="24" t="s">
        <v>280</v>
      </c>
      <c r="C131" s="25" t="s">
        <v>280</v>
      </c>
      <c r="D131" s="8" t="s">
        <v>280</v>
      </c>
      <c r="E131" s="28" t="s">
        <v>204</v>
      </c>
      <c r="F131" s="25" t="s">
        <v>375</v>
      </c>
      <c r="G131" s="51" t="s">
        <v>287</v>
      </c>
      <c r="H131" s="11" t="s">
        <v>288</v>
      </c>
      <c r="I131" s="28" t="s">
        <v>139</v>
      </c>
      <c r="J131" s="12" t="s">
        <v>349</v>
      </c>
      <c r="K131" s="28" t="s">
        <v>204</v>
      </c>
      <c r="L131" s="52" t="s">
        <v>290</v>
      </c>
      <c r="M131" s="29" t="s">
        <v>316</v>
      </c>
      <c r="N131" s="15" t="s">
        <v>42</v>
      </c>
      <c r="O131" s="31">
        <v>44229</v>
      </c>
      <c r="P131" s="32">
        <v>44231</v>
      </c>
      <c r="Q131" s="33" t="s">
        <v>381</v>
      </c>
      <c r="R131" s="34" t="s">
        <v>322</v>
      </c>
      <c r="S131" s="37" t="s">
        <v>382</v>
      </c>
      <c r="T131" s="21" t="str">
        <f>IF(Q131="","",IF(NOT(ISERROR(Q131*1)),ROUNDDOWN(Q131*1,2-INT(LOG(ABS(Q131*1)))),IFERROR("&lt;"&amp;ROUNDDOWN(IF(SUBSTITUTE(Q131,"&lt;","")*1&lt;=50,SUBSTITUTE(Q131,"&lt;","")*1,""),2-INT(LOG(ABS(SUBSTITUTE(Q131,"&lt;","")*1)))),IF(Q131="-",Q131,"入力形式が間違っています"))))</f>
        <v>&lt;3.72</v>
      </c>
      <c r="U131" s="21" t="str">
        <f>IF(R131="","",IF(NOT(ISERROR(R131*1)),ROUNDDOWN(R131*1,2-INT(LOG(ABS(R131*1)))),IFERROR("&lt;"&amp;ROUNDDOWN(IF(SUBSTITUTE(R131,"&lt;","")*1&lt;=50,SUBSTITUTE(R131,"&lt;","")*1,""),2-INT(LOG(ABS(SUBSTITUTE(R131,"&lt;","")*1)))),IF(R131="-",R131,"入力形式が間違っています"))))</f>
        <v>&lt;3.75</v>
      </c>
      <c r="V131" s="22" t="str">
        <f>IFERROR(IF(AND(T131="",U131=""),"",IF(AND(T131="-",U131="-"),IF(S131="","Cs合計を入力してください",S131),IF(NOT(ISERROR(T131*1+U131*1)),ROUND(T131+U131, 1-INT(LOG(ABS(T131+U131)))),IF(NOT(ISERROR(T131*1)),ROUND(T131, 1-INT(LOG(ABS(T131)))),IF(NOT(ISERROR(U131*1)),ROUND(U131, 1-INT(LOG(ABS(U131)))),IF(ISERROR(T131*1+U131*1),"&lt;"&amp;ROUND(IF(T131="-",0,SUBSTITUTE(T131,"&lt;",""))*1+IF(U131="-",0,SUBSTITUTE(U131,"&lt;",""))*1,1-INT(LOG(ABS(IF(T131="-",0,SUBSTITUTE(T131,"&lt;",""))*1+IF(U131="-",0,SUBSTITUTE(U131,"&lt;",""))*1)))))))))),"入力形式が間違っています")</f>
        <v>&lt;7.5</v>
      </c>
      <c r="W131" s="23" t="str">
        <f>IF(ISERROR(V131*1),"",IF(AND(H131="飲料水",V131&gt;=11),"○",IF(AND(H131="牛乳・乳児用食品",V131&gt;=51),"○",IF(AND(H131&lt;&gt;"",V131&gt;=110),"○",""))))</f>
        <v/>
      </c>
    </row>
    <row r="132" spans="1:23" x14ac:dyDescent="0.4">
      <c r="A132" s="24">
        <v>126</v>
      </c>
      <c r="B132" s="24" t="s">
        <v>280</v>
      </c>
      <c r="C132" s="25" t="s">
        <v>280</v>
      </c>
      <c r="D132" s="8" t="s">
        <v>280</v>
      </c>
      <c r="E132" s="28" t="s">
        <v>204</v>
      </c>
      <c r="F132" s="25" t="s">
        <v>375</v>
      </c>
      <c r="G132" s="51" t="s">
        <v>287</v>
      </c>
      <c r="H132" s="11" t="s">
        <v>288</v>
      </c>
      <c r="I132" s="28" t="s">
        <v>108</v>
      </c>
      <c r="J132" s="12" t="s">
        <v>349</v>
      </c>
      <c r="K132" s="28" t="s">
        <v>204</v>
      </c>
      <c r="L132" s="52" t="s">
        <v>290</v>
      </c>
      <c r="M132" s="29" t="s">
        <v>316</v>
      </c>
      <c r="N132" s="15" t="s">
        <v>42</v>
      </c>
      <c r="O132" s="31">
        <v>44229</v>
      </c>
      <c r="P132" s="32">
        <v>44231</v>
      </c>
      <c r="Q132" s="33" t="s">
        <v>383</v>
      </c>
      <c r="R132" s="34" t="s">
        <v>384</v>
      </c>
      <c r="S132" s="37" t="s">
        <v>385</v>
      </c>
      <c r="T132" s="21" t="str">
        <f>IF(Q132="","",IF(NOT(ISERROR(Q132*1)),ROUNDDOWN(Q132*1,2-INT(LOG(ABS(Q132*1)))),IFERROR("&lt;"&amp;ROUNDDOWN(IF(SUBSTITUTE(Q132,"&lt;","")*1&lt;=50,SUBSTITUTE(Q132,"&lt;","")*1,""),2-INT(LOG(ABS(SUBSTITUTE(Q132,"&lt;","")*1)))),IF(Q132="-",Q132,"入力形式が間違っています"))))</f>
        <v>&lt;3.57</v>
      </c>
      <c r="U132" s="21" t="str">
        <f>IF(R132="","",IF(NOT(ISERROR(R132*1)),ROUNDDOWN(R132*1,2-INT(LOG(ABS(R132*1)))),IFERROR("&lt;"&amp;ROUNDDOWN(IF(SUBSTITUTE(R132,"&lt;","")*1&lt;=50,SUBSTITUTE(R132,"&lt;","")*1,""),2-INT(LOG(ABS(SUBSTITUTE(R132,"&lt;","")*1)))),IF(R132="-",R132,"入力形式が間違っています"))))</f>
        <v>&lt;3.86</v>
      </c>
      <c r="V132" s="22" t="str">
        <f>IFERROR(IF(AND(T132="",U132=""),"",IF(AND(T132="-",U132="-"),IF(S132="","Cs合計を入力してください",S132),IF(NOT(ISERROR(T132*1+U132*1)),ROUND(T132+U132, 1-INT(LOG(ABS(T132+U132)))),IF(NOT(ISERROR(T132*1)),ROUND(T132, 1-INT(LOG(ABS(T132)))),IF(NOT(ISERROR(U132*1)),ROUND(U132, 1-INT(LOG(ABS(U132)))),IF(ISERROR(T132*1+U132*1),"&lt;"&amp;ROUND(IF(T132="-",0,SUBSTITUTE(T132,"&lt;",""))*1+IF(U132="-",0,SUBSTITUTE(U132,"&lt;",""))*1,1-INT(LOG(ABS(IF(T132="-",0,SUBSTITUTE(T132,"&lt;",""))*1+IF(U132="-",0,SUBSTITUTE(U132,"&lt;",""))*1)))))))))),"入力形式が間違っています")</f>
        <v>&lt;7.4</v>
      </c>
      <c r="W132" s="23" t="str">
        <f>IF(ISERROR(V132*1),"",IF(AND(H132="飲料水",V132&gt;=11),"○",IF(AND(H132="牛乳・乳児用食品",V132&gt;=51),"○",IF(AND(H132&lt;&gt;"",V132&gt;=110),"○",""))))</f>
        <v/>
      </c>
    </row>
    <row r="133" spans="1:23" x14ac:dyDescent="0.4">
      <c r="A133" s="24">
        <v>127</v>
      </c>
      <c r="B133" s="24" t="s">
        <v>280</v>
      </c>
      <c r="C133" s="25" t="s">
        <v>280</v>
      </c>
      <c r="D133" s="8" t="s">
        <v>280</v>
      </c>
      <c r="E133" s="28" t="s">
        <v>204</v>
      </c>
      <c r="F133" s="25" t="s">
        <v>375</v>
      </c>
      <c r="G133" s="51" t="s">
        <v>287</v>
      </c>
      <c r="H133" s="11" t="s">
        <v>288</v>
      </c>
      <c r="I133" s="28" t="s">
        <v>386</v>
      </c>
      <c r="J133" s="12" t="s">
        <v>349</v>
      </c>
      <c r="K133" s="28" t="s">
        <v>204</v>
      </c>
      <c r="L133" s="52" t="s">
        <v>290</v>
      </c>
      <c r="M133" s="29" t="s">
        <v>291</v>
      </c>
      <c r="N133" s="15" t="s">
        <v>42</v>
      </c>
      <c r="O133" s="31">
        <v>44228</v>
      </c>
      <c r="P133" s="32">
        <v>44232</v>
      </c>
      <c r="Q133" s="33" t="s">
        <v>387</v>
      </c>
      <c r="R133" s="34" t="s">
        <v>388</v>
      </c>
      <c r="S133" s="37" t="s">
        <v>389</v>
      </c>
      <c r="T133" s="21" t="str">
        <f>IF(Q133="","",IF(NOT(ISERROR(Q133*1)),ROUNDDOWN(Q133*1,2-INT(LOG(ABS(Q133*1)))),IFERROR("&lt;"&amp;ROUNDDOWN(IF(SUBSTITUTE(Q133,"&lt;","")*1&lt;=50,SUBSTITUTE(Q133,"&lt;","")*1,""),2-INT(LOG(ABS(SUBSTITUTE(Q133,"&lt;","")*1)))),IF(Q133="-",Q133,"入力形式が間違っています"))))</f>
        <v>&lt;0.391</v>
      </c>
      <c r="U133" s="21" t="str">
        <f>IF(R133="","",IF(NOT(ISERROR(R133*1)),ROUNDDOWN(R133*1,2-INT(LOG(ABS(R133*1)))),IFERROR("&lt;"&amp;ROUNDDOWN(IF(SUBSTITUTE(R133,"&lt;","")*1&lt;=50,SUBSTITUTE(R133,"&lt;","")*1,""),2-INT(LOG(ABS(SUBSTITUTE(R133,"&lt;","")*1)))),IF(R133="-",R133,"入力形式が間違っています"))))</f>
        <v>&lt;0.347</v>
      </c>
      <c r="V133" s="22" t="str">
        <f>IFERROR(IF(AND(T133="",U133=""),"",IF(AND(T133="-",U133="-"),IF(S133="","Cs合計を入力してください",S133),IF(NOT(ISERROR(T133*1+U133*1)),ROUND(T133+U133, 1-INT(LOG(ABS(T133+U133)))),IF(NOT(ISERROR(T133*1)),ROUND(T133, 1-INT(LOG(ABS(T133)))),IF(NOT(ISERROR(U133*1)),ROUND(U133, 1-INT(LOG(ABS(U133)))),IF(ISERROR(T133*1+U133*1),"&lt;"&amp;ROUND(IF(T133="-",0,SUBSTITUTE(T133,"&lt;",""))*1+IF(U133="-",0,SUBSTITUTE(U133,"&lt;",""))*1,1-INT(LOG(ABS(IF(T133="-",0,SUBSTITUTE(T133,"&lt;",""))*1+IF(U133="-",0,SUBSTITUTE(U133,"&lt;",""))*1)))))))))),"入力形式が間違っています")</f>
        <v>&lt;0.74</v>
      </c>
      <c r="W133" s="23" t="str">
        <f>IF(ISERROR(V133*1),"",IF(AND(H133="飲料水",V133&gt;=11),"○",IF(AND(H133="牛乳・乳児用食品",V133&gt;=51),"○",IF(AND(H133&lt;&gt;"",V133&gt;=110),"○",""))))</f>
        <v/>
      </c>
    </row>
    <row r="134" spans="1:23" x14ac:dyDescent="0.4">
      <c r="A134" s="24">
        <v>128</v>
      </c>
      <c r="B134" s="24" t="s">
        <v>280</v>
      </c>
      <c r="C134" s="25" t="s">
        <v>280</v>
      </c>
      <c r="D134" s="8" t="s">
        <v>280</v>
      </c>
      <c r="E134" s="28" t="s">
        <v>204</v>
      </c>
      <c r="F134" s="25" t="s">
        <v>375</v>
      </c>
      <c r="G134" s="51" t="s">
        <v>287</v>
      </c>
      <c r="H134" s="11" t="s">
        <v>288</v>
      </c>
      <c r="I134" s="28" t="s">
        <v>315</v>
      </c>
      <c r="J134" s="12" t="s">
        <v>349</v>
      </c>
      <c r="K134" s="28" t="s">
        <v>204</v>
      </c>
      <c r="L134" s="52" t="s">
        <v>290</v>
      </c>
      <c r="M134" s="29" t="s">
        <v>291</v>
      </c>
      <c r="N134" s="15" t="s">
        <v>42</v>
      </c>
      <c r="O134" s="31">
        <v>44228</v>
      </c>
      <c r="P134" s="32">
        <v>44232</v>
      </c>
      <c r="Q134" s="33" t="s">
        <v>390</v>
      </c>
      <c r="R134" s="34" t="s">
        <v>391</v>
      </c>
      <c r="S134" s="37" t="s">
        <v>392</v>
      </c>
      <c r="T134" s="21" t="str">
        <f>IF(Q134="","",IF(NOT(ISERROR(Q134*1)),ROUNDDOWN(Q134*1,2-INT(LOG(ABS(Q134*1)))),IFERROR("&lt;"&amp;ROUNDDOWN(IF(SUBSTITUTE(Q134,"&lt;","")*1&lt;=50,SUBSTITUTE(Q134,"&lt;","")*1,""),2-INT(LOG(ABS(SUBSTITUTE(Q134,"&lt;","")*1)))),IF(Q134="-",Q134,"入力形式が間違っています"))))</f>
        <v>&lt;0.314</v>
      </c>
      <c r="U134" s="21" t="str">
        <f>IF(R134="","",IF(NOT(ISERROR(R134*1)),ROUNDDOWN(R134*1,2-INT(LOG(ABS(R134*1)))),IFERROR("&lt;"&amp;ROUNDDOWN(IF(SUBSTITUTE(R134,"&lt;","")*1&lt;=50,SUBSTITUTE(R134,"&lt;","")*1,""),2-INT(LOG(ABS(SUBSTITUTE(R134,"&lt;","")*1)))),IF(R134="-",R134,"入力形式が間違っています"))))</f>
        <v>&lt;0.493</v>
      </c>
      <c r="V134" s="22" t="str">
        <f>IFERROR(IF(AND(T134="",U134=""),"",IF(AND(T134="-",U134="-"),IF(S134="","Cs合計を入力してください",S134),IF(NOT(ISERROR(T134*1+U134*1)),ROUND(T134+U134, 1-INT(LOG(ABS(T134+U134)))),IF(NOT(ISERROR(T134*1)),ROUND(T134, 1-INT(LOG(ABS(T134)))),IF(NOT(ISERROR(U134*1)),ROUND(U134, 1-INT(LOG(ABS(U134)))),IF(ISERROR(T134*1+U134*1),"&lt;"&amp;ROUND(IF(T134="-",0,SUBSTITUTE(T134,"&lt;",""))*1+IF(U134="-",0,SUBSTITUTE(U134,"&lt;",""))*1,1-INT(LOG(ABS(IF(T134="-",0,SUBSTITUTE(T134,"&lt;",""))*1+IF(U134="-",0,SUBSTITUTE(U134,"&lt;",""))*1)))))))))),"入力形式が間違っています")</f>
        <v>&lt;0.81</v>
      </c>
      <c r="W134" s="23" t="str">
        <f>IF(ISERROR(V134*1),"",IF(AND(H134="飲料水",V134&gt;=11),"○",IF(AND(H134="牛乳・乳児用食品",V134&gt;=51),"○",IF(AND(H134&lt;&gt;"",V134&gt;=110),"○",""))))</f>
        <v/>
      </c>
    </row>
    <row r="135" spans="1:23" x14ac:dyDescent="0.4">
      <c r="A135" s="24">
        <v>129</v>
      </c>
      <c r="B135" s="24" t="s">
        <v>280</v>
      </c>
      <c r="C135" s="25" t="s">
        <v>280</v>
      </c>
      <c r="D135" s="8" t="s">
        <v>280</v>
      </c>
      <c r="E135" s="28" t="s">
        <v>204</v>
      </c>
      <c r="F135" s="25" t="s">
        <v>347</v>
      </c>
      <c r="G135" s="51" t="s">
        <v>287</v>
      </c>
      <c r="H135" s="11" t="s">
        <v>288</v>
      </c>
      <c r="I135" s="28" t="s">
        <v>348</v>
      </c>
      <c r="J135" s="12" t="s">
        <v>349</v>
      </c>
      <c r="K135" s="28" t="s">
        <v>204</v>
      </c>
      <c r="L135" s="52" t="s">
        <v>290</v>
      </c>
      <c r="M135" s="29" t="s">
        <v>291</v>
      </c>
      <c r="N135" s="15" t="s">
        <v>42</v>
      </c>
      <c r="O135" s="31">
        <v>44228</v>
      </c>
      <c r="P135" s="32">
        <v>44232</v>
      </c>
      <c r="Q135" s="33" t="s">
        <v>393</v>
      </c>
      <c r="R135" s="34" t="s">
        <v>189</v>
      </c>
      <c r="S135" s="37" t="s">
        <v>394</v>
      </c>
      <c r="T135" s="21" t="str">
        <f>IF(Q135="","",IF(NOT(ISERROR(Q135*1)),ROUNDDOWN(Q135*1,2-INT(LOG(ABS(Q135*1)))),IFERROR("&lt;"&amp;ROUNDDOWN(IF(SUBSTITUTE(Q135,"&lt;","")*1&lt;=50,SUBSTITUTE(Q135,"&lt;","")*1,""),2-INT(LOG(ABS(SUBSTITUTE(Q135,"&lt;","")*1)))),IF(Q135="-",Q135,"入力形式が間違っています"))))</f>
        <v>&lt;0.358</v>
      </c>
      <c r="U135" s="21" t="str">
        <f>IF(R135="","",IF(NOT(ISERROR(R135*1)),ROUNDDOWN(R135*1,2-INT(LOG(ABS(R135*1)))),IFERROR("&lt;"&amp;ROUNDDOWN(IF(SUBSTITUTE(R135,"&lt;","")*1&lt;=50,SUBSTITUTE(R135,"&lt;","")*1,""),2-INT(LOG(ABS(SUBSTITUTE(R135,"&lt;","")*1)))),IF(R135="-",R135,"入力形式が間違っています"))))</f>
        <v>&lt;0.375</v>
      </c>
      <c r="V135" s="22" t="str">
        <f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&lt;0.73</v>
      </c>
      <c r="W135" s="23" t="str">
        <f>IF(ISERROR(V135*1),"",IF(AND(H135="飲料水",V135&gt;=11),"○",IF(AND(H135="牛乳・乳児用食品",V135&gt;=51),"○",IF(AND(H135&lt;&gt;"",V135&gt;=110),"○",""))))</f>
        <v/>
      </c>
    </row>
    <row r="136" spans="1:23" x14ac:dyDescent="0.4">
      <c r="A136" s="24">
        <v>130</v>
      </c>
      <c r="B136" s="24" t="s">
        <v>280</v>
      </c>
      <c r="C136" s="25" t="s">
        <v>280</v>
      </c>
      <c r="D136" s="8" t="s">
        <v>280</v>
      </c>
      <c r="E136" s="28" t="s">
        <v>204</v>
      </c>
      <c r="F136" s="25" t="s">
        <v>395</v>
      </c>
      <c r="G136" s="51" t="s">
        <v>287</v>
      </c>
      <c r="H136" s="11" t="s">
        <v>288</v>
      </c>
      <c r="I136" s="28" t="s">
        <v>150</v>
      </c>
      <c r="J136" s="12" t="s">
        <v>349</v>
      </c>
      <c r="K136" s="28" t="s">
        <v>204</v>
      </c>
      <c r="L136" s="52" t="s">
        <v>290</v>
      </c>
      <c r="M136" s="29" t="s">
        <v>291</v>
      </c>
      <c r="N136" s="15" t="s">
        <v>42</v>
      </c>
      <c r="O136" s="31">
        <v>44229</v>
      </c>
      <c r="P136" s="32">
        <v>44232</v>
      </c>
      <c r="Q136" s="33" t="s">
        <v>87</v>
      </c>
      <c r="R136" s="34" t="s">
        <v>396</v>
      </c>
      <c r="S136" s="37" t="s">
        <v>84</v>
      </c>
      <c r="T136" s="21" t="str">
        <f>IF(Q136="","",IF(NOT(ISERROR(Q136*1)),ROUNDDOWN(Q136*1,2-INT(LOG(ABS(Q136*1)))),IFERROR("&lt;"&amp;ROUNDDOWN(IF(SUBSTITUTE(Q136,"&lt;","")*1&lt;=50,SUBSTITUTE(Q136,"&lt;","")*1,""),2-INT(LOG(ABS(SUBSTITUTE(Q136,"&lt;","")*1)))),IF(Q136="-",Q136,"入力形式が間違っています"))))</f>
        <v>&lt;5.35</v>
      </c>
      <c r="U136" s="21" t="str">
        <f>IF(R136="","",IF(NOT(ISERROR(R136*1)),ROUNDDOWN(R136*1,2-INT(LOG(ABS(R136*1)))),IFERROR("&lt;"&amp;ROUNDDOWN(IF(SUBSTITUTE(R136,"&lt;","")*1&lt;=50,SUBSTITUTE(R136,"&lt;","")*1,""),2-INT(LOG(ABS(SUBSTITUTE(R136,"&lt;","")*1)))),IF(R136="-",R136,"入力形式が間違っています"))))</f>
        <v>&lt;5.05</v>
      </c>
      <c r="V136" s="22" t="str">
        <f>IFERROR(IF(AND(T136="",U136=""),"",IF(AND(T136="-",U136="-"),IF(S136="","Cs合計を入力してください",S136),IF(NOT(ISERROR(T136*1+U136*1)),ROUND(T136+U136, 1-INT(LOG(ABS(T136+U136)))),IF(NOT(ISERROR(T136*1)),ROUND(T136, 1-INT(LOG(ABS(T136)))),IF(NOT(ISERROR(U136*1)),ROUND(U136, 1-INT(LOG(ABS(U136)))),IF(ISERROR(T136*1+U136*1),"&lt;"&amp;ROUND(IF(T136="-",0,SUBSTITUTE(T136,"&lt;",""))*1+IF(U136="-",0,SUBSTITUTE(U136,"&lt;",""))*1,1-INT(LOG(ABS(IF(T136="-",0,SUBSTITUTE(T136,"&lt;",""))*1+IF(U136="-",0,SUBSTITUTE(U136,"&lt;",""))*1)))))))))),"入力形式が間違っています")</f>
        <v>&lt;10</v>
      </c>
      <c r="W136" s="23" t="str">
        <f>IF(ISERROR(V136*1),"",IF(AND(H136="飲料水",V136&gt;=11),"○",IF(AND(H136="牛乳・乳児用食品",V136&gt;=51),"○",IF(AND(H136&lt;&gt;"",V136&gt;=110),"○",""))))</f>
        <v/>
      </c>
    </row>
    <row r="137" spans="1:23" x14ac:dyDescent="0.4">
      <c r="A137" s="24">
        <v>131</v>
      </c>
      <c r="B137" s="24" t="s">
        <v>280</v>
      </c>
      <c r="C137" s="25" t="s">
        <v>280</v>
      </c>
      <c r="D137" s="8" t="s">
        <v>280</v>
      </c>
      <c r="E137" s="28" t="s">
        <v>204</v>
      </c>
      <c r="F137" s="25" t="s">
        <v>375</v>
      </c>
      <c r="G137" s="51" t="s">
        <v>287</v>
      </c>
      <c r="H137" s="11" t="s">
        <v>288</v>
      </c>
      <c r="I137" s="28" t="s">
        <v>126</v>
      </c>
      <c r="J137" s="12" t="s">
        <v>349</v>
      </c>
      <c r="K137" s="28" t="s">
        <v>204</v>
      </c>
      <c r="L137" s="52" t="s">
        <v>290</v>
      </c>
      <c r="M137" s="29" t="s">
        <v>291</v>
      </c>
      <c r="N137" s="15" t="s">
        <v>42</v>
      </c>
      <c r="O137" s="31">
        <v>44228</v>
      </c>
      <c r="P137" s="32">
        <v>44232</v>
      </c>
      <c r="Q137" s="33" t="s">
        <v>176</v>
      </c>
      <c r="R137" s="34" t="s">
        <v>397</v>
      </c>
      <c r="S137" s="37" t="s">
        <v>145</v>
      </c>
      <c r="T137" s="21" t="str">
        <f>IF(Q137="","",IF(NOT(ISERROR(Q137*1)),ROUNDDOWN(Q137*1,2-INT(LOG(ABS(Q137*1)))),IFERROR("&lt;"&amp;ROUNDDOWN(IF(SUBSTITUTE(Q137,"&lt;","")*1&lt;=50,SUBSTITUTE(Q137,"&lt;","")*1,""),2-INT(LOG(ABS(SUBSTITUTE(Q137,"&lt;","")*1)))),IF(Q137="-",Q137,"入力形式が間違っています"))))</f>
        <v>&lt;4.64</v>
      </c>
      <c r="U137" s="21" t="str">
        <f>IF(R137="","",IF(NOT(ISERROR(R137*1)),ROUNDDOWN(R137*1,2-INT(LOG(ABS(R137*1)))),IFERROR("&lt;"&amp;ROUNDDOWN(IF(SUBSTITUTE(R137,"&lt;","")*1&lt;=50,SUBSTITUTE(R137,"&lt;","")*1,""),2-INT(LOG(ABS(SUBSTITUTE(R137,"&lt;","")*1)))),IF(R137="-",R137,"入力形式が間違っています"))))</f>
        <v>&lt;4.47</v>
      </c>
      <c r="V137" s="22" t="str">
        <f>IFERROR(IF(AND(T137="",U137=""),"",IF(AND(T137="-",U137="-"),IF(S137="","Cs合計を入力してください",S137),IF(NOT(ISERROR(T137*1+U137*1)),ROUND(T137+U137, 1-INT(LOG(ABS(T137+U137)))),IF(NOT(ISERROR(T137*1)),ROUND(T137, 1-INT(LOG(ABS(T137)))),IF(NOT(ISERROR(U137*1)),ROUND(U137, 1-INT(LOG(ABS(U137)))),IF(ISERROR(T137*1+U137*1),"&lt;"&amp;ROUND(IF(T137="-",0,SUBSTITUTE(T137,"&lt;",""))*1+IF(U137="-",0,SUBSTITUTE(U137,"&lt;",""))*1,1-INT(LOG(ABS(IF(T137="-",0,SUBSTITUTE(T137,"&lt;",""))*1+IF(U137="-",0,SUBSTITUTE(U137,"&lt;",""))*1)))))))))),"入力形式が間違っています")</f>
        <v>&lt;9.1</v>
      </c>
      <c r="W137" s="23" t="str">
        <f>IF(ISERROR(V137*1),"",IF(AND(H137="飲料水",V137&gt;=11),"○",IF(AND(H137="牛乳・乳児用食品",V137&gt;=51),"○",IF(AND(H137&lt;&gt;"",V137&gt;=110),"○",""))))</f>
        <v/>
      </c>
    </row>
    <row r="138" spans="1:23" x14ac:dyDescent="0.4">
      <c r="A138" s="24">
        <v>132</v>
      </c>
      <c r="B138" s="24" t="s">
        <v>280</v>
      </c>
      <c r="C138" s="25" t="s">
        <v>280</v>
      </c>
      <c r="D138" s="8" t="s">
        <v>280</v>
      </c>
      <c r="E138" s="28" t="s">
        <v>204</v>
      </c>
      <c r="F138" s="25" t="s">
        <v>375</v>
      </c>
      <c r="G138" s="51" t="s">
        <v>287</v>
      </c>
      <c r="H138" s="11" t="s">
        <v>288</v>
      </c>
      <c r="I138" s="28" t="s">
        <v>175</v>
      </c>
      <c r="J138" s="12" t="s">
        <v>349</v>
      </c>
      <c r="K138" s="28" t="s">
        <v>204</v>
      </c>
      <c r="L138" s="52" t="s">
        <v>290</v>
      </c>
      <c r="M138" s="29" t="s">
        <v>291</v>
      </c>
      <c r="N138" s="15" t="s">
        <v>42</v>
      </c>
      <c r="O138" s="31">
        <v>44228</v>
      </c>
      <c r="P138" s="32">
        <v>44232</v>
      </c>
      <c r="Q138" s="33" t="s">
        <v>177</v>
      </c>
      <c r="R138" s="34" t="s">
        <v>398</v>
      </c>
      <c r="S138" s="37" t="s">
        <v>97</v>
      </c>
      <c r="T138" s="21" t="str">
        <f>IF(Q138="","",IF(NOT(ISERROR(Q138*1)),ROUNDDOWN(Q138*1,2-INT(LOG(ABS(Q138*1)))),IFERROR("&lt;"&amp;ROUNDDOWN(IF(SUBSTITUTE(Q138,"&lt;","")*1&lt;=50,SUBSTITUTE(Q138,"&lt;","")*1,""),2-INT(LOG(ABS(SUBSTITUTE(Q138,"&lt;","")*1)))),IF(Q138="-",Q138,"入力形式が間違っています"))))</f>
        <v>&lt;4.57</v>
      </c>
      <c r="U138" s="21" t="str">
        <f>IF(R138="","",IF(NOT(ISERROR(R138*1)),ROUNDDOWN(R138*1,2-INT(LOG(ABS(R138*1)))),IFERROR("&lt;"&amp;ROUNDDOWN(IF(SUBSTITUTE(R138,"&lt;","")*1&lt;=50,SUBSTITUTE(R138,"&lt;","")*1,""),2-INT(LOG(ABS(SUBSTITUTE(R138,"&lt;","")*1)))),IF(R138="-",R138,"入力形式が間違っています"))))</f>
        <v>&lt;5.15</v>
      </c>
      <c r="V138" s="22" t="str">
        <f>IFERROR(IF(AND(T138="",U138=""),"",IF(AND(T138="-",U138="-"),IF(S138="","Cs合計を入力してください",S138),IF(NOT(ISERROR(T138*1+U138*1)),ROUND(T138+U138, 1-INT(LOG(ABS(T138+U138)))),IF(NOT(ISERROR(T138*1)),ROUND(T138, 1-INT(LOG(ABS(T138)))),IF(NOT(ISERROR(U138*1)),ROUND(U138, 1-INT(LOG(ABS(U138)))),IF(ISERROR(T138*1+U138*1),"&lt;"&amp;ROUND(IF(T138="-",0,SUBSTITUTE(T138,"&lt;",""))*1+IF(U138="-",0,SUBSTITUTE(U138,"&lt;",""))*1,1-INT(LOG(ABS(IF(T138="-",0,SUBSTITUTE(T138,"&lt;",""))*1+IF(U138="-",0,SUBSTITUTE(U138,"&lt;",""))*1)))))))))),"入力形式が間違っています")</f>
        <v>&lt;9.7</v>
      </c>
      <c r="W138" s="23" t="str">
        <f>IF(ISERROR(V138*1),"",IF(AND(H138="飲料水",V138&gt;=11),"○",IF(AND(H138="牛乳・乳児用食品",V138&gt;=51),"○",IF(AND(H138&lt;&gt;"",V138&gt;=110),"○",""))))</f>
        <v/>
      </c>
    </row>
    <row r="139" spans="1:23" x14ac:dyDescent="0.4">
      <c r="A139" s="24">
        <v>133</v>
      </c>
      <c r="B139" s="24" t="s">
        <v>280</v>
      </c>
      <c r="C139" s="25" t="s">
        <v>280</v>
      </c>
      <c r="D139" s="8" t="s">
        <v>280</v>
      </c>
      <c r="E139" s="28" t="s">
        <v>204</v>
      </c>
      <c r="F139" s="25" t="s">
        <v>375</v>
      </c>
      <c r="G139" s="51" t="s">
        <v>287</v>
      </c>
      <c r="H139" s="11" t="s">
        <v>288</v>
      </c>
      <c r="I139" s="28" t="s">
        <v>399</v>
      </c>
      <c r="J139" s="12" t="s">
        <v>349</v>
      </c>
      <c r="K139" s="28" t="s">
        <v>204</v>
      </c>
      <c r="L139" s="52" t="s">
        <v>290</v>
      </c>
      <c r="M139" s="29" t="s">
        <v>291</v>
      </c>
      <c r="N139" s="15" t="s">
        <v>42</v>
      </c>
      <c r="O139" s="31">
        <v>44228</v>
      </c>
      <c r="P139" s="32">
        <v>44232</v>
      </c>
      <c r="Q139" s="33" t="s">
        <v>400</v>
      </c>
      <c r="R139" s="34" t="s">
        <v>401</v>
      </c>
      <c r="S139" s="37" t="s">
        <v>164</v>
      </c>
      <c r="T139" s="21" t="str">
        <f>IF(Q139="","",IF(NOT(ISERROR(Q139*1)),ROUNDDOWN(Q139*1,2-INT(LOG(ABS(Q139*1)))),IFERROR("&lt;"&amp;ROUNDDOWN(IF(SUBSTITUTE(Q139,"&lt;","")*1&lt;=50,SUBSTITUTE(Q139,"&lt;","")*1,""),2-INT(LOG(ABS(SUBSTITUTE(Q139,"&lt;","")*1)))),IF(Q139="-",Q139,"入力形式が間違っています"))))</f>
        <v>&lt;3.49</v>
      </c>
      <c r="U139" s="21" t="str">
        <f>IF(R139="","",IF(NOT(ISERROR(R139*1)),ROUNDDOWN(R139*1,2-INT(LOG(ABS(R139*1)))),IFERROR("&lt;"&amp;ROUNDDOWN(IF(SUBSTITUTE(R139,"&lt;","")*1&lt;=50,SUBSTITUTE(R139,"&lt;","")*1,""),2-INT(LOG(ABS(SUBSTITUTE(R139,"&lt;","")*1)))),IF(R139="-",R139,"入力形式が間違っています"))))</f>
        <v>&lt;4.5</v>
      </c>
      <c r="V139" s="22" t="str">
        <f>IFERROR(IF(AND(T139="",U139=""),"",IF(AND(T139="-",U139="-"),IF(S139="","Cs合計を入力してください",S139),IF(NOT(ISERROR(T139*1+U139*1)),ROUND(T139+U139, 1-INT(LOG(ABS(T139+U139)))),IF(NOT(ISERROR(T139*1)),ROUND(T139, 1-INT(LOG(ABS(T139)))),IF(NOT(ISERROR(U139*1)),ROUND(U139, 1-INT(LOG(ABS(U139)))),IF(ISERROR(T139*1+U139*1),"&lt;"&amp;ROUND(IF(T139="-",0,SUBSTITUTE(T139,"&lt;",""))*1+IF(U139="-",0,SUBSTITUTE(U139,"&lt;",""))*1,1-INT(LOG(ABS(IF(T139="-",0,SUBSTITUTE(T139,"&lt;",""))*1+IF(U139="-",0,SUBSTITUTE(U139,"&lt;",""))*1)))))))))),"入力形式が間違っています")</f>
        <v>&lt;8</v>
      </c>
      <c r="W139" s="23" t="str">
        <f>IF(ISERROR(V139*1),"",IF(AND(H139="飲料水",V139&gt;=11),"○",IF(AND(H139="牛乳・乳児用食品",V139&gt;=51),"○",IF(AND(H139&lt;&gt;"",V139&gt;=110),"○",""))))</f>
        <v/>
      </c>
    </row>
    <row r="140" spans="1:23" x14ac:dyDescent="0.4">
      <c r="A140" s="24">
        <v>134</v>
      </c>
      <c r="B140" s="24" t="s">
        <v>280</v>
      </c>
      <c r="C140" s="25" t="s">
        <v>280</v>
      </c>
      <c r="D140" s="8" t="s">
        <v>280</v>
      </c>
      <c r="E140" s="28" t="s">
        <v>204</v>
      </c>
      <c r="F140" s="25" t="s">
        <v>375</v>
      </c>
      <c r="G140" s="51" t="s">
        <v>287</v>
      </c>
      <c r="H140" s="11" t="s">
        <v>288</v>
      </c>
      <c r="I140" s="28" t="s">
        <v>129</v>
      </c>
      <c r="J140" s="12" t="s">
        <v>93</v>
      </c>
      <c r="K140" s="28" t="s">
        <v>204</v>
      </c>
      <c r="L140" s="52" t="s">
        <v>290</v>
      </c>
      <c r="M140" s="29" t="s">
        <v>291</v>
      </c>
      <c r="N140" s="15" t="s">
        <v>42</v>
      </c>
      <c r="O140" s="31">
        <v>44228</v>
      </c>
      <c r="P140" s="32">
        <v>44232</v>
      </c>
      <c r="Q140" s="33" t="s">
        <v>125</v>
      </c>
      <c r="R140" s="34" t="s">
        <v>141</v>
      </c>
      <c r="S140" s="37" t="s">
        <v>307</v>
      </c>
      <c r="T140" s="21" t="str">
        <f>IF(Q140="","",IF(NOT(ISERROR(Q140*1)),ROUNDDOWN(Q140*1,2-INT(LOG(ABS(Q140*1)))),IFERROR("&lt;"&amp;ROUNDDOWN(IF(SUBSTITUTE(Q140,"&lt;","")*1&lt;=50,SUBSTITUTE(Q140,"&lt;","")*1,""),2-INT(LOG(ABS(SUBSTITUTE(Q140,"&lt;","")*1)))),IF(Q140="-",Q140,"入力形式が間違っています"))))</f>
        <v>&lt;4.88</v>
      </c>
      <c r="U140" s="21" t="str">
        <f>IF(R140="","",IF(NOT(ISERROR(R140*1)),ROUNDDOWN(R140*1,2-INT(LOG(ABS(R140*1)))),IFERROR("&lt;"&amp;ROUNDDOWN(IF(SUBSTITUTE(R140,"&lt;","")*1&lt;=50,SUBSTITUTE(R140,"&lt;","")*1,""),2-INT(LOG(ABS(SUBSTITUTE(R140,"&lt;","")*1)))),IF(R140="-",R140,"入力形式が間違っています"))))</f>
        <v>&lt;4.75</v>
      </c>
      <c r="V140" s="22" t="str">
        <f>IFERROR(IF(AND(T140="",U140=""),"",IF(AND(T140="-",U140="-"),IF(S140="","Cs合計を入力してください",S140),IF(NOT(ISERROR(T140*1+U140*1)),ROUND(T140+U140, 1-INT(LOG(ABS(T140+U140)))),IF(NOT(ISERROR(T140*1)),ROUND(T140, 1-INT(LOG(ABS(T140)))),IF(NOT(ISERROR(U140*1)),ROUND(U140, 1-INT(LOG(ABS(U140)))),IF(ISERROR(T140*1+U140*1),"&lt;"&amp;ROUND(IF(T140="-",0,SUBSTITUTE(T140,"&lt;",""))*1+IF(U140="-",0,SUBSTITUTE(U140,"&lt;",""))*1,1-INT(LOG(ABS(IF(T140="-",0,SUBSTITUTE(T140,"&lt;",""))*1+IF(U140="-",0,SUBSTITUTE(U140,"&lt;",""))*1)))))))))),"入力形式が間違っています")</f>
        <v>&lt;9.6</v>
      </c>
      <c r="W140" s="23" t="str">
        <f>IF(ISERROR(V140*1),"",IF(AND(H140="飲料水",V140&gt;=11),"○",IF(AND(H140="牛乳・乳児用食品",V140&gt;=51),"○",IF(AND(H140&lt;&gt;"",V140&gt;=110),"○",""))))</f>
        <v/>
      </c>
    </row>
    <row r="141" spans="1:23" ht="19.5" x14ac:dyDescent="0.4">
      <c r="A141" s="24">
        <v>135</v>
      </c>
      <c r="B141" s="6" t="s">
        <v>402</v>
      </c>
      <c r="C141" s="7" t="s">
        <v>402</v>
      </c>
      <c r="D141" s="58" t="s">
        <v>53</v>
      </c>
      <c r="E141" s="65" t="s">
        <v>53</v>
      </c>
      <c r="F141" s="143" t="s">
        <v>403</v>
      </c>
      <c r="G141" s="51" t="s">
        <v>404</v>
      </c>
      <c r="H141" s="11" t="s">
        <v>405</v>
      </c>
      <c r="I141" s="60" t="s">
        <v>406</v>
      </c>
      <c r="J141" s="65" t="s">
        <v>53</v>
      </c>
      <c r="K141" s="65" t="s">
        <v>53</v>
      </c>
      <c r="L141" s="13" t="s">
        <v>40</v>
      </c>
      <c r="M141" s="12" t="s">
        <v>402</v>
      </c>
      <c r="N141" s="61" t="s">
        <v>42</v>
      </c>
      <c r="O141" s="62">
        <v>44221</v>
      </c>
      <c r="P141" s="63">
        <v>44225</v>
      </c>
      <c r="Q141" s="64" t="s">
        <v>407</v>
      </c>
      <c r="R141" s="59" t="s">
        <v>408</v>
      </c>
      <c r="S141" s="59" t="s">
        <v>409</v>
      </c>
      <c r="T141" s="21" t="str">
        <f>IF(Q141="","",IF(NOT(ISERROR(Q141*1)),ROUNDDOWN(Q141*1,2-INT(LOG(ABS(Q141*1)))),IFERROR("&lt;"&amp;ROUNDDOWN(IF(SUBSTITUTE(Q141,"&lt;","")*1&lt;=50,SUBSTITUTE(Q141,"&lt;","")*1,""),2-INT(LOG(ABS(SUBSTITUTE(Q141,"&lt;","")*1)))),IF(Q141="-",Q141,"入力形式が間違っています"))))</f>
        <v>&lt;0.753</v>
      </c>
      <c r="U141" s="21" t="str">
        <f>IF(R141="","",IF(NOT(ISERROR(R141*1)),ROUNDDOWN(R141*1,2-INT(LOG(ABS(R141*1)))),IFERROR("&lt;"&amp;ROUNDDOWN(IF(SUBSTITUTE(R141,"&lt;","")*1&lt;=50,SUBSTITUTE(R141,"&lt;","")*1,""),2-INT(LOG(ABS(SUBSTITUTE(R141,"&lt;","")*1)))),IF(R141="-",R141,"入力形式が間違っています"))))</f>
        <v>&lt;0.699</v>
      </c>
      <c r="V141" s="22" t="str">
        <f>IFERROR(IF(AND(T141="",U141=""),"",IF(AND(T141="-",U141="-"),IF(S141="","Cs合計を入力してください",S141),IF(NOT(ISERROR(T141*1+U141*1)),ROUND(T141+U141, 1-INT(LOG(ABS(T141+U141)))),IF(NOT(ISERROR(T141*1)),ROUND(T141, 1-INT(LOG(ABS(T141)))),IF(NOT(ISERROR(U141*1)),ROUND(U141, 1-INT(LOG(ABS(U141)))),IF(ISERROR(T141*1+U141*1),"&lt;"&amp;ROUND(IF(T141="-",0,SUBSTITUTE(T141,"&lt;",""))*1+IF(U141="-",0,SUBSTITUTE(U141,"&lt;",""))*1,1-INT(LOG(ABS(IF(T141="-",0,SUBSTITUTE(T141,"&lt;",""))*1+IF(U141="-",0,SUBSTITUTE(U141,"&lt;",""))*1)))))))))),"入力形式が間違っています")</f>
        <v>&lt;1.5</v>
      </c>
      <c r="W141" s="23" t="str">
        <f>IF(ISERROR(V141*1),"",IF(AND(H141="飲料水",V141&gt;=11),"○",IF(AND(H141="牛乳・乳児用食品",V141&gt;=51),"○",IF(AND(H141&lt;&gt;"",V141&gt;=110),"○",""))))</f>
        <v/>
      </c>
    </row>
    <row r="142" spans="1:23" ht="19.5" x14ac:dyDescent="0.4">
      <c r="A142" s="24">
        <v>136</v>
      </c>
      <c r="B142" s="6" t="s">
        <v>402</v>
      </c>
      <c r="C142" s="7" t="s">
        <v>402</v>
      </c>
      <c r="D142" s="58" t="s">
        <v>53</v>
      </c>
      <c r="E142" s="65" t="s">
        <v>53</v>
      </c>
      <c r="F142" s="143" t="s">
        <v>403</v>
      </c>
      <c r="G142" s="51" t="s">
        <v>404</v>
      </c>
      <c r="H142" s="11" t="s">
        <v>405</v>
      </c>
      <c r="I142" s="60" t="s">
        <v>406</v>
      </c>
      <c r="J142" s="65" t="s">
        <v>53</v>
      </c>
      <c r="K142" s="65" t="s">
        <v>53</v>
      </c>
      <c r="L142" s="13" t="s">
        <v>40</v>
      </c>
      <c r="M142" s="12" t="s">
        <v>402</v>
      </c>
      <c r="N142" s="61" t="s">
        <v>42</v>
      </c>
      <c r="O142" s="62">
        <v>44222</v>
      </c>
      <c r="P142" s="63">
        <v>44225</v>
      </c>
      <c r="Q142" s="64" t="s">
        <v>410</v>
      </c>
      <c r="R142" s="59" t="s">
        <v>411</v>
      </c>
      <c r="S142" s="59" t="s">
        <v>412</v>
      </c>
      <c r="T142" s="21" t="str">
        <f>IF(Q142="","",IF(NOT(ISERROR(Q142*1)),ROUNDDOWN(Q142*1,2-INT(LOG(ABS(Q142*1)))),IFERROR("&lt;"&amp;ROUNDDOWN(IF(SUBSTITUTE(Q142,"&lt;","")*1&lt;=50,SUBSTITUTE(Q142,"&lt;","")*1,""),2-INT(LOG(ABS(SUBSTITUTE(Q142,"&lt;","")*1)))),IF(Q142="-",Q142,"入力形式が間違っています"))))</f>
        <v>&lt;0.681</v>
      </c>
      <c r="U142" s="21" t="str">
        <f>IF(R142="","",IF(NOT(ISERROR(R142*1)),ROUNDDOWN(R142*1,2-INT(LOG(ABS(R142*1)))),IFERROR("&lt;"&amp;ROUNDDOWN(IF(SUBSTITUTE(R142,"&lt;","")*1&lt;=50,SUBSTITUTE(R142,"&lt;","")*1,""),2-INT(LOG(ABS(SUBSTITUTE(R142,"&lt;","")*1)))),IF(R142="-",R142,"入力形式が間違っています"))))</f>
        <v>&lt;0.764</v>
      </c>
      <c r="V142" s="22" t="str">
        <f>IFERROR(IF(AND(T142="",U142=""),"",IF(AND(T142="-",U142="-"),IF(S142="","Cs合計を入力してください",S142),IF(NOT(ISERROR(T142*1+U142*1)),ROUND(T142+U142, 1-INT(LOG(ABS(T142+U142)))),IF(NOT(ISERROR(T142*1)),ROUND(T142, 1-INT(LOG(ABS(T142)))),IF(NOT(ISERROR(U142*1)),ROUND(U142, 1-INT(LOG(ABS(U142)))),IF(ISERROR(T142*1+U142*1),"&lt;"&amp;ROUND(IF(T142="-",0,SUBSTITUTE(T142,"&lt;",""))*1+IF(U142="-",0,SUBSTITUTE(U142,"&lt;",""))*1,1-INT(LOG(ABS(IF(T142="-",0,SUBSTITUTE(T142,"&lt;",""))*1+IF(U142="-",0,SUBSTITUTE(U142,"&lt;",""))*1)))))))))),"入力形式が間違っています")</f>
        <v>&lt;1.4</v>
      </c>
      <c r="W142" s="23" t="str">
        <f>IF(ISERROR(V142*1),"",IF(AND(H142="飲料水",V142&gt;=11),"○",IF(AND(H142="牛乳・乳児用食品",V142&gt;=51),"○",IF(AND(H142&lt;&gt;"",V142&gt;=110),"○",""))))</f>
        <v/>
      </c>
    </row>
    <row r="143" spans="1:23" ht="19.5" x14ac:dyDescent="0.4">
      <c r="A143" s="24">
        <v>137</v>
      </c>
      <c r="B143" s="6" t="s">
        <v>402</v>
      </c>
      <c r="C143" s="7" t="s">
        <v>402</v>
      </c>
      <c r="D143" s="58" t="s">
        <v>53</v>
      </c>
      <c r="E143" s="65" t="s">
        <v>53</v>
      </c>
      <c r="F143" s="143" t="s">
        <v>413</v>
      </c>
      <c r="G143" s="51" t="s">
        <v>404</v>
      </c>
      <c r="H143" s="11" t="s">
        <v>414</v>
      </c>
      <c r="I143" s="65" t="s">
        <v>415</v>
      </c>
      <c r="J143" s="65" t="s">
        <v>53</v>
      </c>
      <c r="K143" s="65" t="s">
        <v>53</v>
      </c>
      <c r="L143" s="13" t="s">
        <v>40</v>
      </c>
      <c r="M143" s="12" t="s">
        <v>402</v>
      </c>
      <c r="N143" s="61" t="s">
        <v>42</v>
      </c>
      <c r="O143" s="62">
        <v>44222</v>
      </c>
      <c r="P143" s="63">
        <v>44225</v>
      </c>
      <c r="Q143" s="64" t="s">
        <v>416</v>
      </c>
      <c r="R143" s="59" t="s">
        <v>417</v>
      </c>
      <c r="S143" s="59" t="s">
        <v>257</v>
      </c>
      <c r="T143" s="21" t="str">
        <f>IF(Q143="","",IF(NOT(ISERROR(Q143*1)),ROUNDDOWN(Q143*1,2-INT(LOG(ABS(Q143*1)))),IFERROR("&lt;"&amp;ROUNDDOWN(IF(SUBSTITUTE(Q143,"&lt;","")*1&lt;=50,SUBSTITUTE(Q143,"&lt;","")*1,""),2-INT(LOG(ABS(SUBSTITUTE(Q143,"&lt;","")*1)))),IF(Q143="-",Q143,"入力形式が間違っています"))))</f>
        <v>&lt;3.84</v>
      </c>
      <c r="U143" s="21" t="str">
        <f>IF(R143="","",IF(NOT(ISERROR(R143*1)),ROUNDDOWN(R143*1,2-INT(LOG(ABS(R143*1)))),IFERROR("&lt;"&amp;ROUNDDOWN(IF(SUBSTITUTE(R143,"&lt;","")*1&lt;=50,SUBSTITUTE(R143,"&lt;","")*1,""),2-INT(LOG(ABS(SUBSTITUTE(R143,"&lt;","")*1)))),IF(R143="-",R143,"入力形式が間違っています"))))</f>
        <v>&lt;4.88</v>
      </c>
      <c r="V143" s="22" t="str">
        <f>IFERROR(IF(AND(T143="",U143=""),"",IF(AND(T143="-",U143="-"),IF(S143="","Cs合計を入力してください",S143),IF(NOT(ISERROR(T143*1+U143*1)),ROUND(T143+U143, 1-INT(LOG(ABS(T143+U143)))),IF(NOT(ISERROR(T143*1)),ROUND(T143, 1-INT(LOG(ABS(T143)))),IF(NOT(ISERROR(U143*1)),ROUND(U143, 1-INT(LOG(ABS(U143)))),IF(ISERROR(T143*1+U143*1),"&lt;"&amp;ROUND(IF(T143="-",0,SUBSTITUTE(T143,"&lt;",""))*1+IF(U143="-",0,SUBSTITUTE(U143,"&lt;",""))*1,1-INT(LOG(ABS(IF(T143="-",0,SUBSTITUTE(T143,"&lt;",""))*1+IF(U143="-",0,SUBSTITUTE(U143,"&lt;",""))*1)))))))))),"入力形式が間違っています")</f>
        <v>&lt;8.7</v>
      </c>
      <c r="W143" s="23" t="str">
        <f>IF(ISERROR(V143*1),"",IF(AND(H143="飲料水",V143&gt;=11),"○",IF(AND(H143="牛乳・乳児用食品",V143&gt;=51),"○",IF(AND(H143&lt;&gt;"",V143&gt;=110),"○",""))))</f>
        <v/>
      </c>
    </row>
    <row r="144" spans="1:23" ht="19.5" x14ac:dyDescent="0.4">
      <c r="A144" s="24">
        <v>138</v>
      </c>
      <c r="B144" s="6" t="s">
        <v>402</v>
      </c>
      <c r="C144" s="7" t="s">
        <v>402</v>
      </c>
      <c r="D144" s="58" t="s">
        <v>53</v>
      </c>
      <c r="E144" s="65" t="s">
        <v>53</v>
      </c>
      <c r="F144" s="143" t="s">
        <v>418</v>
      </c>
      <c r="G144" s="51" t="s">
        <v>404</v>
      </c>
      <c r="H144" s="11" t="s">
        <v>414</v>
      </c>
      <c r="I144" s="60" t="s">
        <v>419</v>
      </c>
      <c r="J144" s="65" t="s">
        <v>53</v>
      </c>
      <c r="K144" s="65" t="s">
        <v>53</v>
      </c>
      <c r="L144" s="13" t="s">
        <v>40</v>
      </c>
      <c r="M144" s="12" t="s">
        <v>402</v>
      </c>
      <c r="N144" s="61" t="s">
        <v>42</v>
      </c>
      <c r="O144" s="62">
        <v>44222</v>
      </c>
      <c r="P144" s="63">
        <v>44225</v>
      </c>
      <c r="Q144" s="64" t="s">
        <v>420</v>
      </c>
      <c r="R144" s="59" t="s">
        <v>421</v>
      </c>
      <c r="S144" s="59" t="s">
        <v>422</v>
      </c>
      <c r="T144" s="21" t="str">
        <f>IF(Q144="","",IF(NOT(ISERROR(Q144*1)),ROUNDDOWN(Q144*1,2-INT(LOG(ABS(Q144*1)))),IFERROR("&lt;"&amp;ROUNDDOWN(IF(SUBSTITUTE(Q144,"&lt;","")*1&lt;=50,SUBSTITUTE(Q144,"&lt;","")*1,""),2-INT(LOG(ABS(SUBSTITUTE(Q144,"&lt;","")*1)))),IF(Q144="-",Q144,"入力形式が間違っています"))))</f>
        <v>&lt;3.72</v>
      </c>
      <c r="U144" s="21" t="str">
        <f>IF(R144="","",IF(NOT(ISERROR(R144*1)),ROUNDDOWN(R144*1,2-INT(LOG(ABS(R144*1)))),IFERROR("&lt;"&amp;ROUNDDOWN(IF(SUBSTITUTE(R144,"&lt;","")*1&lt;=50,SUBSTITUTE(R144,"&lt;","")*1,""),2-INT(LOG(ABS(SUBSTITUTE(R144,"&lt;","")*1)))),IF(R144="-",R144,"入力形式が間違っています"))))</f>
        <v>&lt;3.97</v>
      </c>
      <c r="V144" s="22" t="str">
        <f>IFERROR(IF(AND(T144="",U144=""),"",IF(AND(T144="-",U144="-"),IF(S144="","Cs合計を入力してください",S144),IF(NOT(ISERROR(T144*1+U144*1)),ROUND(T144+U144, 1-INT(LOG(ABS(T144+U144)))),IF(NOT(ISERROR(T144*1)),ROUND(T144, 1-INT(LOG(ABS(T144)))),IF(NOT(ISERROR(U144*1)),ROUND(U144, 1-INT(LOG(ABS(U144)))),IF(ISERROR(T144*1+U144*1),"&lt;"&amp;ROUND(IF(T144="-",0,SUBSTITUTE(T144,"&lt;",""))*1+IF(U144="-",0,SUBSTITUTE(U144,"&lt;",""))*1,1-INT(LOG(ABS(IF(T144="-",0,SUBSTITUTE(T144,"&lt;",""))*1+IF(U144="-",0,SUBSTITUTE(U144,"&lt;",""))*1)))))))))),"入力形式が間違っています")</f>
        <v>&lt;7.7</v>
      </c>
      <c r="W144" s="23" t="str">
        <f>IF(ISERROR(V144*1),"",IF(AND(H144="飲料水",V144&gt;=11),"○",IF(AND(H144="牛乳・乳児用食品",V144&gt;=51),"○",IF(AND(H144&lt;&gt;"",V144&gt;=110),"○",""))))</f>
        <v/>
      </c>
    </row>
    <row r="145" spans="1:23" ht="19.5" x14ac:dyDescent="0.4">
      <c r="A145" s="24">
        <v>139</v>
      </c>
      <c r="B145" s="6" t="s">
        <v>402</v>
      </c>
      <c r="C145" s="7" t="s">
        <v>402</v>
      </c>
      <c r="D145" s="58" t="s">
        <v>53</v>
      </c>
      <c r="E145" s="65" t="s">
        <v>53</v>
      </c>
      <c r="F145" s="143" t="s">
        <v>403</v>
      </c>
      <c r="G145" s="51" t="s">
        <v>404</v>
      </c>
      <c r="H145" s="11" t="s">
        <v>414</v>
      </c>
      <c r="I145" s="65" t="s">
        <v>423</v>
      </c>
      <c r="J145" s="65" t="s">
        <v>53</v>
      </c>
      <c r="K145" s="65" t="s">
        <v>53</v>
      </c>
      <c r="L145" s="13" t="s">
        <v>40</v>
      </c>
      <c r="M145" s="12" t="s">
        <v>402</v>
      </c>
      <c r="N145" s="61" t="s">
        <v>42</v>
      </c>
      <c r="O145" s="62">
        <v>44222</v>
      </c>
      <c r="P145" s="63">
        <v>44225</v>
      </c>
      <c r="Q145" s="64" t="s">
        <v>424</v>
      </c>
      <c r="R145" s="59" t="s">
        <v>425</v>
      </c>
      <c r="S145" s="59" t="s">
        <v>426</v>
      </c>
      <c r="T145" s="21" t="str">
        <f>IF(Q145="","",IF(NOT(ISERROR(Q145*1)),ROUNDDOWN(Q145*1,2-INT(LOG(ABS(Q145*1)))),IFERROR("&lt;"&amp;ROUNDDOWN(IF(SUBSTITUTE(Q145,"&lt;","")*1&lt;=50,SUBSTITUTE(Q145,"&lt;","")*1,""),2-INT(LOG(ABS(SUBSTITUTE(Q145,"&lt;","")*1)))),IF(Q145="-",Q145,"入力形式が間違っています"))))</f>
        <v>&lt;4.46</v>
      </c>
      <c r="U145" s="21" t="str">
        <f>IF(R145="","",IF(NOT(ISERROR(R145*1)),ROUNDDOWN(R145*1,2-INT(LOG(ABS(R145*1)))),IFERROR("&lt;"&amp;ROUNDDOWN(IF(SUBSTITUTE(R145,"&lt;","")*1&lt;=50,SUBSTITUTE(R145,"&lt;","")*1,""),2-INT(LOG(ABS(SUBSTITUTE(R145,"&lt;","")*1)))),IF(R145="-",R145,"入力形式が間違っています"))))</f>
        <v>&lt;4.98</v>
      </c>
      <c r="V145" s="22" t="str">
        <f>IFERROR(IF(AND(T145="",U145=""),"",IF(AND(T145="-",U145="-"),IF(S145="","Cs合計を入力してください",S145),IF(NOT(ISERROR(T145*1+U145*1)),ROUND(T145+U145, 1-INT(LOG(ABS(T145+U145)))),IF(NOT(ISERROR(T145*1)),ROUND(T145, 1-INT(LOG(ABS(T145)))),IF(NOT(ISERROR(U145*1)),ROUND(U145, 1-INT(LOG(ABS(U145)))),IF(ISERROR(T145*1+U145*1),"&lt;"&amp;ROUND(IF(T145="-",0,SUBSTITUTE(T145,"&lt;",""))*1+IF(U145="-",0,SUBSTITUTE(U145,"&lt;",""))*1,1-INT(LOG(ABS(IF(T145="-",0,SUBSTITUTE(T145,"&lt;",""))*1+IF(U145="-",0,SUBSTITUTE(U145,"&lt;",""))*1)))))))))),"入力形式が間違っています")</f>
        <v>&lt;9.4</v>
      </c>
      <c r="W145" s="23" t="str">
        <f>IF(ISERROR(V145*1),"",IF(AND(H145="飲料水",V145&gt;=11),"○",IF(AND(H145="牛乳・乳児用食品",V145&gt;=51),"○",IF(AND(H145&lt;&gt;"",V145&gt;=110),"○",""))))</f>
        <v/>
      </c>
    </row>
    <row r="146" spans="1:23" ht="19.5" x14ac:dyDescent="0.4">
      <c r="A146" s="24">
        <v>140</v>
      </c>
      <c r="B146" s="6" t="s">
        <v>402</v>
      </c>
      <c r="C146" s="7" t="s">
        <v>402</v>
      </c>
      <c r="D146" s="58" t="s">
        <v>53</v>
      </c>
      <c r="E146" s="65" t="s">
        <v>53</v>
      </c>
      <c r="F146" s="143" t="s">
        <v>427</v>
      </c>
      <c r="G146" s="51" t="s">
        <v>404</v>
      </c>
      <c r="H146" s="11" t="s">
        <v>428</v>
      </c>
      <c r="I146" s="65" t="s">
        <v>429</v>
      </c>
      <c r="J146" s="65" t="s">
        <v>53</v>
      </c>
      <c r="K146" s="65" t="s">
        <v>53</v>
      </c>
      <c r="L146" s="13" t="s">
        <v>40</v>
      </c>
      <c r="M146" s="12" t="s">
        <v>402</v>
      </c>
      <c r="N146" s="61" t="s">
        <v>430</v>
      </c>
      <c r="O146" s="62">
        <v>44222</v>
      </c>
      <c r="P146" s="63">
        <v>44225</v>
      </c>
      <c r="Q146" s="64" t="s">
        <v>48</v>
      </c>
      <c r="R146" s="59" t="s">
        <v>48</v>
      </c>
      <c r="S146" s="59" t="s">
        <v>431</v>
      </c>
      <c r="T146" s="21" t="str">
        <f>IF(Q146="","",IF(NOT(ISERROR(Q146*1)),ROUNDDOWN(Q146*1,2-INT(LOG(ABS(Q146*1)))),IFERROR("&lt;"&amp;ROUNDDOWN(IF(SUBSTITUTE(Q146,"&lt;","")*1&lt;=50,SUBSTITUTE(Q146,"&lt;","")*1,""),2-INT(LOG(ABS(SUBSTITUTE(Q146,"&lt;","")*1)))),IF(Q146="-",Q146,"入力形式が間違っています"))))</f>
        <v>-</v>
      </c>
      <c r="U146" s="21" t="str">
        <f>IF(R146="","",IF(NOT(ISERROR(R146*1)),ROUNDDOWN(R146*1,2-INT(LOG(ABS(R146*1)))),IFERROR("&lt;"&amp;ROUNDDOWN(IF(SUBSTITUTE(R146,"&lt;","")*1&lt;=50,SUBSTITUTE(R146,"&lt;","")*1,""),2-INT(LOG(ABS(SUBSTITUTE(R146,"&lt;","")*1)))),IF(R146="-",R146,"入力形式が間違っています"))))</f>
        <v>-</v>
      </c>
      <c r="V146" s="22" t="str">
        <f>IFERROR(IF(AND(T146="",U146=""),"",IF(AND(T146="-",U146="-"),IF(S146="","Cs合計を入力してください",S146),IF(NOT(ISERROR(T146*1+U146*1)),ROUND(T146+U146, 1-INT(LOG(ABS(T146+U146)))),IF(NOT(ISERROR(T146*1)),ROUND(T146, 1-INT(LOG(ABS(T146)))),IF(NOT(ISERROR(U146*1)),ROUND(U146, 1-INT(LOG(ABS(U146)))),IF(ISERROR(T146*1+U146*1),"&lt;"&amp;ROUND(IF(T146="-",0,SUBSTITUTE(T146,"&lt;",""))*1+IF(U146="-",0,SUBSTITUTE(U146,"&lt;",""))*1,1-INT(LOG(ABS(IF(T146="-",0,SUBSTITUTE(T146,"&lt;",""))*1+IF(U146="-",0,SUBSTITUTE(U146,"&lt;",""))*1)))))))))),"入力形式が間違っています")</f>
        <v>&lt;25</v>
      </c>
      <c r="W146" s="23" t="str">
        <f>IF(ISERROR(V146*1),"",IF(AND(H146="飲料水",V146&gt;=11),"○",IF(AND(H146="牛乳・乳児用食品",V146&gt;=51),"○",IF(AND(H146&lt;&gt;"",V146&gt;=110),"○",""))))</f>
        <v/>
      </c>
    </row>
    <row r="147" spans="1:23" ht="19.5" x14ac:dyDescent="0.4">
      <c r="A147" s="24">
        <v>141</v>
      </c>
      <c r="B147" s="6" t="s">
        <v>402</v>
      </c>
      <c r="C147" s="7" t="s">
        <v>402</v>
      </c>
      <c r="D147" s="58" t="s">
        <v>53</v>
      </c>
      <c r="E147" s="65" t="s">
        <v>53</v>
      </c>
      <c r="F147" s="143" t="s">
        <v>403</v>
      </c>
      <c r="G147" s="51" t="s">
        <v>404</v>
      </c>
      <c r="H147" s="11" t="s">
        <v>428</v>
      </c>
      <c r="I147" s="65" t="s">
        <v>432</v>
      </c>
      <c r="J147" s="65" t="s">
        <v>53</v>
      </c>
      <c r="K147" s="65" t="s">
        <v>53</v>
      </c>
      <c r="L147" s="13" t="s">
        <v>40</v>
      </c>
      <c r="M147" s="12" t="s">
        <v>402</v>
      </c>
      <c r="N147" s="61" t="s">
        <v>430</v>
      </c>
      <c r="O147" s="62">
        <v>44222</v>
      </c>
      <c r="P147" s="63">
        <v>44225</v>
      </c>
      <c r="Q147" s="64" t="s">
        <v>48</v>
      </c>
      <c r="R147" s="59" t="s">
        <v>48</v>
      </c>
      <c r="S147" s="59" t="s">
        <v>431</v>
      </c>
      <c r="T147" s="21" t="str">
        <f>IF(Q147="","",IF(NOT(ISERROR(Q147*1)),ROUNDDOWN(Q147*1,2-INT(LOG(ABS(Q147*1)))),IFERROR("&lt;"&amp;ROUNDDOWN(IF(SUBSTITUTE(Q147,"&lt;","")*1&lt;=50,SUBSTITUTE(Q147,"&lt;","")*1,""),2-INT(LOG(ABS(SUBSTITUTE(Q147,"&lt;","")*1)))),IF(Q147="-",Q147,"入力形式が間違っています"))))</f>
        <v>-</v>
      </c>
      <c r="U147" s="21" t="str">
        <f>IF(R147="","",IF(NOT(ISERROR(R147*1)),ROUNDDOWN(R147*1,2-INT(LOG(ABS(R147*1)))),IFERROR("&lt;"&amp;ROUNDDOWN(IF(SUBSTITUTE(R147,"&lt;","")*1&lt;=50,SUBSTITUTE(R147,"&lt;","")*1,""),2-INT(LOG(ABS(SUBSTITUTE(R147,"&lt;","")*1)))),IF(R147="-",R147,"入力形式が間違っています"))))</f>
        <v>-</v>
      </c>
      <c r="V147" s="22" t="str">
        <f>IFERROR(IF(AND(T147="",U147=""),"",IF(AND(T147="-",U147="-"),IF(S147="","Cs合計を入力してください",S147),IF(NOT(ISERROR(T147*1+U147*1)),ROUND(T147+U147, 1-INT(LOG(ABS(T147+U147)))),IF(NOT(ISERROR(T147*1)),ROUND(T147, 1-INT(LOG(ABS(T147)))),IF(NOT(ISERROR(U147*1)),ROUND(U147, 1-INT(LOG(ABS(U147)))),IF(ISERROR(T147*1+U147*1),"&lt;"&amp;ROUND(IF(T147="-",0,SUBSTITUTE(T147,"&lt;",""))*1+IF(U147="-",0,SUBSTITUTE(U147,"&lt;",""))*1,1-INT(LOG(ABS(IF(T147="-",0,SUBSTITUTE(T147,"&lt;",""))*1+IF(U147="-",0,SUBSTITUTE(U147,"&lt;",""))*1)))))))))),"入力形式が間違っています")</f>
        <v>&lt;25</v>
      </c>
      <c r="W147" s="23" t="str">
        <f>IF(ISERROR(V147*1),"",IF(AND(H147="飲料水",V147&gt;=11),"○",IF(AND(H147="牛乳・乳児用食品",V147&gt;=51),"○",IF(AND(H147&lt;&gt;"",V147&gt;=110),"○",""))))</f>
        <v/>
      </c>
    </row>
    <row r="148" spans="1:23" ht="19.5" x14ac:dyDescent="0.4">
      <c r="A148" s="24">
        <v>142</v>
      </c>
      <c r="B148" s="6" t="s">
        <v>402</v>
      </c>
      <c r="C148" s="7" t="s">
        <v>402</v>
      </c>
      <c r="D148" s="58" t="s">
        <v>53</v>
      </c>
      <c r="E148" s="65" t="s">
        <v>53</v>
      </c>
      <c r="F148" s="143" t="s">
        <v>403</v>
      </c>
      <c r="G148" s="51" t="s">
        <v>404</v>
      </c>
      <c r="H148" s="11" t="s">
        <v>428</v>
      </c>
      <c r="I148" s="65" t="s">
        <v>433</v>
      </c>
      <c r="J148" s="65" t="s">
        <v>53</v>
      </c>
      <c r="K148" s="65" t="s">
        <v>53</v>
      </c>
      <c r="L148" s="13" t="s">
        <v>40</v>
      </c>
      <c r="M148" s="12" t="s">
        <v>402</v>
      </c>
      <c r="N148" s="66" t="s">
        <v>430</v>
      </c>
      <c r="O148" s="62">
        <v>44222</v>
      </c>
      <c r="P148" s="63">
        <v>44225</v>
      </c>
      <c r="Q148" s="64" t="s">
        <v>48</v>
      </c>
      <c r="R148" s="59" t="s">
        <v>48</v>
      </c>
      <c r="S148" s="59" t="s">
        <v>431</v>
      </c>
      <c r="T148" s="21" t="str">
        <f>IF(Q148="","",IF(NOT(ISERROR(Q148*1)),ROUNDDOWN(Q148*1,2-INT(LOG(ABS(Q148*1)))),IFERROR("&lt;"&amp;ROUNDDOWN(IF(SUBSTITUTE(Q148,"&lt;","")*1&lt;=50,SUBSTITUTE(Q148,"&lt;","")*1,""),2-INT(LOG(ABS(SUBSTITUTE(Q148,"&lt;","")*1)))),IF(Q148="-",Q148,"入力形式が間違っています"))))</f>
        <v>-</v>
      </c>
      <c r="U148" s="21" t="str">
        <f>IF(R148="","",IF(NOT(ISERROR(R148*1)),ROUNDDOWN(R148*1,2-INT(LOG(ABS(R148*1)))),IFERROR("&lt;"&amp;ROUNDDOWN(IF(SUBSTITUTE(R148,"&lt;","")*1&lt;=50,SUBSTITUTE(R148,"&lt;","")*1,""),2-INT(LOG(ABS(SUBSTITUTE(R148,"&lt;","")*1)))),IF(R148="-",R148,"入力形式が間違っています"))))</f>
        <v>-</v>
      </c>
      <c r="V148" s="22" t="str">
        <f>IFERROR(IF(AND(T148="",U148=""),"",IF(AND(T148="-",U148="-"),IF(S148="","Cs合計を入力してください",S148),IF(NOT(ISERROR(T148*1+U148*1)),ROUND(T148+U148, 1-INT(LOG(ABS(T148+U148)))),IF(NOT(ISERROR(T148*1)),ROUND(T148, 1-INT(LOG(ABS(T148)))),IF(NOT(ISERROR(U148*1)),ROUND(U148, 1-INT(LOG(ABS(U148)))),IF(ISERROR(T148*1+U148*1),"&lt;"&amp;ROUND(IF(T148="-",0,SUBSTITUTE(T148,"&lt;",""))*1+IF(U148="-",0,SUBSTITUTE(U148,"&lt;",""))*1,1-INT(LOG(ABS(IF(T148="-",0,SUBSTITUTE(T148,"&lt;",""))*1+IF(U148="-",0,SUBSTITUTE(U148,"&lt;",""))*1)))))))))),"入力形式が間違っています")</f>
        <v>&lt;25</v>
      </c>
      <c r="W148" s="23" t="str">
        <f>IF(ISERROR(V148*1),"",IF(AND(H148="飲料水",V148&gt;=11),"○",IF(AND(H148="牛乳・乳児用食品",V148&gt;=51),"○",IF(AND(H148&lt;&gt;"",V148&gt;=110),"○",""))))</f>
        <v/>
      </c>
    </row>
    <row r="149" spans="1:23" x14ac:dyDescent="0.4">
      <c r="A149" s="28">
        <v>143</v>
      </c>
      <c r="B149" s="67" t="s">
        <v>434</v>
      </c>
      <c r="C149" s="68" t="s">
        <v>434</v>
      </c>
      <c r="D149" s="69" t="s">
        <v>434</v>
      </c>
      <c r="E149" s="67" t="s">
        <v>435</v>
      </c>
      <c r="F149" s="68"/>
      <c r="G149" s="70" t="s">
        <v>436</v>
      </c>
      <c r="H149" s="71" t="s">
        <v>437</v>
      </c>
      <c r="I149" s="67" t="s">
        <v>438</v>
      </c>
      <c r="J149" s="67"/>
      <c r="K149" s="67"/>
      <c r="L149" s="72" t="s">
        <v>439</v>
      </c>
      <c r="M149" s="73" t="s">
        <v>440</v>
      </c>
      <c r="N149" s="74" t="s">
        <v>42</v>
      </c>
      <c r="O149" s="75">
        <v>44214</v>
      </c>
      <c r="P149" s="76">
        <v>44217</v>
      </c>
      <c r="Q149" s="69" t="s">
        <v>441</v>
      </c>
      <c r="R149" s="67">
        <v>1.3</v>
      </c>
      <c r="S149" s="77">
        <v>1.3</v>
      </c>
      <c r="T149" s="78" t="str">
        <f>IF(Q149="","",IF(NOT(ISERROR(Q149*1)),ROUNDDOWN(Q149*1,2-INT(LOG(ABS(Q149*1)))),IFERROR("&lt;"&amp;ROUNDDOWN(IF(SUBSTITUTE(Q149,"&lt;","")*1&lt;=50,SUBSTITUTE(Q149,"&lt;","")*1,""),2-INT(LOG(ABS(SUBSTITUTE(Q149,"&lt;","")*1)))),IF(Q149="-",Q149,"入力形式が間違っています"))))</f>
        <v>&lt;0.6</v>
      </c>
      <c r="U149" s="78">
        <f>IF(R149="","",IF(NOT(ISERROR(R149*1)),ROUNDDOWN(R149*1,2-INT(LOG(ABS(R149*1)))),IFERROR("&lt;"&amp;ROUNDDOWN(IF(SUBSTITUTE(R149,"&lt;","")*1&lt;=50,SUBSTITUTE(R149,"&lt;","")*1,""),2-INT(LOG(ABS(SUBSTITUTE(R149,"&lt;","")*1)))),IF(R149="-",R149,"入力形式が間違っています"))))</f>
        <v>1.3</v>
      </c>
      <c r="V149" s="79">
        <f>IFERROR(IF(AND(T149="",U149=""),"",IF(AND(T149="-",U149="-"),IF(S149="","Cs合計を入力してください",S149),IF(NOT(ISERROR(T149*1+U149*1)),ROUND(T149+U149,1-INT(LOG(ABS(T149+U149)))),IF(NOT(ISERROR(T149*1)),ROUND(T149,1-INT(LOG(ABS(T149)))),IF(NOT(ISERROR(U149*1)),ROUND(U149,1-INT(LOG(ABS(U149)))),IF(ISERROR(T149*1+U149*1),"&lt;"&amp;ROUND(IF(T149="-",0,SUBSTITUTE(T149,"&lt;",""))*1+IF(U149="-",0,SUBSTITUTE(U149,"&lt;",""))*1,1-INT(LOG(ABS(IF(T149="-",0,SUBSTITUTE(T149,"&lt;",""))*1+IF(U149="-",0,SUBSTITUTE(U149,"&lt;",""))*1)))))))))),"入力形式が間違っています")</f>
        <v>1.3</v>
      </c>
      <c r="W149" s="80" t="str">
        <f>IF(ISERROR(V149*1),"",IF(AND(H149="飲料水",V149&gt;=11),"○",IF(AND(H149="牛乳・乳児用食品",V149&gt;=51),"○",IF(AND(H149&lt;&gt;"",V149&gt;=110),"○",""))))</f>
        <v/>
      </c>
    </row>
    <row r="150" spans="1:23" x14ac:dyDescent="0.4">
      <c r="A150" s="28">
        <v>144</v>
      </c>
      <c r="B150" s="67" t="s">
        <v>434</v>
      </c>
      <c r="C150" s="68" t="s">
        <v>434</v>
      </c>
      <c r="D150" s="71" t="s">
        <v>434</v>
      </c>
      <c r="E150" s="81" t="s">
        <v>442</v>
      </c>
      <c r="F150" s="82"/>
      <c r="G150" s="70" t="s">
        <v>436</v>
      </c>
      <c r="H150" s="71" t="s">
        <v>437</v>
      </c>
      <c r="I150" s="67" t="s">
        <v>438</v>
      </c>
      <c r="J150" s="81"/>
      <c r="K150" s="81"/>
      <c r="L150" s="72" t="s">
        <v>439</v>
      </c>
      <c r="M150" s="73" t="s">
        <v>440</v>
      </c>
      <c r="N150" s="83" t="s">
        <v>42</v>
      </c>
      <c r="O150" s="84">
        <v>44215</v>
      </c>
      <c r="P150" s="76">
        <v>44217</v>
      </c>
      <c r="Q150" s="69" t="s">
        <v>441</v>
      </c>
      <c r="R150" s="81">
        <v>1.9</v>
      </c>
      <c r="S150" s="77">
        <v>1.9</v>
      </c>
      <c r="T150" s="78" t="str">
        <f>IF(Q150="","",IF(NOT(ISERROR(Q150*1)),ROUNDDOWN(Q150*1,2-INT(LOG(ABS(Q150*1)))),IFERROR("&lt;"&amp;ROUNDDOWN(IF(SUBSTITUTE(Q150,"&lt;","")*1&lt;=50,SUBSTITUTE(Q150,"&lt;","")*1,""),2-INT(LOG(ABS(SUBSTITUTE(Q150,"&lt;","")*1)))),IF(Q150="-",Q150,"入力形式が間違っています"))))</f>
        <v>&lt;0.6</v>
      </c>
      <c r="U150" s="78">
        <f>IF(R150="","",IF(NOT(ISERROR(R150*1)),ROUNDDOWN(R150*1,2-INT(LOG(ABS(R150*1)))),IFERROR("&lt;"&amp;ROUNDDOWN(IF(SUBSTITUTE(R150,"&lt;","")*1&lt;=50,SUBSTITUTE(R150,"&lt;","")*1,""),2-INT(LOG(ABS(SUBSTITUTE(R150,"&lt;","")*1)))),IF(R150="-",R150,"入力形式が間違っています"))))</f>
        <v>1.9</v>
      </c>
      <c r="V150" s="79">
        <f>IFERROR(IF(AND(T150="",U150=""),"",IF(AND(T150="-",U150="-"),IF(S150="","Cs合計を入力してください",S150),IF(NOT(ISERROR(T150*1+U150*1)),ROUND(T150+U150,1-INT(LOG(ABS(T150+U150)))),IF(NOT(ISERROR(T150*1)),ROUND(T150,1-INT(LOG(ABS(T150)))),IF(NOT(ISERROR(U150*1)),ROUND(U150,1-INT(LOG(ABS(U150)))),IF(ISERROR(T150*1+U150*1),"&lt;"&amp;ROUND(IF(T150="-",0,SUBSTITUTE(T150,"&lt;",""))*1+IF(U150="-",0,SUBSTITUTE(U150,"&lt;",""))*1,1-INT(LOG(ABS(IF(T150="-",0,SUBSTITUTE(T150,"&lt;",""))*1+IF(U150="-",0,SUBSTITUTE(U150,"&lt;",""))*1)))))))))),"入力形式が間違っています")</f>
        <v>1.9</v>
      </c>
      <c r="W150" s="80" t="str">
        <f>IF(ISERROR(V150*1),"",IF(AND(H150="飲料水",V150&gt;=11),"○",IF(AND(H150="牛乳・乳児用食品",V150&gt;=51),"○",IF(AND(H150&lt;&gt;"",V150&gt;=110),"○",""))))</f>
        <v/>
      </c>
    </row>
    <row r="151" spans="1:23" x14ac:dyDescent="0.4">
      <c r="A151" s="24">
        <v>145</v>
      </c>
      <c r="B151" s="6" t="s">
        <v>443</v>
      </c>
      <c r="C151" s="9" t="s">
        <v>443</v>
      </c>
      <c r="D151" s="8" t="s">
        <v>34</v>
      </c>
      <c r="E151" s="12" t="s">
        <v>34</v>
      </c>
      <c r="F151" s="7" t="s">
        <v>444</v>
      </c>
      <c r="G151" s="51" t="s">
        <v>404</v>
      </c>
      <c r="H151" s="11" t="s">
        <v>445</v>
      </c>
      <c r="I151" s="12" t="s">
        <v>446</v>
      </c>
      <c r="J151" s="12"/>
      <c r="K151" s="12" t="s">
        <v>34</v>
      </c>
      <c r="L151" s="13" t="s">
        <v>40</v>
      </c>
      <c r="M151" s="85" t="s">
        <v>447</v>
      </c>
      <c r="N151" s="86" t="s">
        <v>448</v>
      </c>
      <c r="O151" s="87">
        <v>44236</v>
      </c>
      <c r="P151" s="87">
        <v>44237</v>
      </c>
      <c r="Q151" s="18" t="s">
        <v>220</v>
      </c>
      <c r="R151" s="53" t="s">
        <v>220</v>
      </c>
      <c r="S151" s="20" t="s">
        <v>449</v>
      </c>
      <c r="T151" s="21" t="str">
        <f>IF(Q151="","",IF(NOT(ISERROR(Q151*1)),ROUNDDOWN(Q151*1,2-INT(LOG(ABS(Q151*1)))),IFERROR("&lt;"&amp;ROUNDDOWN(IF(SUBSTITUTE(Q151,"&lt;","")*1&lt;=50,SUBSTITUTE(Q151,"&lt;","")*1,""),2-INT(LOG(ABS(SUBSTITUTE(Q151,"&lt;","")*1)))),IF(Q151="-",Q151,"入力形式が間違っています"))))</f>
        <v>&lt;10</v>
      </c>
      <c r="U151" s="21" t="str">
        <f>IF(R151="","",IF(NOT(ISERROR(R151*1)),ROUNDDOWN(R151*1,2-INT(LOG(ABS(R151*1)))),IFERROR("&lt;"&amp;ROUNDDOWN(IF(SUBSTITUTE(R151,"&lt;","")*1&lt;=50,SUBSTITUTE(R151,"&lt;","")*1,""),2-INT(LOG(ABS(SUBSTITUTE(R151,"&lt;","")*1)))),IF(R151="-",R151,"入力形式が間違っています"))))</f>
        <v>&lt;10</v>
      </c>
      <c r="V151" s="22" t="str">
        <f>IFERROR(IF(AND(T151="",U151=""),"",IF(AND(T151="-",U151="-"),IF(S151="","Cs合計を入力してください",S151),IF(NOT(ISERROR(T151*1+U151*1)),ROUND(T151+U151, 1-INT(LOG(ABS(T151+U151)))),IF(NOT(ISERROR(T151*1)),ROUND(T151, 1-INT(LOG(ABS(T151)))),IF(NOT(ISERROR(U151*1)),ROUND(U151, 1-INT(LOG(ABS(U151)))),IF(ISERROR(T151*1+U151*1),"&lt;"&amp;ROUND(IF(T151="-",0,SUBSTITUTE(T151,"&lt;",""))*1+IF(U151="-",0,SUBSTITUTE(U151,"&lt;",""))*1,1-INT(LOG(ABS(IF(T151="-",0,SUBSTITUTE(T151,"&lt;",""))*1+IF(U151="-",0,SUBSTITUTE(U151,"&lt;",""))*1)))))))))),"入力形式が間違っています")</f>
        <v>&lt;20</v>
      </c>
      <c r="W151" s="23" t="str">
        <f>IF(ISERROR(V151*1),"",IF(AND(H151="飲料水",V151&gt;=11),"○",IF(AND(H151="牛乳・乳児用食品",V151&gt;=51),"○",IF(AND(H151&lt;&gt;"",V151&gt;=110),"○",""))))</f>
        <v/>
      </c>
    </row>
    <row r="152" spans="1:23" x14ac:dyDescent="0.4">
      <c r="A152" s="24">
        <v>146</v>
      </c>
      <c r="B152" s="24" t="s">
        <v>443</v>
      </c>
      <c r="C152" s="27" t="s">
        <v>443</v>
      </c>
      <c r="D152" s="26" t="s">
        <v>34</v>
      </c>
      <c r="E152" s="28" t="s">
        <v>34</v>
      </c>
      <c r="F152" s="25" t="s">
        <v>450</v>
      </c>
      <c r="G152" s="51" t="s">
        <v>404</v>
      </c>
      <c r="H152" s="11" t="s">
        <v>445</v>
      </c>
      <c r="I152" s="28" t="s">
        <v>451</v>
      </c>
      <c r="J152" s="28"/>
      <c r="K152" s="28" t="s">
        <v>34</v>
      </c>
      <c r="L152" s="13" t="s">
        <v>40</v>
      </c>
      <c r="M152" s="29" t="s">
        <v>447</v>
      </c>
      <c r="N152" s="30" t="s">
        <v>430</v>
      </c>
      <c r="O152" s="31">
        <v>44236</v>
      </c>
      <c r="P152" s="88">
        <v>44237</v>
      </c>
      <c r="Q152" s="18" t="s">
        <v>220</v>
      </c>
      <c r="R152" s="53" t="s">
        <v>220</v>
      </c>
      <c r="S152" s="20" t="s">
        <v>449</v>
      </c>
      <c r="T152" s="21" t="str">
        <f>IF(Q152="","",IF(NOT(ISERROR(Q152*1)),ROUNDDOWN(Q152*1,2-INT(LOG(ABS(Q152*1)))),IFERROR("&lt;"&amp;ROUNDDOWN(IF(SUBSTITUTE(Q152,"&lt;","")*1&lt;=50,SUBSTITUTE(Q152,"&lt;","")*1,""),2-INT(LOG(ABS(SUBSTITUTE(Q152,"&lt;","")*1)))),IF(Q152="-",Q152,"入力形式が間違っています"))))</f>
        <v>&lt;10</v>
      </c>
      <c r="U152" s="21" t="str">
        <f>IF(R152="","",IF(NOT(ISERROR(R152*1)),ROUNDDOWN(R152*1,2-INT(LOG(ABS(R152*1)))),IFERROR("&lt;"&amp;ROUNDDOWN(IF(SUBSTITUTE(R152,"&lt;","")*1&lt;=50,SUBSTITUTE(R152,"&lt;","")*1,""),2-INT(LOG(ABS(SUBSTITUTE(R152,"&lt;","")*1)))),IF(R152="-",R152,"入力形式が間違っています"))))</f>
        <v>&lt;10</v>
      </c>
      <c r="V152" s="22" t="str">
        <f>IFERROR(IF(AND(T152="",U152=""),"",IF(AND(T152="-",U152="-"),IF(S152="","Cs合計を入力してください",S152),IF(NOT(ISERROR(T152*1+U152*1)),ROUND(T152+U152, 1-INT(LOG(ABS(T152+U152)))),IF(NOT(ISERROR(T152*1)),ROUND(T152, 1-INT(LOG(ABS(T152)))),IF(NOT(ISERROR(U152*1)),ROUND(U152, 1-INT(LOG(ABS(U152)))),IF(ISERROR(T152*1+U152*1),"&lt;"&amp;ROUND(IF(T152="-",0,SUBSTITUTE(T152,"&lt;",""))*1+IF(U152="-",0,SUBSTITUTE(U152,"&lt;",""))*1,1-INT(LOG(ABS(IF(T152="-",0,SUBSTITUTE(T152,"&lt;",""))*1+IF(U152="-",0,SUBSTITUTE(U152,"&lt;",""))*1)))))))))),"入力形式が間違っています")</f>
        <v>&lt;20</v>
      </c>
      <c r="W152" s="23" t="str">
        <f>IF(ISERROR(V152*1),"",IF(AND(H152="飲料水",V152&gt;=11),"○",IF(AND(H152="牛乳・乳児用食品",V152&gt;=51),"○",IF(AND(H152&lt;&gt;"",V152&gt;=110),"○",""))))</f>
        <v/>
      </c>
    </row>
    <row r="153" spans="1:23" x14ac:dyDescent="0.4">
      <c r="A153" s="24">
        <v>147</v>
      </c>
      <c r="B153" s="24" t="s">
        <v>443</v>
      </c>
      <c r="C153" s="27" t="s">
        <v>443</v>
      </c>
      <c r="D153" s="26" t="s">
        <v>452</v>
      </c>
      <c r="E153" s="28" t="s">
        <v>34</v>
      </c>
      <c r="F153" s="25" t="s">
        <v>34</v>
      </c>
      <c r="G153" s="51" t="s">
        <v>404</v>
      </c>
      <c r="H153" s="11" t="s">
        <v>445</v>
      </c>
      <c r="I153" s="28" t="s">
        <v>453</v>
      </c>
      <c r="J153" s="28"/>
      <c r="K153" s="28" t="s">
        <v>34</v>
      </c>
      <c r="L153" s="13" t="s">
        <v>40</v>
      </c>
      <c r="M153" s="29" t="s">
        <v>447</v>
      </c>
      <c r="N153" s="30" t="s">
        <v>430</v>
      </c>
      <c r="O153" s="31">
        <v>44236</v>
      </c>
      <c r="P153" s="88">
        <v>44237</v>
      </c>
      <c r="Q153" s="18" t="s">
        <v>220</v>
      </c>
      <c r="R153" s="53" t="s">
        <v>220</v>
      </c>
      <c r="S153" s="20" t="s">
        <v>449</v>
      </c>
      <c r="T153" s="21" t="str">
        <f>IF(Q153="","",IF(NOT(ISERROR(Q153*1)),ROUNDDOWN(Q153*1,2-INT(LOG(ABS(Q153*1)))),IFERROR("&lt;"&amp;ROUNDDOWN(IF(SUBSTITUTE(Q153,"&lt;","")*1&lt;=50,SUBSTITUTE(Q153,"&lt;","")*1,""),2-INT(LOG(ABS(SUBSTITUTE(Q153,"&lt;","")*1)))),IF(Q153="-",Q153,"入力形式が間違っています"))))</f>
        <v>&lt;10</v>
      </c>
      <c r="U153" s="21" t="str">
        <f>IF(R153="","",IF(NOT(ISERROR(R153*1)),ROUNDDOWN(R153*1,2-INT(LOG(ABS(R153*1)))),IFERROR("&lt;"&amp;ROUNDDOWN(IF(SUBSTITUTE(R153,"&lt;","")*1&lt;=50,SUBSTITUTE(R153,"&lt;","")*1,""),2-INT(LOG(ABS(SUBSTITUTE(R153,"&lt;","")*1)))),IF(R153="-",R153,"入力形式が間違っています"))))</f>
        <v>&lt;10</v>
      </c>
      <c r="V153" s="22" t="str">
        <f>IFERROR(IF(AND(T153="",U153=""),"",IF(AND(T153="-",U153="-"),IF(S153="","Cs合計を入力してください",S153),IF(NOT(ISERROR(T153*1+U153*1)),ROUND(T153+U153, 1-INT(LOG(ABS(T153+U153)))),IF(NOT(ISERROR(T153*1)),ROUND(T153, 1-INT(LOG(ABS(T153)))),IF(NOT(ISERROR(U153*1)),ROUND(U153, 1-INT(LOG(ABS(U153)))),IF(ISERROR(T153*1+U153*1),"&lt;"&amp;ROUND(IF(T153="-",0,SUBSTITUTE(T153,"&lt;",""))*1+IF(U153="-",0,SUBSTITUTE(U153,"&lt;",""))*1,1-INT(LOG(ABS(IF(T153="-",0,SUBSTITUTE(T153,"&lt;",""))*1+IF(U153="-",0,SUBSTITUTE(U153,"&lt;",""))*1)))))))))),"入力形式が間違っています")</f>
        <v>&lt;20</v>
      </c>
      <c r="W153" s="23" t="str">
        <f>IF(ISERROR(V153*1),"",IF(AND(H153="飲料水",V153&gt;=11),"○",IF(AND(H153="牛乳・乳児用食品",V153&gt;=51),"○",IF(AND(H153&lt;&gt;"",V153&gt;=110),"○",""))))</f>
        <v/>
      </c>
    </row>
    <row r="154" spans="1:23" x14ac:dyDescent="0.4">
      <c r="A154" s="24">
        <v>148</v>
      </c>
      <c r="B154" s="6" t="s">
        <v>454</v>
      </c>
      <c r="C154" s="9" t="s">
        <v>454</v>
      </c>
      <c r="D154" s="8" t="s">
        <v>454</v>
      </c>
      <c r="E154" s="139" t="s">
        <v>455</v>
      </c>
      <c r="F154" s="144"/>
      <c r="G154" s="51" t="s">
        <v>35</v>
      </c>
      <c r="H154" s="11" t="s">
        <v>36</v>
      </c>
      <c r="I154" s="89" t="s">
        <v>456</v>
      </c>
      <c r="J154" s="12"/>
      <c r="K154" s="12"/>
      <c r="L154" s="13" t="s">
        <v>40</v>
      </c>
      <c r="M154" s="89" t="s">
        <v>457</v>
      </c>
      <c r="N154" s="15" t="s">
        <v>42</v>
      </c>
      <c r="O154" s="16">
        <v>44221</v>
      </c>
      <c r="P154" s="17">
        <v>44229</v>
      </c>
      <c r="Q154" s="18" t="s">
        <v>412</v>
      </c>
      <c r="R154" s="53" t="s">
        <v>458</v>
      </c>
      <c r="S154" s="20" t="s">
        <v>459</v>
      </c>
      <c r="T154" s="21" t="str">
        <f>IF(Q154="","",IF(NOT(ISERROR(Q154*1)),ROUNDDOWN(Q154*1,2-INT(LOG(ABS(Q154*1)))),IFERROR("&lt;"&amp;ROUNDDOWN(IF(SUBSTITUTE(Q154,"&lt;","")*1&lt;=50,SUBSTITUTE(Q154,"&lt;","")*1,""),2-INT(LOG(ABS(SUBSTITUTE(Q154,"&lt;","")*1)))),IF(Q154="-",Q154,"入力形式が間違っています"))))</f>
        <v>&lt;1.4</v>
      </c>
      <c r="U154" s="21" t="str">
        <f>IF(R154="","",IF(NOT(ISERROR(R154*1)),ROUNDDOWN(R154*1,2-INT(LOG(ABS(R154*1)))),IFERROR("&lt;"&amp;ROUNDDOWN(IF(SUBSTITUTE(R154,"&lt;","")*1&lt;=50,SUBSTITUTE(R154,"&lt;","")*1,""),2-INT(LOG(ABS(SUBSTITUTE(R154,"&lt;","")*1)))),IF(R154="-",R154,"入力形式が間違っています"))))</f>
        <v>&lt;3.2</v>
      </c>
      <c r="V154" s="22" t="str">
        <f>IFERROR(IF(AND(T154="",U154=""),"",IF(AND(T154="-",U154="-"),IF(S154="","Cs合計を入力してください",S154),IF(NOT(ISERROR(T154*1+U154*1)),ROUND(T154+U154, 1-INT(LOG(ABS(T154+U154)))),IF(NOT(ISERROR(T154*1)),ROUND(T154, 1-INT(LOG(ABS(T154)))),IF(NOT(ISERROR(U154*1)),ROUND(U154, 1-INT(LOG(ABS(U154)))),IF(ISERROR(T154*1+U154*1),"&lt;"&amp;ROUND(IF(T154="-",0,SUBSTITUTE(T154,"&lt;",""))*1+IF(U154="-",0,SUBSTITUTE(U154,"&lt;",""))*1,1-INT(LOG(ABS(IF(T154="-",0,SUBSTITUTE(T154,"&lt;",""))*1+IF(U154="-",0,SUBSTITUTE(U154,"&lt;",""))*1)))))))))),"入力形式が間違っています")</f>
        <v>&lt;4.6</v>
      </c>
      <c r="W154" s="23" t="str">
        <f>IF(ISERROR(V154*1),"",IF(AND(H154="飲料水",V154&gt;=11),"○",IF(AND(H154="牛乳・乳児用食品",V154&gt;=51),"○",IF(AND(H154&lt;&gt;"",V154&gt;=110),"○",""))))</f>
        <v/>
      </c>
    </row>
    <row r="155" spans="1:23" x14ac:dyDescent="0.4">
      <c r="A155" s="24">
        <v>149</v>
      </c>
      <c r="B155" s="6" t="s">
        <v>454</v>
      </c>
      <c r="C155" s="9" t="s">
        <v>454</v>
      </c>
      <c r="D155" s="8" t="s">
        <v>454</v>
      </c>
      <c r="E155" s="139" t="s">
        <v>460</v>
      </c>
      <c r="F155" s="144"/>
      <c r="G155" s="51" t="s">
        <v>404</v>
      </c>
      <c r="H155" s="11" t="s">
        <v>36</v>
      </c>
      <c r="I155" s="89" t="s">
        <v>461</v>
      </c>
      <c r="J155" s="12"/>
      <c r="K155" s="12"/>
      <c r="L155" s="13" t="s">
        <v>40</v>
      </c>
      <c r="M155" s="89" t="s">
        <v>462</v>
      </c>
      <c r="N155" s="15" t="s">
        <v>42</v>
      </c>
      <c r="O155" s="16">
        <v>44215</v>
      </c>
      <c r="P155" s="17">
        <v>44221</v>
      </c>
      <c r="Q155" s="18" t="s">
        <v>463</v>
      </c>
      <c r="R155" s="53" t="s">
        <v>463</v>
      </c>
      <c r="S155" s="20" t="s">
        <v>464</v>
      </c>
      <c r="T155" s="21" t="str">
        <f>IF(Q155="","",IF(NOT(ISERROR(Q155*1)),ROUNDDOWN(Q155*1,2-INT(LOG(ABS(Q155*1)))),IFERROR("&lt;"&amp;ROUNDDOWN(IF(SUBSTITUTE(Q155,"&lt;","")*1&lt;=50,SUBSTITUTE(Q155,"&lt;","")*1,""),2-INT(LOG(ABS(SUBSTITUTE(Q155,"&lt;","")*1)))),IF(Q155="-",Q155,"入力形式が間違っています"))))</f>
        <v>&lt;0.042</v>
      </c>
      <c r="U155" s="21" t="str">
        <f>IF(R155="","",IF(NOT(ISERROR(R155*1)),ROUNDDOWN(R155*1,2-INT(LOG(ABS(R155*1)))),IFERROR("&lt;"&amp;ROUNDDOWN(IF(SUBSTITUTE(R155,"&lt;","")*1&lt;=50,SUBSTITUTE(R155,"&lt;","")*1,""),2-INT(LOG(ABS(SUBSTITUTE(R155,"&lt;","")*1)))),IF(R155="-",R155,"入力形式が間違っています"))))</f>
        <v>&lt;0.042</v>
      </c>
      <c r="V155" s="22" t="str">
        <f>IFERROR(IF(AND(T155="",U155=""),"",IF(AND(T155="-",U155="-"),IF(S155="","Cs合計を入力してください",S155),IF(NOT(ISERROR(T155*1+U155*1)),ROUND(T155+U155, 1-INT(LOG(ABS(T155+U155)))),IF(NOT(ISERROR(T155*1)),ROUND(T155, 1-INT(LOG(ABS(T155)))),IF(NOT(ISERROR(U155*1)),ROUND(U155, 1-INT(LOG(ABS(U155)))),IF(ISERROR(T155*1+U155*1),"&lt;"&amp;ROUND(IF(T155="-",0,SUBSTITUTE(T155,"&lt;",""))*1+IF(U155="-",0,SUBSTITUTE(U155,"&lt;",""))*1,1-INT(LOG(ABS(IF(T155="-",0,SUBSTITUTE(T155,"&lt;",""))*1+IF(U155="-",0,SUBSTITUTE(U155,"&lt;",""))*1)))))))))),"入力形式が間違っています")</f>
        <v>&lt;0.084</v>
      </c>
      <c r="W155" s="23"/>
    </row>
    <row r="156" spans="1:23" x14ac:dyDescent="0.4">
      <c r="A156" s="24">
        <v>150</v>
      </c>
      <c r="B156" s="6" t="s">
        <v>454</v>
      </c>
      <c r="C156" s="9" t="s">
        <v>454</v>
      </c>
      <c r="D156" s="8" t="s">
        <v>454</v>
      </c>
      <c r="E156" s="139" t="s">
        <v>460</v>
      </c>
      <c r="F156" s="25"/>
      <c r="G156" s="51" t="s">
        <v>404</v>
      </c>
      <c r="H156" s="11" t="s">
        <v>36</v>
      </c>
      <c r="I156" s="89" t="s">
        <v>465</v>
      </c>
      <c r="J156" s="12"/>
      <c r="K156" s="28"/>
      <c r="L156" s="13" t="s">
        <v>40</v>
      </c>
      <c r="M156" s="89" t="s">
        <v>466</v>
      </c>
      <c r="N156" s="15" t="s">
        <v>42</v>
      </c>
      <c r="O156" s="16">
        <v>44215</v>
      </c>
      <c r="P156" s="17">
        <v>44221</v>
      </c>
      <c r="Q156" s="18" t="s">
        <v>467</v>
      </c>
      <c r="R156" s="53" t="s">
        <v>467</v>
      </c>
      <c r="S156" s="20" t="s">
        <v>468</v>
      </c>
      <c r="T156" s="21" t="str">
        <f>IF(Q156="","",IF(NOT(ISERROR(Q156*1)),ROUNDDOWN(Q156*1,2-INT(LOG(ABS(Q156*1)))),IFERROR("&lt;"&amp;ROUNDDOWN(IF(SUBSTITUTE(Q156,"&lt;","")*1&lt;=50,SUBSTITUTE(Q156,"&lt;","")*1,""),2-INT(LOG(ABS(SUBSTITUTE(Q156,"&lt;","")*1)))),IF(Q156="-",Q156,"入力形式が間違っています"))))</f>
        <v>&lt;0.014</v>
      </c>
      <c r="U156" s="21" t="str">
        <f>IF(R156="","",IF(NOT(ISERROR(R156*1)),ROUNDDOWN(R156*1,2-INT(LOG(ABS(R156*1)))),IFERROR("&lt;"&amp;ROUNDDOWN(IF(SUBSTITUTE(R156,"&lt;","")*1&lt;=50,SUBSTITUTE(R156,"&lt;","")*1,""),2-INT(LOG(ABS(SUBSTITUTE(R156,"&lt;","")*1)))),IF(R156="-",R156,"入力形式が間違っています"))))</f>
        <v>&lt;0.014</v>
      </c>
      <c r="V156" s="22" t="str">
        <f>IFERROR(IF(AND(T156="",U156=""),"",IF(AND(T156="-",U156="-"),IF(S156="","Cs合計を入力してください",S156),IF(NOT(ISERROR(T156*1+U156*1)),ROUND(T156+U156, 1-INT(LOG(ABS(T156+U156)))),IF(NOT(ISERROR(T156*1)),ROUND(T156, 1-INT(LOG(ABS(T156)))),IF(NOT(ISERROR(U156*1)),ROUND(U156, 1-INT(LOG(ABS(U156)))),IF(ISERROR(T156*1+U156*1),"&lt;"&amp;ROUND(IF(T156="-",0,SUBSTITUTE(T156,"&lt;",""))*1+IF(U156="-",0,SUBSTITUTE(U156,"&lt;",""))*1,1-INT(LOG(ABS(IF(T156="-",0,SUBSTITUTE(T156,"&lt;",""))*1+IF(U156="-",0,SUBSTITUTE(U156,"&lt;",""))*1)))))))))),"入力形式が間違っています")</f>
        <v>&lt;0.028</v>
      </c>
      <c r="W156" s="23"/>
    </row>
    <row r="157" spans="1:23" x14ac:dyDescent="0.4">
      <c r="A157" s="24">
        <v>151</v>
      </c>
      <c r="B157" s="6" t="s">
        <v>469</v>
      </c>
      <c r="C157" s="9" t="s">
        <v>469</v>
      </c>
      <c r="D157" s="8" t="s">
        <v>427</v>
      </c>
      <c r="E157" s="12" t="s">
        <v>470</v>
      </c>
      <c r="F157" s="7"/>
      <c r="G157" s="51" t="s">
        <v>471</v>
      </c>
      <c r="H157" s="11" t="s">
        <v>472</v>
      </c>
      <c r="I157" s="12" t="s">
        <v>473</v>
      </c>
      <c r="J157" s="12" t="s">
        <v>474</v>
      </c>
      <c r="K157" s="12" t="s">
        <v>475</v>
      </c>
      <c r="L157" s="13" t="s">
        <v>476</v>
      </c>
      <c r="M157" s="14" t="s">
        <v>477</v>
      </c>
      <c r="N157" s="15" t="s">
        <v>478</v>
      </c>
      <c r="O157" s="16">
        <v>44228</v>
      </c>
      <c r="P157" s="17">
        <v>44232</v>
      </c>
      <c r="Q157" s="18" t="s">
        <v>147</v>
      </c>
      <c r="R157" s="53" t="s">
        <v>479</v>
      </c>
      <c r="S157" s="20" t="s">
        <v>323</v>
      </c>
      <c r="T157" s="21" t="str">
        <f>IF(Q157="","",IF(NOT(ISERROR(Q157*1)),ROUNDDOWN(Q157*1,2-INT(LOG(ABS(Q157*1)))),IFERROR("&lt;"&amp;ROUNDDOWN(IF(SUBSTITUTE(Q157,"&lt;","")*1&lt;=50,SUBSTITUTE(Q157,"&lt;","")*1,""),2-INT(LOG(ABS(SUBSTITUTE(Q157,"&lt;","")*1)))),IF(Q157="-",Q157,"入力形式が間違っています"))))</f>
        <v>&lt;3.84</v>
      </c>
      <c r="U157" s="21" t="str">
        <f>IF(R157="","",IF(NOT(ISERROR(R157*1)),ROUNDDOWN(R157*1,2-INT(LOG(ABS(R157*1)))),IFERROR("&lt;"&amp;ROUNDDOWN(IF(SUBSTITUTE(R157,"&lt;","")*1&lt;=50,SUBSTITUTE(R157,"&lt;","")*1,""),2-INT(LOG(ABS(SUBSTITUTE(R157,"&lt;","")*1)))),IF(R157="-",R157,"入力形式が間違っています"))))</f>
        <v>&lt;3.22</v>
      </c>
      <c r="V157" s="22" t="str">
        <f>IFERROR(IF(AND(T157="",U157=""),"",IF(AND(T157="-",U157="-"),IF(S157="","Cs合計を入力してください",S157),IF(NOT(ISERROR(T157*1+U157*1)),ROUND(T157+U157, 1-INT(LOG(ABS(T157+U157)))),IF(NOT(ISERROR(T157*1)),ROUND(T157, 1-INT(LOG(ABS(T157)))),IF(NOT(ISERROR(U157*1)),ROUND(U157, 1-INT(LOG(ABS(U157)))),IF(ISERROR(T157*1+U157*1),"&lt;"&amp;ROUND(IF(T157="-",0,SUBSTITUTE(T157,"&lt;",""))*1+IF(U157="-",0,SUBSTITUTE(U157,"&lt;",""))*1,1-INT(LOG(ABS(IF(T157="-",0,SUBSTITUTE(T157,"&lt;",""))*1+IF(U157="-",0,SUBSTITUTE(U157,"&lt;",""))*1)))))))))),"入力形式が間違っています")</f>
        <v>&lt;7.1</v>
      </c>
      <c r="W157" s="23" t="str">
        <f>IF(ISERROR(V157*1),"",IF(AND(H157="飲料水",V157&gt;=11),"○",IF(AND(H157="牛乳・乳児用食品",V157&gt;=51),"○",IF(AND(H157&lt;&gt;"",V157&gt;=110),"○",""))))</f>
        <v/>
      </c>
    </row>
    <row r="158" spans="1:23" x14ac:dyDescent="0.4">
      <c r="A158" s="24">
        <v>152</v>
      </c>
      <c r="B158" s="24" t="s">
        <v>469</v>
      </c>
      <c r="C158" s="27" t="s">
        <v>469</v>
      </c>
      <c r="D158" s="26" t="s">
        <v>427</v>
      </c>
      <c r="E158" s="28" t="s">
        <v>470</v>
      </c>
      <c r="F158" s="25"/>
      <c r="G158" s="51" t="s">
        <v>471</v>
      </c>
      <c r="H158" s="11" t="s">
        <v>472</v>
      </c>
      <c r="I158" s="28" t="s">
        <v>473</v>
      </c>
      <c r="J158" s="28" t="s">
        <v>474</v>
      </c>
      <c r="K158" s="28" t="s">
        <v>475</v>
      </c>
      <c r="L158" s="52" t="s">
        <v>476</v>
      </c>
      <c r="M158" s="29" t="s">
        <v>477</v>
      </c>
      <c r="N158" s="30" t="s">
        <v>478</v>
      </c>
      <c r="O158" s="31">
        <v>44228</v>
      </c>
      <c r="P158" s="32">
        <v>44232</v>
      </c>
      <c r="Q158" s="33" t="s">
        <v>384</v>
      </c>
      <c r="R158" s="34" t="s">
        <v>480</v>
      </c>
      <c r="S158" s="20" t="s">
        <v>481</v>
      </c>
      <c r="T158" s="21" t="str">
        <f>IF(Q158="","",IF(NOT(ISERROR(Q158*1)),ROUNDDOWN(Q158*1,2-INT(LOG(ABS(Q158*1)))),IFERROR("&lt;"&amp;ROUNDDOWN(IF(SUBSTITUTE(Q158,"&lt;","")*1&lt;=50,SUBSTITUTE(Q158,"&lt;","")*1,""),2-INT(LOG(ABS(SUBSTITUTE(Q158,"&lt;","")*1)))),IF(Q158="-",Q158,"入力形式が間違っています"))))</f>
        <v>&lt;3.86</v>
      </c>
      <c r="U158" s="21" t="str">
        <f>IF(R158="","",IF(NOT(ISERROR(R158*1)),ROUNDDOWN(R158*1,2-INT(LOG(ABS(R158*1)))),IFERROR("&lt;"&amp;ROUNDDOWN(IF(SUBSTITUTE(R158,"&lt;","")*1&lt;=50,SUBSTITUTE(R158,"&lt;","")*1,""),2-INT(LOG(ABS(SUBSTITUTE(R158,"&lt;","")*1)))),IF(R158="-",R158,"入力形式が間違っています"))))</f>
        <v>&lt;4.25</v>
      </c>
      <c r="V158" s="22" t="str">
        <f>IFERROR(IF(AND(T158="",U158=""),"",IF(AND(T158="-",U158="-"),IF(S158="","Cs合計を入力してください",S158),IF(NOT(ISERROR(T158*1+U158*1)),ROUND(T158+U158, 1-INT(LOG(ABS(T158+U158)))),IF(NOT(ISERROR(T158*1)),ROUND(T158, 1-INT(LOG(ABS(T158)))),IF(NOT(ISERROR(U158*1)),ROUND(U158, 1-INT(LOG(ABS(U158)))),IF(ISERROR(T158*1+U158*1),"&lt;"&amp;ROUND(IF(T158="-",0,SUBSTITUTE(T158,"&lt;",""))*1+IF(U158="-",0,SUBSTITUTE(U158,"&lt;",""))*1,1-INT(LOG(ABS(IF(T158="-",0,SUBSTITUTE(T158,"&lt;",""))*1+IF(U158="-",0,SUBSTITUTE(U158,"&lt;",""))*1)))))))))),"入力形式が間違っています")</f>
        <v>&lt;8.1</v>
      </c>
      <c r="W158" s="23" t="str">
        <f>IF(ISERROR(V158*1),"",IF(AND(H158="飲料水",V158&gt;=11),"○",IF(AND(H158="牛乳・乳児用食品",V158&gt;=51),"○",IF(AND(H158&lt;&gt;"",V158&gt;=110),"○",""))))</f>
        <v/>
      </c>
    </row>
    <row r="159" spans="1:23" x14ac:dyDescent="0.4">
      <c r="A159" s="24">
        <v>153</v>
      </c>
      <c r="B159" s="24" t="s">
        <v>469</v>
      </c>
      <c r="C159" s="27" t="s">
        <v>469</v>
      </c>
      <c r="D159" s="26" t="s">
        <v>427</v>
      </c>
      <c r="E159" s="28" t="s">
        <v>470</v>
      </c>
      <c r="F159" s="25"/>
      <c r="G159" s="51" t="s">
        <v>471</v>
      </c>
      <c r="H159" s="11" t="s">
        <v>472</v>
      </c>
      <c r="I159" s="28" t="s">
        <v>473</v>
      </c>
      <c r="J159" s="28" t="s">
        <v>474</v>
      </c>
      <c r="K159" s="28" t="s">
        <v>475</v>
      </c>
      <c r="L159" s="52" t="s">
        <v>476</v>
      </c>
      <c r="M159" s="29" t="s">
        <v>477</v>
      </c>
      <c r="N159" s="30" t="s">
        <v>478</v>
      </c>
      <c r="O159" s="31">
        <v>44228</v>
      </c>
      <c r="P159" s="32">
        <v>44232</v>
      </c>
      <c r="Q159" s="33" t="s">
        <v>482</v>
      </c>
      <c r="R159" s="34" t="s">
        <v>317</v>
      </c>
      <c r="S159" s="20" t="s">
        <v>380</v>
      </c>
      <c r="T159" s="21" t="str">
        <f>IF(Q159="","",IF(NOT(ISERROR(Q159*1)),ROUNDDOWN(Q159*1,2-INT(LOG(ABS(Q159*1)))),IFERROR("&lt;"&amp;ROUNDDOWN(IF(SUBSTITUTE(Q159,"&lt;","")*1&lt;=50,SUBSTITUTE(Q159,"&lt;","")*1,""),2-INT(LOG(ABS(SUBSTITUTE(Q159,"&lt;","")*1)))),IF(Q159="-",Q159,"入力形式が間違っています"))))</f>
        <v>&lt;3.81</v>
      </c>
      <c r="U159" s="21" t="str">
        <f>IF(R159="","",IF(NOT(ISERROR(R159*1)),ROUNDDOWN(R159*1,2-INT(LOG(ABS(R159*1)))),IFERROR("&lt;"&amp;ROUNDDOWN(IF(SUBSTITUTE(R159,"&lt;","")*1&lt;=50,SUBSTITUTE(R159,"&lt;","")*1,""),2-INT(LOG(ABS(SUBSTITUTE(R159,"&lt;","")*1)))),IF(R159="-",R159,"入力形式が間違っています"))))</f>
        <v>&lt;2.99</v>
      </c>
      <c r="V159" s="22" t="str">
        <f>IFERROR(IF(AND(T159="",U159=""),"",IF(AND(T159="-",U159="-"),IF(S159="","Cs合計を入力してください",S159),IF(NOT(ISERROR(T159*1+U159*1)),ROUND(T159+U159, 1-INT(LOG(ABS(T159+U159)))),IF(NOT(ISERROR(T159*1)),ROUND(T159, 1-INT(LOG(ABS(T159)))),IF(NOT(ISERROR(U159*1)),ROUND(U159, 1-INT(LOG(ABS(U159)))),IF(ISERROR(T159*1+U159*1),"&lt;"&amp;ROUND(IF(T159="-",0,SUBSTITUTE(T159,"&lt;",""))*1+IF(U159="-",0,SUBSTITUTE(U159,"&lt;",""))*1,1-INT(LOG(ABS(IF(T159="-",0,SUBSTITUTE(T159,"&lt;",""))*1+IF(U159="-",0,SUBSTITUTE(U159,"&lt;",""))*1)))))))))),"入力形式が間違っています")</f>
        <v>&lt;6.8</v>
      </c>
      <c r="W159" s="23" t="str">
        <f>IF(ISERROR(V159*1),"",IF(AND(H159="飲料水",V159&gt;=11),"○",IF(AND(H159="牛乳・乳児用食品",V159&gt;=51),"○",IF(AND(H159&lt;&gt;"",V159&gt;=110),"○",""))))</f>
        <v/>
      </c>
    </row>
    <row r="160" spans="1:23" x14ac:dyDescent="0.4">
      <c r="A160" s="24">
        <v>154</v>
      </c>
      <c r="B160" s="24" t="s">
        <v>469</v>
      </c>
      <c r="C160" s="27" t="s">
        <v>469</v>
      </c>
      <c r="D160" s="26" t="s">
        <v>427</v>
      </c>
      <c r="E160" s="28" t="s">
        <v>483</v>
      </c>
      <c r="F160" s="25"/>
      <c r="G160" s="51" t="s">
        <v>471</v>
      </c>
      <c r="H160" s="35" t="s">
        <v>472</v>
      </c>
      <c r="I160" s="28" t="s">
        <v>473</v>
      </c>
      <c r="J160" s="28" t="s">
        <v>474</v>
      </c>
      <c r="K160" s="28" t="s">
        <v>475</v>
      </c>
      <c r="L160" s="52" t="s">
        <v>476</v>
      </c>
      <c r="M160" s="29" t="s">
        <v>477</v>
      </c>
      <c r="N160" s="30" t="s">
        <v>478</v>
      </c>
      <c r="O160" s="31">
        <v>44229</v>
      </c>
      <c r="P160" s="32">
        <v>44232</v>
      </c>
      <c r="Q160" s="33" t="s">
        <v>484</v>
      </c>
      <c r="R160" s="34">
        <v>18</v>
      </c>
      <c r="S160" s="36">
        <v>18</v>
      </c>
      <c r="T160" s="21" t="str">
        <f>IF(Q160="","",IF(NOT(ISERROR(Q160*1)),ROUNDDOWN(Q160*1,2-INT(LOG(ABS(Q160*1)))),IFERROR("&lt;"&amp;ROUNDDOWN(IF(SUBSTITUTE(Q160,"&lt;","")*1&lt;=50,SUBSTITUTE(Q160,"&lt;","")*1,""),2-INT(LOG(ABS(SUBSTITUTE(Q160,"&lt;","")*1)))),IF(Q160="-",Q160,"入力形式が間違っています"))))</f>
        <v>&lt;2.33</v>
      </c>
      <c r="U160" s="21">
        <f>IF(R160="","",IF(NOT(ISERROR(R160*1)),ROUNDDOWN(R160*1,2-INT(LOG(ABS(R160*1)))),IFERROR("&lt;"&amp;ROUNDDOWN(IF(SUBSTITUTE(R160,"&lt;","")*1&lt;=50,SUBSTITUTE(R160,"&lt;","")*1,""),2-INT(LOG(ABS(SUBSTITUTE(R160,"&lt;","")*1)))),IF(R160="-",R160,"入力形式が間違っています"))))</f>
        <v>18</v>
      </c>
      <c r="V160" s="22">
        <f>IFERROR(IF(AND(T160="",U160=""),"",IF(AND(T160="-",U160="-"),IF(S160="","Cs合計を入力してください",S160),IF(NOT(ISERROR(T160*1+U160*1)),ROUND(T160+U160, 1-INT(LOG(ABS(T160+U160)))),IF(NOT(ISERROR(T160*1)),ROUND(T160, 1-INT(LOG(ABS(T160)))),IF(NOT(ISERROR(U160*1)),ROUND(U160, 1-INT(LOG(ABS(U160)))),IF(ISERROR(T160*1+U160*1),"&lt;"&amp;ROUND(IF(T160="-",0,SUBSTITUTE(T160,"&lt;",""))*1+IF(U160="-",0,SUBSTITUTE(U160,"&lt;",""))*1,1-INT(LOG(ABS(IF(T160="-",0,SUBSTITUTE(T160,"&lt;",""))*1+IF(U160="-",0,SUBSTITUTE(U160,"&lt;",""))*1)))))))))),"入力形式が間違っています")</f>
        <v>18</v>
      </c>
      <c r="W160" s="23" t="str">
        <f>IF(ISERROR(V160*1),"",IF(AND(H160="飲料水",V160&gt;=11),"○",IF(AND(H160="牛乳・乳児用食品",V160&gt;=51),"○",IF(AND(H160&lt;&gt;"",V160&gt;=110),"○",""))))</f>
        <v/>
      </c>
    </row>
    <row r="161" spans="1:23" x14ac:dyDescent="0.4">
      <c r="A161" s="24">
        <v>155</v>
      </c>
      <c r="B161" s="24" t="s">
        <v>469</v>
      </c>
      <c r="C161" s="27" t="s">
        <v>469</v>
      </c>
      <c r="D161" s="26" t="s">
        <v>427</v>
      </c>
      <c r="E161" s="28" t="s">
        <v>485</v>
      </c>
      <c r="F161" s="25"/>
      <c r="G161" s="51" t="s">
        <v>471</v>
      </c>
      <c r="H161" s="11" t="s">
        <v>472</v>
      </c>
      <c r="I161" s="28" t="s">
        <v>473</v>
      </c>
      <c r="J161" s="28" t="s">
        <v>474</v>
      </c>
      <c r="K161" s="28" t="s">
        <v>475</v>
      </c>
      <c r="L161" s="52" t="s">
        <v>476</v>
      </c>
      <c r="M161" s="29" t="s">
        <v>477</v>
      </c>
      <c r="N161" s="30" t="s">
        <v>478</v>
      </c>
      <c r="O161" s="31">
        <v>44231</v>
      </c>
      <c r="P161" s="32">
        <v>44232</v>
      </c>
      <c r="Q161" s="33" t="s">
        <v>486</v>
      </c>
      <c r="R161" s="34">
        <v>13.8</v>
      </c>
      <c r="S161" s="36">
        <v>14</v>
      </c>
      <c r="T161" s="21" t="str">
        <f>IF(Q161="","",IF(NOT(ISERROR(Q161*1)),ROUNDDOWN(Q161*1,2-INT(LOG(ABS(Q161*1)))),IFERROR("&lt;"&amp;ROUNDDOWN(IF(SUBSTITUTE(Q161,"&lt;","")*1&lt;=50,SUBSTITUTE(Q161,"&lt;","")*1,""),2-INT(LOG(ABS(SUBSTITUTE(Q161,"&lt;","")*1)))),IF(Q161="-",Q161,"入力形式が間違っています"))))</f>
        <v>&lt;4.67</v>
      </c>
      <c r="U161" s="21">
        <f>IF(R161="","",IF(NOT(ISERROR(R161*1)),ROUNDDOWN(R161*1,2-INT(LOG(ABS(R161*1)))),IFERROR("&lt;"&amp;ROUNDDOWN(IF(SUBSTITUTE(R161,"&lt;","")*1&lt;=50,SUBSTITUTE(R161,"&lt;","")*1,""),2-INT(LOG(ABS(SUBSTITUTE(R161,"&lt;","")*1)))),IF(R161="-",R161,"入力形式が間違っています"))))</f>
        <v>13.8</v>
      </c>
      <c r="V161" s="22">
        <f>IFERROR(IF(AND(T161="",U161=""),"",IF(AND(T161="-",U161="-"),IF(S161="","Cs合計を入力してください",S161),IF(NOT(ISERROR(T161*1+U161*1)),ROUND(T161+U161, 1-INT(LOG(ABS(T161+U161)))),IF(NOT(ISERROR(T161*1)),ROUND(T161, 1-INT(LOG(ABS(T161)))),IF(NOT(ISERROR(U161*1)),ROUND(U161, 1-INT(LOG(ABS(U161)))),IF(ISERROR(T161*1+U161*1),"&lt;"&amp;ROUND(IF(T161="-",0,SUBSTITUTE(T161,"&lt;",""))*1+IF(U161="-",0,SUBSTITUTE(U161,"&lt;",""))*1,1-INT(LOG(ABS(IF(T161="-",0,SUBSTITUTE(T161,"&lt;",""))*1+IF(U161="-",0,SUBSTITUTE(U161,"&lt;",""))*1)))))))))),"入力形式が間違っています")</f>
        <v>14</v>
      </c>
      <c r="W161" s="23" t="str">
        <f>IF(ISERROR(V161*1),"",IF(AND(H161="飲料水",V161&gt;=11),"○",IF(AND(H161="牛乳・乳児用食品",V161&gt;=51),"○",IF(AND(H161&lt;&gt;"",V161&gt;=110),"○",""))))</f>
        <v/>
      </c>
    </row>
    <row r="162" spans="1:23" x14ac:dyDescent="0.4">
      <c r="A162" s="24">
        <v>156</v>
      </c>
      <c r="B162" s="24" t="s">
        <v>469</v>
      </c>
      <c r="C162" s="27" t="s">
        <v>469</v>
      </c>
      <c r="D162" s="26" t="s">
        <v>427</v>
      </c>
      <c r="E162" s="28" t="s">
        <v>485</v>
      </c>
      <c r="F162" s="25"/>
      <c r="G162" s="51" t="s">
        <v>471</v>
      </c>
      <c r="H162" s="11" t="s">
        <v>472</v>
      </c>
      <c r="I162" s="28" t="s">
        <v>473</v>
      </c>
      <c r="J162" s="28" t="s">
        <v>474</v>
      </c>
      <c r="K162" s="28" t="s">
        <v>475</v>
      </c>
      <c r="L162" s="52" t="s">
        <v>476</v>
      </c>
      <c r="M162" s="29" t="s">
        <v>477</v>
      </c>
      <c r="N162" s="30" t="s">
        <v>478</v>
      </c>
      <c r="O162" s="31">
        <v>44231</v>
      </c>
      <c r="P162" s="32">
        <v>44232</v>
      </c>
      <c r="Q162" s="33" t="s">
        <v>487</v>
      </c>
      <c r="R162" s="34">
        <v>15.2</v>
      </c>
      <c r="S162" s="37">
        <v>15</v>
      </c>
      <c r="T162" s="21" t="str">
        <f>IF(Q162="","",IF(NOT(ISERROR(Q162*1)),ROUNDDOWN(Q162*1,2-INT(LOG(ABS(Q162*1)))),IFERROR("&lt;"&amp;ROUNDDOWN(IF(SUBSTITUTE(Q162,"&lt;","")*1&lt;=50,SUBSTITUTE(Q162,"&lt;","")*1,""),2-INT(LOG(ABS(SUBSTITUTE(Q162,"&lt;","")*1)))),IF(Q162="-",Q162,"入力形式が間違っています"))))</f>
        <v>&lt;4.45</v>
      </c>
      <c r="U162" s="21">
        <f>IF(R162="","",IF(NOT(ISERROR(R162*1)),ROUNDDOWN(R162*1,2-INT(LOG(ABS(R162*1)))),IFERROR("&lt;"&amp;ROUNDDOWN(IF(SUBSTITUTE(R162,"&lt;","")*1&lt;=50,SUBSTITUTE(R162,"&lt;","")*1,""),2-INT(LOG(ABS(SUBSTITUTE(R162,"&lt;","")*1)))),IF(R162="-",R162,"入力形式が間違っています"))))</f>
        <v>15.2</v>
      </c>
      <c r="V162" s="22">
        <f>IFERROR(IF(AND(T162="",U162=""),"",IF(AND(T162="-",U162="-"),IF(S162="","Cs合計を入力してください",S162),IF(NOT(ISERROR(T162*1+U162*1)),ROUND(T162+U162, 1-INT(LOG(ABS(T162+U162)))),IF(NOT(ISERROR(T162*1)),ROUND(T162, 1-INT(LOG(ABS(T162)))),IF(NOT(ISERROR(U162*1)),ROUND(U162, 1-INT(LOG(ABS(U162)))),IF(ISERROR(T162*1+U162*1),"&lt;"&amp;ROUND(IF(T162="-",0,SUBSTITUTE(T162,"&lt;",""))*1+IF(U162="-",0,SUBSTITUTE(U162,"&lt;",""))*1,1-INT(LOG(ABS(IF(T162="-",0,SUBSTITUTE(T162,"&lt;",""))*1+IF(U162="-",0,SUBSTITUTE(U162,"&lt;",""))*1)))))))))),"入力形式が間違っています")</f>
        <v>15</v>
      </c>
      <c r="W162" s="23" t="str">
        <f>IF(ISERROR(V162*1),"",IF(AND(H162="飲料水",V162&gt;=11),"○",IF(AND(H162="牛乳・乳児用食品",V162&gt;=51),"○",IF(AND(H162&lt;&gt;"",V162&gt;=110),"○",""))))</f>
        <v/>
      </c>
    </row>
    <row r="163" spans="1:23" x14ac:dyDescent="0.4">
      <c r="A163" s="24">
        <v>157</v>
      </c>
      <c r="B163" s="24" t="s">
        <v>469</v>
      </c>
      <c r="C163" s="27" t="s">
        <v>469</v>
      </c>
      <c r="D163" s="26" t="s">
        <v>427</v>
      </c>
      <c r="E163" s="28" t="s">
        <v>485</v>
      </c>
      <c r="F163" s="25"/>
      <c r="G163" s="90" t="s">
        <v>471</v>
      </c>
      <c r="H163" s="35" t="s">
        <v>472</v>
      </c>
      <c r="I163" s="28" t="s">
        <v>473</v>
      </c>
      <c r="J163" s="28" t="s">
        <v>474</v>
      </c>
      <c r="K163" s="28" t="s">
        <v>475</v>
      </c>
      <c r="L163" s="52" t="s">
        <v>476</v>
      </c>
      <c r="M163" s="29" t="s">
        <v>477</v>
      </c>
      <c r="N163" s="30" t="s">
        <v>478</v>
      </c>
      <c r="O163" s="31">
        <v>44231</v>
      </c>
      <c r="P163" s="32">
        <v>44232</v>
      </c>
      <c r="Q163" s="33" t="s">
        <v>488</v>
      </c>
      <c r="R163" s="34">
        <v>17.899999999999999</v>
      </c>
      <c r="S163" s="37">
        <v>18</v>
      </c>
      <c r="T163" s="21" t="str">
        <f>IF(Q163="","",IF(NOT(ISERROR(Q163*1)),ROUNDDOWN(Q163*1,2-INT(LOG(ABS(Q163*1)))),IFERROR("&lt;"&amp;ROUNDDOWN(IF(SUBSTITUTE(Q163,"&lt;","")*1&lt;=50,SUBSTITUTE(Q163,"&lt;","")*1,""),2-INT(LOG(ABS(SUBSTITUTE(Q163,"&lt;","")*1)))),IF(Q163="-",Q163,"入力形式が間違っています"))))</f>
        <v>&lt;4.52</v>
      </c>
      <c r="U163" s="21">
        <f>IF(R163="","",IF(NOT(ISERROR(R163*1)),ROUNDDOWN(R163*1,2-INT(LOG(ABS(R163*1)))),IFERROR("&lt;"&amp;ROUNDDOWN(IF(SUBSTITUTE(R163,"&lt;","")*1&lt;=50,SUBSTITUTE(R163,"&lt;","")*1,""),2-INT(LOG(ABS(SUBSTITUTE(R163,"&lt;","")*1)))),IF(R163="-",R163,"入力形式が間違っています"))))</f>
        <v>17.899999999999999</v>
      </c>
      <c r="V163" s="22">
        <f>IFERROR(IF(AND(T163="",U163=""),"",IF(AND(T163="-",U163="-"),IF(S163="","Cs合計を入力してください",S163),IF(NOT(ISERROR(T163*1+U163*1)),ROUND(T163+U163, 1-INT(LOG(ABS(T163+U163)))),IF(NOT(ISERROR(T163*1)),ROUND(T163, 1-INT(LOG(ABS(T163)))),IF(NOT(ISERROR(U163*1)),ROUND(U163, 1-INT(LOG(ABS(U163)))),IF(ISERROR(T163*1+U163*1),"&lt;"&amp;ROUND(IF(T163="-",0,SUBSTITUTE(T163,"&lt;",""))*1+IF(U163="-",0,SUBSTITUTE(U163,"&lt;",""))*1,1-INT(LOG(ABS(IF(T163="-",0,SUBSTITUTE(T163,"&lt;",""))*1+IF(U163="-",0,SUBSTITUTE(U163,"&lt;",""))*1)))))))))),"入力形式が間違っています")</f>
        <v>18</v>
      </c>
      <c r="W163" s="23" t="str">
        <f>IF(ISERROR(V163*1),"",IF(AND(H163="飲料水",V163&gt;=11),"○",IF(AND(H163="牛乳・乳児用食品",V163&gt;=51),"○",IF(AND(H163&lt;&gt;"",V163&gt;=110),"○",""))))</f>
        <v/>
      </c>
    </row>
    <row r="164" spans="1:23" x14ac:dyDescent="0.4">
      <c r="A164" s="24">
        <v>158</v>
      </c>
      <c r="B164" s="24" t="s">
        <v>489</v>
      </c>
      <c r="C164" s="27" t="s">
        <v>489</v>
      </c>
      <c r="D164" s="26" t="s">
        <v>489</v>
      </c>
      <c r="E164" s="28" t="s">
        <v>490</v>
      </c>
      <c r="F164" s="25"/>
      <c r="G164" s="91" t="s">
        <v>471</v>
      </c>
      <c r="H164" s="11" t="s">
        <v>472</v>
      </c>
      <c r="I164" s="28" t="s">
        <v>473</v>
      </c>
      <c r="J164" s="28" t="s">
        <v>474</v>
      </c>
      <c r="K164" s="28" t="s">
        <v>475</v>
      </c>
      <c r="L164" s="52" t="s">
        <v>491</v>
      </c>
      <c r="M164" s="29" t="s">
        <v>477</v>
      </c>
      <c r="N164" s="30" t="s">
        <v>478</v>
      </c>
      <c r="O164" s="31">
        <v>44236</v>
      </c>
      <c r="P164" s="32">
        <v>44239</v>
      </c>
      <c r="Q164" s="33" t="s">
        <v>492</v>
      </c>
      <c r="R164" s="34" t="s">
        <v>493</v>
      </c>
      <c r="S164" s="37" t="s">
        <v>494</v>
      </c>
      <c r="T164" s="21" t="str">
        <f>IF(Q164="","",IF(NOT(ISERROR(Q164*1)),ROUNDDOWN(Q164*1,2-INT(LOG(ABS(Q164*1)))),IFERROR("&lt;"&amp;ROUNDDOWN(IF(SUBSTITUTE(Q164,"&lt;","")*1&lt;=50,SUBSTITUTE(Q164,"&lt;","")*1,""),2-INT(LOG(ABS(SUBSTITUTE(Q164,"&lt;","")*1)))),IF(Q164="-",Q164,"入力形式が間違っています"))))</f>
        <v>&lt;3.23</v>
      </c>
      <c r="U164" s="21" t="str">
        <f>IF(R164="","",IF(NOT(ISERROR(R164*1)),ROUNDDOWN(R164*1,2-INT(LOG(ABS(R164*1)))),IFERROR("&lt;"&amp;ROUNDDOWN(IF(SUBSTITUTE(R164,"&lt;","")*1&lt;=50,SUBSTITUTE(R164,"&lt;","")*1,""),2-INT(LOG(ABS(SUBSTITUTE(R164,"&lt;","")*1)))),IF(R164="-",R164,"入力形式が間違っています"))))</f>
        <v>&lt;3.96</v>
      </c>
      <c r="V164" s="22" t="str">
        <f>IFERROR(IF(AND(T164="",U164=""),"",IF(AND(T164="-",U164="-"),IF(S164="","Cs合計を入力してください",S164),IF(NOT(ISERROR(T164*1+U164*1)),ROUND(T164+U164, 1-INT(LOG(ABS(T164+U164)))),IF(NOT(ISERROR(T164*1)),ROUND(T164, 1-INT(LOG(ABS(T164)))),IF(NOT(ISERROR(U164*1)),ROUND(U164, 1-INT(LOG(ABS(U164)))),IF(ISERROR(T164*1+U164*1),"&lt;"&amp;ROUND(IF(T164="-",0,SUBSTITUTE(T164,"&lt;",""))*1+IF(U164="-",0,SUBSTITUTE(U164,"&lt;",""))*1,1-INT(LOG(ABS(IF(T164="-",0,SUBSTITUTE(T164,"&lt;",""))*1+IF(U164="-",0,SUBSTITUTE(U164,"&lt;",""))*1)))))))))),"入力形式が間違っています")</f>
        <v>&lt;7.2</v>
      </c>
      <c r="W164" s="23" t="str">
        <f>IF(ISERROR(V164*1),"",IF(AND(H164="飲料水",V164&gt;=11),"○",IF(AND(H164="牛乳・乳児用食品",V164&gt;=51),"○",IF(AND(H164&lt;&gt;"",V164&gt;=110),"○",""))))</f>
        <v/>
      </c>
    </row>
    <row r="165" spans="1:23" x14ac:dyDescent="0.4">
      <c r="A165" s="24">
        <v>159</v>
      </c>
      <c r="B165" s="24" t="s">
        <v>489</v>
      </c>
      <c r="C165" s="27" t="s">
        <v>489</v>
      </c>
      <c r="D165" s="26" t="s">
        <v>489</v>
      </c>
      <c r="E165" s="28" t="s">
        <v>495</v>
      </c>
      <c r="F165" s="25"/>
      <c r="G165" s="51" t="s">
        <v>471</v>
      </c>
      <c r="H165" s="11" t="s">
        <v>472</v>
      </c>
      <c r="I165" s="28" t="s">
        <v>496</v>
      </c>
      <c r="J165" s="28" t="s">
        <v>497</v>
      </c>
      <c r="K165" s="28"/>
      <c r="L165" s="52" t="s">
        <v>491</v>
      </c>
      <c r="M165" s="29" t="s">
        <v>477</v>
      </c>
      <c r="N165" s="30" t="s">
        <v>430</v>
      </c>
      <c r="O165" s="31">
        <v>44236</v>
      </c>
      <c r="P165" s="32">
        <v>44239</v>
      </c>
      <c r="Q165" s="33" t="s">
        <v>498</v>
      </c>
      <c r="R165" s="34" t="s">
        <v>69</v>
      </c>
      <c r="S165" s="37" t="s">
        <v>499</v>
      </c>
      <c r="T165" s="21" t="str">
        <f>IF(Q165="","",IF(NOT(ISERROR(Q165*1)),ROUNDDOWN(Q165*1,2-INT(LOG(ABS(Q165*1)))),IFERROR("&lt;"&amp;ROUNDDOWN(IF(SUBSTITUTE(Q165,"&lt;","")*1&lt;=50,SUBSTITUTE(Q165,"&lt;","")*1,""),2-INT(LOG(ABS(SUBSTITUTE(Q165,"&lt;","")*1)))),IF(Q165="-",Q165,"入力形式が間違っています"))))</f>
        <v>&lt;5.01</v>
      </c>
      <c r="U165" s="21" t="str">
        <f>IF(R165="","",IF(NOT(ISERROR(R165*1)),ROUNDDOWN(R165*1,2-INT(LOG(ABS(R165*1)))),IFERROR("&lt;"&amp;ROUNDDOWN(IF(SUBSTITUTE(R165,"&lt;","")*1&lt;=50,SUBSTITUTE(R165,"&lt;","")*1,""),2-INT(LOG(ABS(SUBSTITUTE(R165,"&lt;","")*1)))),IF(R165="-",R165,"入力形式が間違っています"))))</f>
        <v>&lt;4.38</v>
      </c>
      <c r="V165" s="22" t="str">
        <f>IFERROR(IF(AND(T165="",U165=""),"",IF(AND(T165="-",U165="-"),IF(S165="","Cs合計を入力してください",S165),IF(NOT(ISERROR(T165*1+U165*1)),ROUND(T165+U165, 1-INT(LOG(ABS(T165+U165)))),IF(NOT(ISERROR(T165*1)),ROUND(T165, 1-INT(LOG(ABS(T165)))),IF(NOT(ISERROR(U165*1)),ROUND(U165, 1-INT(LOG(ABS(U165)))),IF(ISERROR(T165*1+U165*1),"&lt;"&amp;ROUND(IF(T165="-",0,SUBSTITUTE(T165,"&lt;",""))*1+IF(U165="-",0,SUBSTITUTE(U165,"&lt;",""))*1,1-INT(LOG(ABS(IF(T165="-",0,SUBSTITUTE(T165,"&lt;",""))*1+IF(U165="-",0,SUBSTITUTE(U165,"&lt;",""))*1)))))))))),"入力形式が間違っています")</f>
        <v>&lt;9.4</v>
      </c>
      <c r="W165" s="23" t="str">
        <f>IF(ISERROR(V165*1),"",IF(AND(H165="飲料水",V165&gt;=11),"○",IF(AND(H165="牛乳・乳児用食品",V165&gt;=51),"○",IF(AND(H165&lt;&gt;"",V165&gt;=110),"○",""))))</f>
        <v/>
      </c>
    </row>
    <row r="166" spans="1:23" x14ac:dyDescent="0.4">
      <c r="A166" s="24">
        <v>160</v>
      </c>
      <c r="B166" s="24" t="s">
        <v>489</v>
      </c>
      <c r="C166" s="27" t="s">
        <v>489</v>
      </c>
      <c r="D166" s="26" t="s">
        <v>489</v>
      </c>
      <c r="E166" s="28" t="s">
        <v>500</v>
      </c>
      <c r="F166" s="25"/>
      <c r="G166" s="91" t="s">
        <v>471</v>
      </c>
      <c r="H166" s="35" t="s">
        <v>472</v>
      </c>
      <c r="I166" s="28" t="s">
        <v>496</v>
      </c>
      <c r="J166" s="28" t="s">
        <v>497</v>
      </c>
      <c r="K166" s="28"/>
      <c r="L166" s="52" t="s">
        <v>491</v>
      </c>
      <c r="M166" s="29" t="s">
        <v>477</v>
      </c>
      <c r="N166" s="30" t="s">
        <v>430</v>
      </c>
      <c r="O166" s="31">
        <v>44236</v>
      </c>
      <c r="P166" s="32">
        <v>44239</v>
      </c>
      <c r="Q166" s="33" t="s">
        <v>501</v>
      </c>
      <c r="R166" s="34" t="s">
        <v>330</v>
      </c>
      <c r="S166" s="37" t="s">
        <v>502</v>
      </c>
      <c r="T166" s="21" t="str">
        <f>IF(Q166="","",IF(NOT(ISERROR(Q166*1)),ROUNDDOWN(Q166*1,2-INT(LOG(ABS(Q166*1)))),IFERROR("&lt;"&amp;ROUNDDOWN(IF(SUBSTITUTE(Q166,"&lt;","")*1&lt;=50,SUBSTITUTE(Q166,"&lt;","")*1,""),2-INT(LOG(ABS(SUBSTITUTE(Q166,"&lt;","")*1)))),IF(Q166="-",Q166,"入力形式が間違っています"))))</f>
        <v>&lt;4.16</v>
      </c>
      <c r="U166" s="21" t="str">
        <f>IF(R166="","",IF(NOT(ISERROR(R166*1)),ROUNDDOWN(R166*1,2-INT(LOG(ABS(R166*1)))),IFERROR("&lt;"&amp;ROUNDDOWN(IF(SUBSTITUTE(R166,"&lt;","")*1&lt;=50,SUBSTITUTE(R166,"&lt;","")*1,""),2-INT(LOG(ABS(SUBSTITUTE(R166,"&lt;","")*1)))),IF(R166="-",R166,"入力形式が間違っています"))))</f>
        <v>&lt;3.63</v>
      </c>
      <c r="V166" s="22" t="str">
        <f>IFERROR(IF(AND(T166="",U166=""),"",IF(AND(T166="-",U166="-"),IF(S166="","Cs合計を入力してください",S166),IF(NOT(ISERROR(T166*1+U166*1)),ROUND(T166+U166, 1-INT(LOG(ABS(T166+U166)))),IF(NOT(ISERROR(T166*1)),ROUND(T166, 1-INT(LOG(ABS(T166)))),IF(NOT(ISERROR(U166*1)),ROUND(U166, 1-INT(LOG(ABS(U166)))),IF(ISERROR(T166*1+U166*1),"&lt;"&amp;ROUND(IF(T166="-",0,SUBSTITUTE(T166,"&lt;",""))*1+IF(U166="-",0,SUBSTITUTE(U166,"&lt;",""))*1,1-INT(LOG(ABS(IF(T166="-",0,SUBSTITUTE(T166,"&lt;",""))*1+IF(U166="-",0,SUBSTITUTE(U166,"&lt;",""))*1)))))))))),"入力形式が間違っています")</f>
        <v>&lt;7.8</v>
      </c>
      <c r="W166" s="23" t="str">
        <f>IF(ISERROR(V166*1),"",IF(AND(H166="飲料水",V166&gt;=11),"○",IF(AND(H166="牛乳・乳児用食品",V166&gt;=51),"○",IF(AND(H166&lt;&gt;"",V166&gt;=110),"○",""))))</f>
        <v/>
      </c>
    </row>
    <row r="167" spans="1:23" x14ac:dyDescent="0.4">
      <c r="A167" s="24">
        <v>161</v>
      </c>
      <c r="B167" s="6" t="s">
        <v>503</v>
      </c>
      <c r="C167" s="9" t="s">
        <v>503</v>
      </c>
      <c r="D167" s="8" t="s">
        <v>503</v>
      </c>
      <c r="E167" s="12" t="s">
        <v>504</v>
      </c>
      <c r="F167" s="7" t="s">
        <v>505</v>
      </c>
      <c r="G167" s="51" t="s">
        <v>35</v>
      </c>
      <c r="H167" s="11" t="s">
        <v>91</v>
      </c>
      <c r="I167" s="12" t="s">
        <v>506</v>
      </c>
      <c r="J167" s="12" t="s">
        <v>93</v>
      </c>
      <c r="K167" s="28" t="s">
        <v>34</v>
      </c>
      <c r="L167" s="13" t="s">
        <v>40</v>
      </c>
      <c r="M167" s="14" t="s">
        <v>507</v>
      </c>
      <c r="N167" s="15" t="s">
        <v>42</v>
      </c>
      <c r="O167" s="16">
        <v>44161</v>
      </c>
      <c r="P167" s="17">
        <v>44174</v>
      </c>
      <c r="Q167" s="18" t="s">
        <v>508</v>
      </c>
      <c r="R167" s="53" t="s">
        <v>284</v>
      </c>
      <c r="S167" s="20" t="s">
        <v>149</v>
      </c>
      <c r="T167" s="21" t="str">
        <f>IF(Q167="","",IF(NOT(ISERROR(Q167*1)),ROUNDDOWN(Q167*1,2-INT(LOG(ABS(Q167*1)))),IFERROR("&lt;"&amp;ROUNDDOWN(IF(SUBSTITUTE(Q167,"&lt;","")*1&lt;=50,SUBSTITUTE(Q167,"&lt;","")*1,""),2-INT(LOG(ABS(SUBSTITUTE(Q167,"&lt;","")*1)))),IF(Q167="-",Q167,"入力形式が間違っています"))))</f>
        <v>&lt;4.16</v>
      </c>
      <c r="U167" s="21" t="str">
        <f>IF(R167="","",IF(NOT(ISERROR(R167*1)),ROUNDDOWN(R167*1,2-INT(LOG(ABS(R167*1)))),IFERROR("&lt;"&amp;ROUNDDOWN(IF(SUBSTITUTE(R167,"&lt;","")*1&lt;=50,SUBSTITUTE(R167,"&lt;","")*1,""),2-INT(LOG(ABS(SUBSTITUTE(R167,"&lt;","")*1)))),IF(R167="-",R167,"入力形式が間違っています"))))</f>
        <v>&lt;4.11</v>
      </c>
      <c r="V167" s="22" t="str">
        <f>IFERROR(IF(AND(T167="",U167=""),"",IF(AND(T167="-",U167="-"),IF(S167="","Cs合計を入力してください",S167),IF(NOT(ISERROR(T167*1+U167*1)),ROUND(T167+U167, 1-INT(LOG(ABS(T167+U167)))),IF(NOT(ISERROR(T167*1)),ROUND(T167, 1-INT(LOG(ABS(T167)))),IF(NOT(ISERROR(U167*1)),ROUND(U167, 1-INT(LOG(ABS(U167)))),IF(ISERROR(T167*1+U167*1),"&lt;"&amp;ROUND(IF(T167="-",0,SUBSTITUTE(T167,"&lt;",""))*1+IF(U167="-",0,SUBSTITUTE(U167,"&lt;",""))*1,1-INT(LOG(ABS(IF(T167="-",0,SUBSTITUTE(T167,"&lt;",""))*1+IF(U167="-",0,SUBSTITUTE(U167,"&lt;",""))*1)))))))))),"入力形式が間違っています")</f>
        <v>&lt;8.3</v>
      </c>
      <c r="W167" s="23" t="str">
        <f>IF(ISERROR(V167*1),"",IF(AND(H167="飲料水",V167&gt;=11),"○",IF(AND(H167="牛乳・乳児用食品",V167&gt;=51),"○",IF(AND(H167&lt;&gt;"",V167&gt;=110),"○",""))))</f>
        <v/>
      </c>
    </row>
    <row r="168" spans="1:23" x14ac:dyDescent="0.4">
      <c r="A168" s="24">
        <v>162</v>
      </c>
      <c r="B168" s="24" t="s">
        <v>503</v>
      </c>
      <c r="C168" s="27" t="s">
        <v>503</v>
      </c>
      <c r="D168" s="26" t="s">
        <v>503</v>
      </c>
      <c r="E168" s="28" t="s">
        <v>509</v>
      </c>
      <c r="F168" s="25" t="s">
        <v>510</v>
      </c>
      <c r="G168" s="51" t="s">
        <v>35</v>
      </c>
      <c r="H168" s="11" t="s">
        <v>91</v>
      </c>
      <c r="I168" s="28" t="s">
        <v>511</v>
      </c>
      <c r="J168" s="28" t="s">
        <v>93</v>
      </c>
      <c r="K168" s="28" t="s">
        <v>34</v>
      </c>
      <c r="L168" s="52" t="s">
        <v>40</v>
      </c>
      <c r="M168" s="29" t="s">
        <v>512</v>
      </c>
      <c r="N168" s="30" t="s">
        <v>42</v>
      </c>
      <c r="O168" s="31">
        <v>44165</v>
      </c>
      <c r="P168" s="32">
        <v>44174</v>
      </c>
      <c r="Q168" s="33" t="s">
        <v>513</v>
      </c>
      <c r="R168" s="34" t="s">
        <v>514</v>
      </c>
      <c r="S168" s="20" t="s">
        <v>515</v>
      </c>
      <c r="T168" s="21" t="str">
        <f>IF(Q168="","",IF(NOT(ISERROR(Q168*1)),ROUNDDOWN(Q168*1,2-INT(LOG(ABS(Q168*1)))),IFERROR("&lt;"&amp;ROUNDDOWN(IF(SUBSTITUTE(Q168,"&lt;","")*1&lt;=50,SUBSTITUTE(Q168,"&lt;","")*1,""),2-INT(LOG(ABS(SUBSTITUTE(Q168,"&lt;","")*1)))),IF(Q168="-",Q168,"入力形式が間違っています"))))</f>
        <v>&lt;1.6</v>
      </c>
      <c r="U168" s="21" t="str">
        <f>IF(R168="","",IF(NOT(ISERROR(R168*1)),ROUNDDOWN(R168*1,2-INT(LOG(ABS(R168*1)))),IFERROR("&lt;"&amp;ROUNDDOWN(IF(SUBSTITUTE(R168,"&lt;","")*1&lt;=50,SUBSTITUTE(R168,"&lt;","")*1,""),2-INT(LOG(ABS(SUBSTITUTE(R168,"&lt;","")*1)))),IF(R168="-",R168,"入力形式が間違っています"))))</f>
        <v>&lt;2.6</v>
      </c>
      <c r="V168" s="22" t="str">
        <f>IFERROR(IF(AND(T168="",U168=""),"",IF(AND(T168="-",U168="-"),IF(S168="","Cs合計を入力してください",S168),IF(NOT(ISERROR(T168*1+U168*1)),ROUND(T168+U168, 1-INT(LOG(ABS(T168+U168)))),IF(NOT(ISERROR(T168*1)),ROUND(T168, 1-INT(LOG(ABS(T168)))),IF(NOT(ISERROR(U168*1)),ROUND(U168, 1-INT(LOG(ABS(U168)))),IF(ISERROR(T168*1+U168*1),"&lt;"&amp;ROUND(IF(T168="-",0,SUBSTITUTE(T168,"&lt;",""))*1+IF(U168="-",0,SUBSTITUTE(U168,"&lt;",""))*1,1-INT(LOG(ABS(IF(T168="-",0,SUBSTITUTE(T168,"&lt;",""))*1+IF(U168="-",0,SUBSTITUTE(U168,"&lt;",""))*1)))))))))),"入力形式が間違っています")</f>
        <v>&lt;4.2</v>
      </c>
      <c r="W168" s="23" t="str">
        <f>IF(ISERROR(V168*1),"",IF(AND(H168="飲料水",V168&gt;=11),"○",IF(AND(H168="牛乳・乳児用食品",V168&gt;=51),"○",IF(AND(H168&lt;&gt;"",V168&gt;=110),"○",""))))</f>
        <v/>
      </c>
    </row>
    <row r="169" spans="1:23" x14ac:dyDescent="0.4">
      <c r="A169" s="24">
        <v>163</v>
      </c>
      <c r="B169" s="24" t="s">
        <v>503</v>
      </c>
      <c r="C169" s="27" t="s">
        <v>503</v>
      </c>
      <c r="D169" s="26" t="s">
        <v>503</v>
      </c>
      <c r="E169" s="28" t="s">
        <v>504</v>
      </c>
      <c r="F169" s="25" t="s">
        <v>505</v>
      </c>
      <c r="G169" s="51" t="s">
        <v>35</v>
      </c>
      <c r="H169" s="11" t="s">
        <v>91</v>
      </c>
      <c r="I169" s="28" t="s">
        <v>511</v>
      </c>
      <c r="J169" s="28" t="s">
        <v>93</v>
      </c>
      <c r="K169" s="28" t="s">
        <v>34</v>
      </c>
      <c r="L169" s="52" t="s">
        <v>40</v>
      </c>
      <c r="M169" s="29" t="s">
        <v>507</v>
      </c>
      <c r="N169" s="30" t="s">
        <v>42</v>
      </c>
      <c r="O169" s="31">
        <v>44161</v>
      </c>
      <c r="P169" s="32">
        <v>44174</v>
      </c>
      <c r="Q169" s="33" t="s">
        <v>516</v>
      </c>
      <c r="R169" s="34" t="s">
        <v>517</v>
      </c>
      <c r="S169" s="20" t="s">
        <v>113</v>
      </c>
      <c r="T169" s="21" t="str">
        <f>IF(Q169="","",IF(NOT(ISERROR(Q169*1)),ROUNDDOWN(Q169*1,2-INT(LOG(ABS(Q169*1)))),IFERROR("&lt;"&amp;ROUNDDOWN(IF(SUBSTITUTE(Q169,"&lt;","")*1&lt;=50,SUBSTITUTE(Q169,"&lt;","")*1,""),2-INT(LOG(ABS(SUBSTITUTE(Q169,"&lt;","")*1)))),IF(Q169="-",Q169,"入力形式が間違っています"))))</f>
        <v>&lt;3.67</v>
      </c>
      <c r="U169" s="21" t="str">
        <f>IF(R169="","",IF(NOT(ISERROR(R169*1)),ROUNDDOWN(R169*1,2-INT(LOG(ABS(R169*1)))),IFERROR("&lt;"&amp;ROUNDDOWN(IF(SUBSTITUTE(R169,"&lt;","")*1&lt;=50,SUBSTITUTE(R169,"&lt;","")*1,""),2-INT(LOG(ABS(SUBSTITUTE(R169,"&lt;","")*1)))),IF(R169="-",R169,"入力形式が間違っています"))))</f>
        <v>&lt;4.71</v>
      </c>
      <c r="V169" s="22" t="str">
        <f>IFERROR(IF(AND(T169="",U169=""),"",IF(AND(T169="-",U169="-"),IF(S169="","Cs合計を入力してください",S169),IF(NOT(ISERROR(T169*1+U169*1)),ROUND(T169+U169, 1-INT(LOG(ABS(T169+U169)))),IF(NOT(ISERROR(T169*1)),ROUND(T169, 1-INT(LOG(ABS(T169)))),IF(NOT(ISERROR(U169*1)),ROUND(U169, 1-INT(LOG(ABS(U169)))),IF(ISERROR(T169*1+U169*1),"&lt;"&amp;ROUND(IF(T169="-",0,SUBSTITUTE(T169,"&lt;",""))*1+IF(U169="-",0,SUBSTITUTE(U169,"&lt;",""))*1,1-INT(LOG(ABS(IF(T169="-",0,SUBSTITUTE(T169,"&lt;",""))*1+IF(U169="-",0,SUBSTITUTE(U169,"&lt;",""))*1)))))))))),"入力形式が間違っています")</f>
        <v>&lt;8.4</v>
      </c>
      <c r="W169" s="23" t="str">
        <f>IF(ISERROR(V169*1),"",IF(AND(H169="飲料水",V169&gt;=11),"○",IF(AND(H169="牛乳・乳児用食品",V169&gt;=51),"○",IF(AND(H169&lt;&gt;"",V169&gt;=110),"○",""))))</f>
        <v/>
      </c>
    </row>
    <row r="170" spans="1:23" x14ac:dyDescent="0.4">
      <c r="A170" s="24">
        <v>164</v>
      </c>
      <c r="B170" s="24" t="s">
        <v>503</v>
      </c>
      <c r="C170" s="27" t="s">
        <v>503</v>
      </c>
      <c r="D170" s="26" t="s">
        <v>503</v>
      </c>
      <c r="E170" s="28" t="s">
        <v>518</v>
      </c>
      <c r="F170" s="25" t="s">
        <v>519</v>
      </c>
      <c r="G170" s="51" t="s">
        <v>35</v>
      </c>
      <c r="H170" s="35" t="s">
        <v>91</v>
      </c>
      <c r="I170" s="28" t="s">
        <v>520</v>
      </c>
      <c r="J170" s="28" t="s">
        <v>93</v>
      </c>
      <c r="K170" s="28" t="s">
        <v>34</v>
      </c>
      <c r="L170" s="52" t="s">
        <v>40</v>
      </c>
      <c r="M170" s="29" t="s">
        <v>507</v>
      </c>
      <c r="N170" s="30" t="s">
        <v>42</v>
      </c>
      <c r="O170" s="31">
        <v>44153</v>
      </c>
      <c r="P170" s="32">
        <v>44174</v>
      </c>
      <c r="Q170" s="33" t="s">
        <v>521</v>
      </c>
      <c r="R170" s="34" t="s">
        <v>522</v>
      </c>
      <c r="S170" s="36" t="s">
        <v>523</v>
      </c>
      <c r="T170" s="21" t="str">
        <f>IF(Q170="","",IF(NOT(ISERROR(Q170*1)),ROUNDDOWN(Q170*1,2-INT(LOG(ABS(Q170*1)))),IFERROR("&lt;"&amp;ROUNDDOWN(IF(SUBSTITUTE(Q170,"&lt;","")*1&lt;=50,SUBSTITUTE(Q170,"&lt;","")*1,""),2-INT(LOG(ABS(SUBSTITUTE(Q170,"&lt;","")*1)))),IF(Q170="-",Q170,"入力形式が間違っています"))))</f>
        <v>&lt;2.62</v>
      </c>
      <c r="U170" s="21" t="str">
        <f>IF(R170="","",IF(NOT(ISERROR(R170*1)),ROUNDDOWN(R170*1,2-INT(LOG(ABS(R170*1)))),IFERROR("&lt;"&amp;ROUNDDOWN(IF(SUBSTITUTE(R170,"&lt;","")*1&lt;=50,SUBSTITUTE(R170,"&lt;","")*1,""),2-INT(LOG(ABS(SUBSTITUTE(R170,"&lt;","")*1)))),IF(R170="-",R170,"入力形式が間違っています"))))</f>
        <v>&lt;2.42</v>
      </c>
      <c r="V170" s="22" t="str">
        <f>IFERROR(IF(AND(T170="",U170=""),"",IF(AND(T170="-",U170="-"),IF(S170="","Cs合計を入力してください",S170),IF(NOT(ISERROR(T170*1+U170*1)),ROUND(T170+U170, 1-INT(LOG(ABS(T170+U170)))),IF(NOT(ISERROR(T170*1)),ROUND(T170, 1-INT(LOG(ABS(T170)))),IF(NOT(ISERROR(U170*1)),ROUND(U170, 1-INT(LOG(ABS(U170)))),IF(ISERROR(T170*1+U170*1),"&lt;"&amp;ROUND(IF(T170="-",0,SUBSTITUTE(T170,"&lt;",""))*1+IF(U170="-",0,SUBSTITUTE(U170,"&lt;",""))*1,1-INT(LOG(ABS(IF(T170="-",0,SUBSTITUTE(T170,"&lt;",""))*1+IF(U170="-",0,SUBSTITUTE(U170,"&lt;",""))*1)))))))))),"入力形式が間違っています")</f>
        <v>&lt;5</v>
      </c>
      <c r="W170" s="23" t="str">
        <f>IF(ISERROR(V170*1),"",IF(AND(H170="飲料水",V170&gt;=11),"○",IF(AND(H170="牛乳・乳児用食品",V170&gt;=51),"○",IF(AND(H170&lt;&gt;"",V170&gt;=110),"○",""))))</f>
        <v/>
      </c>
    </row>
    <row r="171" spans="1:23" x14ac:dyDescent="0.4">
      <c r="A171" s="24">
        <v>165</v>
      </c>
      <c r="B171" s="24" t="s">
        <v>503</v>
      </c>
      <c r="C171" s="27" t="s">
        <v>503</v>
      </c>
      <c r="D171" s="26" t="s">
        <v>503</v>
      </c>
      <c r="E171" s="28" t="s">
        <v>518</v>
      </c>
      <c r="F171" s="25" t="s">
        <v>519</v>
      </c>
      <c r="G171" s="51" t="s">
        <v>35</v>
      </c>
      <c r="H171" s="11" t="s">
        <v>91</v>
      </c>
      <c r="I171" s="28" t="s">
        <v>524</v>
      </c>
      <c r="J171" s="28" t="s">
        <v>93</v>
      </c>
      <c r="K171" s="28" t="s">
        <v>34</v>
      </c>
      <c r="L171" s="52" t="s">
        <v>40</v>
      </c>
      <c r="M171" s="29" t="s">
        <v>507</v>
      </c>
      <c r="N171" s="30" t="s">
        <v>42</v>
      </c>
      <c r="O171" s="31">
        <v>44153</v>
      </c>
      <c r="P171" s="32">
        <v>44174</v>
      </c>
      <c r="Q171" s="33" t="s">
        <v>525</v>
      </c>
      <c r="R171" s="34" t="s">
        <v>526</v>
      </c>
      <c r="S171" s="36" t="s">
        <v>319</v>
      </c>
      <c r="T171" s="21" t="str">
        <f>IF(Q171="","",IF(NOT(ISERROR(Q171*1)),ROUNDDOWN(Q171*1,2-INT(LOG(ABS(Q171*1)))),IFERROR("&lt;"&amp;ROUNDDOWN(IF(SUBSTITUTE(Q171,"&lt;","")*1&lt;=50,SUBSTITUTE(Q171,"&lt;","")*1,""),2-INT(LOG(ABS(SUBSTITUTE(Q171,"&lt;","")*1)))),IF(Q171="-",Q171,"入力形式が間違っています"))))</f>
        <v>&lt;2.82</v>
      </c>
      <c r="U171" s="21" t="str">
        <f>IF(R171="","",IF(NOT(ISERROR(R171*1)),ROUNDDOWN(R171*1,2-INT(LOG(ABS(R171*1)))),IFERROR("&lt;"&amp;ROUNDDOWN(IF(SUBSTITUTE(R171,"&lt;","")*1&lt;=50,SUBSTITUTE(R171,"&lt;","")*1,""),2-INT(LOG(ABS(SUBSTITUTE(R171,"&lt;","")*1)))),IF(R171="-",R171,"入力形式が間違っています"))))</f>
        <v>&lt;3.77</v>
      </c>
      <c r="V171" s="22" t="str">
        <f>IFERROR(IF(AND(T171="",U171=""),"",IF(AND(T171="-",U171="-"),IF(S171="","Cs合計を入力してください",S171),IF(NOT(ISERROR(T171*1+U171*1)),ROUND(T171+U171, 1-INT(LOG(ABS(T171+U171)))),IF(NOT(ISERROR(T171*1)),ROUND(T171, 1-INT(LOG(ABS(T171)))),IF(NOT(ISERROR(U171*1)),ROUND(U171, 1-INT(LOG(ABS(U171)))),IF(ISERROR(T171*1+U171*1),"&lt;"&amp;ROUND(IF(T171="-",0,SUBSTITUTE(T171,"&lt;",""))*1+IF(U171="-",0,SUBSTITUTE(U171,"&lt;",""))*1,1-INT(LOG(ABS(IF(T171="-",0,SUBSTITUTE(T171,"&lt;",""))*1+IF(U171="-",0,SUBSTITUTE(U171,"&lt;",""))*1)))))))))),"入力形式が間違っています")</f>
        <v>&lt;6.6</v>
      </c>
      <c r="W171" s="23" t="str">
        <f>IF(ISERROR(V171*1),"",IF(AND(H171="飲料水",V171&gt;=11),"○",IF(AND(H171="牛乳・乳児用食品",V171&gt;=51),"○",IF(AND(H171&lt;&gt;"",V171&gt;=110),"○",""))))</f>
        <v/>
      </c>
    </row>
    <row r="172" spans="1:23" x14ac:dyDescent="0.4">
      <c r="A172" s="24">
        <v>166</v>
      </c>
      <c r="B172" s="24" t="s">
        <v>503</v>
      </c>
      <c r="C172" s="27" t="s">
        <v>503</v>
      </c>
      <c r="D172" s="26" t="s">
        <v>503</v>
      </c>
      <c r="E172" s="28" t="s">
        <v>518</v>
      </c>
      <c r="F172" s="25" t="s">
        <v>519</v>
      </c>
      <c r="G172" s="51" t="s">
        <v>35</v>
      </c>
      <c r="H172" s="11" t="s">
        <v>91</v>
      </c>
      <c r="I172" s="28" t="s">
        <v>527</v>
      </c>
      <c r="J172" s="28" t="s">
        <v>93</v>
      </c>
      <c r="K172" s="28" t="s">
        <v>34</v>
      </c>
      <c r="L172" s="52" t="s">
        <v>40</v>
      </c>
      <c r="M172" s="29" t="s">
        <v>507</v>
      </c>
      <c r="N172" s="30" t="s">
        <v>42</v>
      </c>
      <c r="O172" s="31">
        <v>44153</v>
      </c>
      <c r="P172" s="32">
        <v>44174</v>
      </c>
      <c r="Q172" s="33" t="s">
        <v>528</v>
      </c>
      <c r="R172" s="34" t="s">
        <v>529</v>
      </c>
      <c r="S172" s="37" t="s">
        <v>530</v>
      </c>
      <c r="T172" s="21" t="str">
        <f>IF(Q172="","",IF(NOT(ISERROR(Q172*1)),ROUNDDOWN(Q172*1,2-INT(LOG(ABS(Q172*1)))),IFERROR("&lt;"&amp;ROUNDDOWN(IF(SUBSTITUTE(Q172,"&lt;","")*1&lt;=50,SUBSTITUTE(Q172,"&lt;","")*1,""),2-INT(LOG(ABS(SUBSTITUTE(Q172,"&lt;","")*1)))),IF(Q172="-",Q172,"入力形式が間違っています"))))</f>
        <v>&lt;2.29</v>
      </c>
      <c r="U172" s="21" t="str">
        <f>IF(R172="","",IF(NOT(ISERROR(R172*1)),ROUNDDOWN(R172*1,2-INT(LOG(ABS(R172*1)))),IFERROR("&lt;"&amp;ROUNDDOWN(IF(SUBSTITUTE(R172,"&lt;","")*1&lt;=50,SUBSTITUTE(R172,"&lt;","")*1,""),2-INT(LOG(ABS(SUBSTITUTE(R172,"&lt;","")*1)))),IF(R172="-",R172,"入力形式が間違っています"))))</f>
        <v>&lt;3.08</v>
      </c>
      <c r="V172" s="22" t="str">
        <f>IFERROR(IF(AND(T172="",U172=""),"",IF(AND(T172="-",U172="-"),IF(S172="","Cs合計を入力してください",S172),IF(NOT(ISERROR(T172*1+U172*1)),ROUND(T172+U172, 1-INT(LOG(ABS(T172+U172)))),IF(NOT(ISERROR(T172*1)),ROUND(T172, 1-INT(LOG(ABS(T172)))),IF(NOT(ISERROR(U172*1)),ROUND(U172, 1-INT(LOG(ABS(U172)))),IF(ISERROR(T172*1+U172*1),"&lt;"&amp;ROUND(IF(T172="-",0,SUBSTITUTE(T172,"&lt;",""))*1+IF(U172="-",0,SUBSTITUTE(U172,"&lt;",""))*1,1-INT(LOG(ABS(IF(T172="-",0,SUBSTITUTE(T172,"&lt;",""))*1+IF(U172="-",0,SUBSTITUTE(U172,"&lt;",""))*1)))))))))),"入力形式が間違っています")</f>
        <v>&lt;5.4</v>
      </c>
      <c r="W172" s="23" t="str">
        <f>IF(ISERROR(V172*1),"",IF(AND(H172="飲料水",V172&gt;=11),"○",IF(AND(H172="牛乳・乳児用食品",V172&gt;=51),"○",IF(AND(H172&lt;&gt;"",V172&gt;=110),"○",""))))</f>
        <v/>
      </c>
    </row>
    <row r="173" spans="1:23" x14ac:dyDescent="0.4">
      <c r="A173" s="24">
        <v>167</v>
      </c>
      <c r="B173" s="24" t="s">
        <v>503</v>
      </c>
      <c r="C173" s="27" t="s">
        <v>503</v>
      </c>
      <c r="D173" s="26" t="s">
        <v>503</v>
      </c>
      <c r="E173" s="28" t="s">
        <v>518</v>
      </c>
      <c r="F173" s="25" t="s">
        <v>519</v>
      </c>
      <c r="G173" s="51" t="s">
        <v>35</v>
      </c>
      <c r="H173" s="35" t="s">
        <v>91</v>
      </c>
      <c r="I173" s="28" t="s">
        <v>527</v>
      </c>
      <c r="J173" s="28" t="s">
        <v>93</v>
      </c>
      <c r="K173" s="28" t="s">
        <v>34</v>
      </c>
      <c r="L173" s="52" t="s">
        <v>40</v>
      </c>
      <c r="M173" s="29" t="s">
        <v>507</v>
      </c>
      <c r="N173" s="30" t="s">
        <v>42</v>
      </c>
      <c r="O173" s="31">
        <v>44165</v>
      </c>
      <c r="P173" s="32">
        <v>44174</v>
      </c>
      <c r="Q173" s="33" t="s">
        <v>531</v>
      </c>
      <c r="R173" s="34" t="s">
        <v>532</v>
      </c>
      <c r="S173" s="37" t="s">
        <v>533</v>
      </c>
      <c r="T173" s="21" t="str">
        <f>IF(Q173="","",IF(NOT(ISERROR(Q173*1)),ROUNDDOWN(Q173*1,2-INT(LOG(ABS(Q173*1)))),IFERROR("&lt;"&amp;ROUNDDOWN(IF(SUBSTITUTE(Q173,"&lt;","")*1&lt;=50,SUBSTITUTE(Q173,"&lt;","")*1,""),2-INT(LOG(ABS(SUBSTITUTE(Q173,"&lt;","")*1)))),IF(Q173="-",Q173,"入力形式が間違っています"))))</f>
        <v>&lt;4.59</v>
      </c>
      <c r="U173" s="21" t="str">
        <f>IF(R173="","",IF(NOT(ISERROR(R173*1)),ROUNDDOWN(R173*1,2-INT(LOG(ABS(R173*1)))),IFERROR("&lt;"&amp;ROUNDDOWN(IF(SUBSTITUTE(R173,"&lt;","")*1&lt;=50,SUBSTITUTE(R173,"&lt;","")*1,""),2-INT(LOG(ABS(SUBSTITUTE(R173,"&lt;","")*1)))),IF(R173="-",R173,"入力形式が間違っています"))))</f>
        <v>&lt;3.87</v>
      </c>
      <c r="V173" s="22" t="str">
        <f>IFERROR(IF(AND(T173="",U173=""),"",IF(AND(T173="-",U173="-"),IF(S173="","Cs合計を入力してください",S173),IF(NOT(ISERROR(T173*1+U173*1)),ROUND(T173+U173, 1-INT(LOG(ABS(T173+U173)))),IF(NOT(ISERROR(T173*1)),ROUND(T173, 1-INT(LOG(ABS(T173)))),IF(NOT(ISERROR(U173*1)),ROUND(U173, 1-INT(LOG(ABS(U173)))),IF(ISERROR(T173*1+U173*1),"&lt;"&amp;ROUND(IF(T173="-",0,SUBSTITUTE(T173,"&lt;",""))*1+IF(U173="-",0,SUBSTITUTE(U173,"&lt;",""))*1,1-INT(LOG(ABS(IF(T173="-",0,SUBSTITUTE(T173,"&lt;",""))*1+IF(U173="-",0,SUBSTITUTE(U173,"&lt;",""))*1)))))))))),"入力形式が間違っています")</f>
        <v>&lt;8.5</v>
      </c>
      <c r="W173" s="23" t="str">
        <f>IF(ISERROR(V173*1),"",IF(AND(H173="飲料水",V173&gt;=11),"○",IF(AND(H173="牛乳・乳児用食品",V173&gt;=51),"○",IF(AND(H173&lt;&gt;"",V173&gt;=110),"○",""))))</f>
        <v/>
      </c>
    </row>
    <row r="174" spans="1:23" x14ac:dyDescent="0.4">
      <c r="A174" s="24">
        <v>168</v>
      </c>
      <c r="B174" s="24" t="s">
        <v>503</v>
      </c>
      <c r="C174" s="27" t="s">
        <v>503</v>
      </c>
      <c r="D174" s="26" t="s">
        <v>503</v>
      </c>
      <c r="E174" s="28" t="s">
        <v>518</v>
      </c>
      <c r="F174" s="25" t="s">
        <v>519</v>
      </c>
      <c r="G174" s="51" t="s">
        <v>35</v>
      </c>
      <c r="H174" s="11" t="s">
        <v>91</v>
      </c>
      <c r="I174" s="28" t="s">
        <v>534</v>
      </c>
      <c r="J174" s="28" t="s">
        <v>93</v>
      </c>
      <c r="K174" s="28" t="s">
        <v>34</v>
      </c>
      <c r="L174" s="52" t="s">
        <v>40</v>
      </c>
      <c r="M174" s="29" t="s">
        <v>507</v>
      </c>
      <c r="N174" s="30" t="s">
        <v>42</v>
      </c>
      <c r="O174" s="31">
        <v>44165</v>
      </c>
      <c r="P174" s="32">
        <v>44174</v>
      </c>
      <c r="Q174" s="33" t="s">
        <v>535</v>
      </c>
      <c r="R174" s="34" t="s">
        <v>536</v>
      </c>
      <c r="S174" s="37" t="s">
        <v>97</v>
      </c>
      <c r="T174" s="21" t="str">
        <f>IF(Q174="","",IF(NOT(ISERROR(Q174*1)),ROUNDDOWN(Q174*1,2-INT(LOG(ABS(Q174*1)))),IFERROR("&lt;"&amp;ROUNDDOWN(IF(SUBSTITUTE(Q174,"&lt;","")*1&lt;=50,SUBSTITUTE(Q174,"&lt;","")*1,""),2-INT(LOG(ABS(SUBSTITUTE(Q174,"&lt;","")*1)))),IF(Q174="-",Q174,"入力形式が間違っています"))))</f>
        <v>&lt;4.41</v>
      </c>
      <c r="U174" s="21" t="str">
        <f>IF(R174="","",IF(NOT(ISERROR(R174*1)),ROUNDDOWN(R174*1,2-INT(LOG(ABS(R174*1)))),IFERROR("&lt;"&amp;ROUNDDOWN(IF(SUBSTITUTE(R174,"&lt;","")*1&lt;=50,SUBSTITUTE(R174,"&lt;","")*1,""),2-INT(LOG(ABS(SUBSTITUTE(R174,"&lt;","")*1)))),IF(R174="-",R174,"入力形式が間違っています"))))</f>
        <v>&lt;5.24</v>
      </c>
      <c r="V174" s="22" t="str">
        <f>IFERROR(IF(AND(T174="",U174=""),"",IF(AND(T174="-",U174="-"),IF(S174="","Cs合計を入力してください",S174),IF(NOT(ISERROR(T174*1+U174*1)),ROUND(T174+U174, 1-INT(LOG(ABS(T174+U174)))),IF(NOT(ISERROR(T174*1)),ROUND(T174, 1-INT(LOG(ABS(T174)))),IF(NOT(ISERROR(U174*1)),ROUND(U174, 1-INT(LOG(ABS(U174)))),IF(ISERROR(T174*1+U174*1),"&lt;"&amp;ROUND(IF(T174="-",0,SUBSTITUTE(T174,"&lt;",""))*1+IF(U174="-",0,SUBSTITUTE(U174,"&lt;",""))*1,1-INT(LOG(ABS(IF(T174="-",0,SUBSTITUTE(T174,"&lt;",""))*1+IF(U174="-",0,SUBSTITUTE(U174,"&lt;",""))*1)))))))))),"入力形式が間違っています")</f>
        <v>&lt;9.7</v>
      </c>
      <c r="W174" s="23" t="str">
        <f>IF(ISERROR(V174*1),"",IF(AND(H174="飲料水",V174&gt;=11),"○",IF(AND(H174="牛乳・乳児用食品",V174&gt;=51),"○",IF(AND(H174&lt;&gt;"",V174&gt;=110),"○",""))))</f>
        <v/>
      </c>
    </row>
    <row r="175" spans="1:23" x14ac:dyDescent="0.4">
      <c r="A175" s="24">
        <v>169</v>
      </c>
      <c r="B175" s="24" t="s">
        <v>503</v>
      </c>
      <c r="C175" s="27" t="s">
        <v>503</v>
      </c>
      <c r="D175" s="26" t="s">
        <v>503</v>
      </c>
      <c r="E175" s="28" t="s">
        <v>518</v>
      </c>
      <c r="F175" s="25" t="s">
        <v>519</v>
      </c>
      <c r="G175" s="51" t="s">
        <v>35</v>
      </c>
      <c r="H175" s="11" t="s">
        <v>91</v>
      </c>
      <c r="I175" s="28" t="s">
        <v>537</v>
      </c>
      <c r="J175" s="28" t="s">
        <v>93</v>
      </c>
      <c r="K175" s="28" t="s">
        <v>34</v>
      </c>
      <c r="L175" s="52" t="s">
        <v>40</v>
      </c>
      <c r="M175" s="29" t="s">
        <v>507</v>
      </c>
      <c r="N175" s="30" t="s">
        <v>42</v>
      </c>
      <c r="O175" s="31">
        <v>44161</v>
      </c>
      <c r="P175" s="32">
        <v>44174</v>
      </c>
      <c r="Q175" s="33" t="s">
        <v>538</v>
      </c>
      <c r="R175" s="34" t="s">
        <v>539</v>
      </c>
      <c r="S175" s="37" t="s">
        <v>84</v>
      </c>
      <c r="T175" s="21" t="str">
        <f>IF(Q175="","",IF(NOT(ISERROR(Q175*1)),ROUNDDOWN(Q175*1,2-INT(LOG(ABS(Q175*1)))),IFERROR("&lt;"&amp;ROUNDDOWN(IF(SUBSTITUTE(Q175,"&lt;","")*1&lt;=50,SUBSTITUTE(Q175,"&lt;","")*1,""),2-INT(LOG(ABS(SUBSTITUTE(Q175,"&lt;","")*1)))),IF(Q175="-",Q175,"入力形式が間違っています"))))</f>
        <v>&lt;5.39</v>
      </c>
      <c r="U175" s="21" t="str">
        <f>IF(R175="","",IF(NOT(ISERROR(R175*1)),ROUNDDOWN(R175*1,2-INT(LOG(ABS(R175*1)))),IFERROR("&lt;"&amp;ROUNDDOWN(IF(SUBSTITUTE(R175,"&lt;","")*1&lt;=50,SUBSTITUTE(R175,"&lt;","")*1,""),2-INT(LOG(ABS(SUBSTITUTE(R175,"&lt;","")*1)))),IF(R175="-",R175,"入力形式が間違っています"))))</f>
        <v>&lt;4.61</v>
      </c>
      <c r="V175" s="22" t="str">
        <f>IFERROR(IF(AND(T175="",U175=""),"",IF(AND(T175="-",U175="-"),IF(S175="","Cs合計を入力してください",S175),IF(NOT(ISERROR(T175*1+U175*1)),ROUND(T175+U175, 1-INT(LOG(ABS(T175+U175)))),IF(NOT(ISERROR(T175*1)),ROUND(T175, 1-INT(LOG(ABS(T175)))),IF(NOT(ISERROR(U175*1)),ROUND(U175, 1-INT(LOG(ABS(U175)))),IF(ISERROR(T175*1+U175*1),"&lt;"&amp;ROUND(IF(T175="-",0,SUBSTITUTE(T175,"&lt;",""))*1+IF(U175="-",0,SUBSTITUTE(U175,"&lt;",""))*1,1-INT(LOG(ABS(IF(T175="-",0,SUBSTITUTE(T175,"&lt;",""))*1+IF(U175="-",0,SUBSTITUTE(U175,"&lt;",""))*1)))))))))),"入力形式が間違っています")</f>
        <v>&lt;10</v>
      </c>
      <c r="W175" s="23" t="str">
        <f>IF(ISERROR(V175*1),"",IF(AND(H175="飲料水",V175&gt;=11),"○",IF(AND(H175="牛乳・乳児用食品",V175&gt;=51),"○",IF(AND(H175&lt;&gt;"",V175&gt;=110),"○",""))))</f>
        <v/>
      </c>
    </row>
    <row r="176" spans="1:23" x14ac:dyDescent="0.4">
      <c r="A176" s="24">
        <v>170</v>
      </c>
      <c r="B176" s="24" t="s">
        <v>503</v>
      </c>
      <c r="C176" s="27" t="s">
        <v>503</v>
      </c>
      <c r="D176" s="26" t="s">
        <v>503</v>
      </c>
      <c r="E176" s="28" t="s">
        <v>518</v>
      </c>
      <c r="F176" s="25" t="s">
        <v>519</v>
      </c>
      <c r="G176" s="51" t="s">
        <v>35</v>
      </c>
      <c r="H176" s="35" t="s">
        <v>91</v>
      </c>
      <c r="I176" s="28" t="s">
        <v>540</v>
      </c>
      <c r="J176" s="28" t="s">
        <v>93</v>
      </c>
      <c r="K176" s="28" t="s">
        <v>34</v>
      </c>
      <c r="L176" s="52" t="s">
        <v>40</v>
      </c>
      <c r="M176" s="29" t="s">
        <v>507</v>
      </c>
      <c r="N176" s="30" t="s">
        <v>42</v>
      </c>
      <c r="O176" s="31">
        <v>44153</v>
      </c>
      <c r="P176" s="32">
        <v>44174</v>
      </c>
      <c r="Q176" s="33" t="s">
        <v>541</v>
      </c>
      <c r="R176" s="34" t="s">
        <v>542</v>
      </c>
      <c r="S176" s="37" t="s">
        <v>530</v>
      </c>
      <c r="T176" s="21" t="str">
        <f>IF(Q176="","",IF(NOT(ISERROR(Q176*1)),ROUNDDOWN(Q176*1,2-INT(LOG(ABS(Q176*1)))),IFERROR("&lt;"&amp;ROUNDDOWN(IF(SUBSTITUTE(Q176,"&lt;","")*1&lt;=50,SUBSTITUTE(Q176,"&lt;","")*1,""),2-INT(LOG(ABS(SUBSTITUTE(Q176,"&lt;","")*1)))),IF(Q176="-",Q176,"入力形式が間違っています"))))</f>
        <v>&lt;2.57</v>
      </c>
      <c r="U176" s="21" t="str">
        <f>IF(R176="","",IF(NOT(ISERROR(R176*1)),ROUNDDOWN(R176*1,2-INT(LOG(ABS(R176*1)))),IFERROR("&lt;"&amp;ROUNDDOWN(IF(SUBSTITUTE(R176,"&lt;","")*1&lt;=50,SUBSTITUTE(R176,"&lt;","")*1,""),2-INT(LOG(ABS(SUBSTITUTE(R176,"&lt;","")*1)))),IF(R176="-",R176,"入力形式が間違っています"))))</f>
        <v>&lt;2.79</v>
      </c>
      <c r="V176" s="22" t="str">
        <f>IFERROR(IF(AND(T176="",U176=""),"",IF(AND(T176="-",U176="-"),IF(S176="","Cs合計を入力してください",S176),IF(NOT(ISERROR(T176*1+U176*1)),ROUND(T176+U176, 1-INT(LOG(ABS(T176+U176)))),IF(NOT(ISERROR(T176*1)),ROUND(T176, 1-INT(LOG(ABS(T176)))),IF(NOT(ISERROR(U176*1)),ROUND(U176, 1-INT(LOG(ABS(U176)))),IF(ISERROR(T176*1+U176*1),"&lt;"&amp;ROUND(IF(T176="-",0,SUBSTITUTE(T176,"&lt;",""))*1+IF(U176="-",0,SUBSTITUTE(U176,"&lt;",""))*1,1-INT(LOG(ABS(IF(T176="-",0,SUBSTITUTE(T176,"&lt;",""))*1+IF(U176="-",0,SUBSTITUTE(U176,"&lt;",""))*1)))))))))),"入力形式が間違っています")</f>
        <v>&lt;5.4</v>
      </c>
      <c r="W176" s="23" t="str">
        <f>IF(ISERROR(V176*1),"",IF(AND(H176="飲料水",V176&gt;=11),"○",IF(AND(H176="牛乳・乳児用食品",V176&gt;=51),"○",IF(AND(H176&lt;&gt;"",V176&gt;=110),"○",""))))</f>
        <v/>
      </c>
    </row>
    <row r="177" spans="1:23" x14ac:dyDescent="0.4">
      <c r="A177" s="24">
        <v>171</v>
      </c>
      <c r="B177" s="24" t="s">
        <v>503</v>
      </c>
      <c r="C177" s="27" t="s">
        <v>503</v>
      </c>
      <c r="D177" s="26" t="s">
        <v>503</v>
      </c>
      <c r="E177" s="28" t="s">
        <v>518</v>
      </c>
      <c r="F177" s="25" t="s">
        <v>519</v>
      </c>
      <c r="G177" s="51" t="s">
        <v>35</v>
      </c>
      <c r="H177" s="11" t="s">
        <v>91</v>
      </c>
      <c r="I177" s="28" t="s">
        <v>540</v>
      </c>
      <c r="J177" s="28" t="s">
        <v>93</v>
      </c>
      <c r="K177" s="28" t="s">
        <v>34</v>
      </c>
      <c r="L177" s="52" t="s">
        <v>40</v>
      </c>
      <c r="M177" s="29" t="s">
        <v>507</v>
      </c>
      <c r="N177" s="30" t="s">
        <v>42</v>
      </c>
      <c r="O177" s="31">
        <v>44165</v>
      </c>
      <c r="P177" s="32">
        <v>44174</v>
      </c>
      <c r="Q177" s="33" t="s">
        <v>543</v>
      </c>
      <c r="R177" s="34" t="s">
        <v>544</v>
      </c>
      <c r="S177" s="37" t="s">
        <v>545</v>
      </c>
      <c r="T177" s="21" t="str">
        <f>IF(Q177="","",IF(NOT(ISERROR(Q177*1)),ROUNDDOWN(Q177*1,2-INT(LOG(ABS(Q177*1)))),IFERROR("&lt;"&amp;ROUNDDOWN(IF(SUBSTITUTE(Q177,"&lt;","")*1&lt;=50,SUBSTITUTE(Q177,"&lt;","")*1,""),2-INT(LOG(ABS(SUBSTITUTE(Q177,"&lt;","")*1)))),IF(Q177="-",Q177,"入力形式が間違っています"))))</f>
        <v>&lt;4.12</v>
      </c>
      <c r="U177" s="21" t="str">
        <f>IF(R177="","",IF(NOT(ISERROR(R177*1)),ROUNDDOWN(R177*1,2-INT(LOG(ABS(R177*1)))),IFERROR("&lt;"&amp;ROUNDDOWN(IF(SUBSTITUTE(R177,"&lt;","")*1&lt;=50,SUBSTITUTE(R177,"&lt;","")*1,""),2-INT(LOG(ABS(SUBSTITUTE(R177,"&lt;","")*1)))),IF(R177="-",R177,"入力形式が間違っています"))))</f>
        <v>&lt;4.86</v>
      </c>
      <c r="V177" s="22" t="str">
        <f>IFERROR(IF(AND(T177="",U177=""),"",IF(AND(T177="-",U177="-"),IF(S177="","Cs合計を入力してください",S177),IF(NOT(ISERROR(T177*1+U177*1)),ROUND(T177+U177, 1-INT(LOG(ABS(T177+U177)))),IF(NOT(ISERROR(T177*1)),ROUND(T177, 1-INT(LOG(ABS(T177)))),IF(NOT(ISERROR(U177*1)),ROUND(U177, 1-INT(LOG(ABS(U177)))),IF(ISERROR(T177*1+U177*1),"&lt;"&amp;ROUND(IF(T177="-",0,SUBSTITUTE(T177,"&lt;",""))*1+IF(U177="-",0,SUBSTITUTE(U177,"&lt;",""))*1,1-INT(LOG(ABS(IF(T177="-",0,SUBSTITUTE(T177,"&lt;",""))*1+IF(U177="-",0,SUBSTITUTE(U177,"&lt;",""))*1)))))))))),"入力形式が間違っています")</f>
        <v>&lt;9</v>
      </c>
      <c r="W177" s="23" t="str">
        <f>IF(ISERROR(V177*1),"",IF(AND(H177="飲料水",V177&gt;=11),"○",IF(AND(H177="牛乳・乳児用食品",V177&gt;=51),"○",IF(AND(H177&lt;&gt;"",V177&gt;=110),"○",""))))</f>
        <v/>
      </c>
    </row>
    <row r="178" spans="1:23" x14ac:dyDescent="0.4">
      <c r="A178" s="24">
        <v>172</v>
      </c>
      <c r="B178" s="24" t="s">
        <v>503</v>
      </c>
      <c r="C178" s="27" t="s">
        <v>503</v>
      </c>
      <c r="D178" s="26" t="s">
        <v>503</v>
      </c>
      <c r="E178" s="28" t="s">
        <v>518</v>
      </c>
      <c r="F178" s="25" t="s">
        <v>519</v>
      </c>
      <c r="G178" s="51" t="s">
        <v>35</v>
      </c>
      <c r="H178" s="35" t="s">
        <v>91</v>
      </c>
      <c r="I178" s="28" t="s">
        <v>150</v>
      </c>
      <c r="J178" s="28" t="s">
        <v>93</v>
      </c>
      <c r="K178" s="28" t="s">
        <v>34</v>
      </c>
      <c r="L178" s="52" t="s">
        <v>40</v>
      </c>
      <c r="M178" s="29" t="s">
        <v>507</v>
      </c>
      <c r="N178" s="30" t="s">
        <v>42</v>
      </c>
      <c r="O178" s="31">
        <v>44153</v>
      </c>
      <c r="P178" s="32">
        <v>44174</v>
      </c>
      <c r="Q178" s="33" t="s">
        <v>546</v>
      </c>
      <c r="R178" s="34" t="s">
        <v>547</v>
      </c>
      <c r="S178" s="37" t="s">
        <v>200</v>
      </c>
      <c r="T178" s="21" t="str">
        <f>IF(Q178="","",IF(NOT(ISERROR(Q178*1)),ROUNDDOWN(Q178*1,2-INT(LOG(ABS(Q178*1)))),IFERROR("&lt;"&amp;ROUNDDOWN(IF(SUBSTITUTE(Q178,"&lt;","")*1&lt;=50,SUBSTITUTE(Q178,"&lt;","")*1,""),2-INT(LOG(ABS(SUBSTITUTE(Q178,"&lt;","")*1)))),IF(Q178="-",Q178,"入力形式が間違っています"))))</f>
        <v>&lt;0.306</v>
      </c>
      <c r="U178" s="21" t="str">
        <f>IF(R178="","",IF(NOT(ISERROR(R178*1)),ROUNDDOWN(R178*1,2-INT(LOG(ABS(R178*1)))),IFERROR("&lt;"&amp;ROUNDDOWN(IF(SUBSTITUTE(R178,"&lt;","")*1&lt;=50,SUBSTITUTE(R178,"&lt;","")*1,""),2-INT(LOG(ABS(SUBSTITUTE(R178,"&lt;","")*1)))),IF(R178="-",R178,"入力形式が間違っています"))))</f>
        <v>&lt;0.366</v>
      </c>
      <c r="V178" s="22" t="str">
        <f>IFERROR(IF(AND(T178="",U178=""),"",IF(AND(T178="-",U178="-"),IF(S178="","Cs合計を入力してください",S178),IF(NOT(ISERROR(T178*1+U178*1)),ROUND(T178+U178, 1-INT(LOG(ABS(T178+U178)))),IF(NOT(ISERROR(T178*1)),ROUND(T178, 1-INT(LOG(ABS(T178)))),IF(NOT(ISERROR(U178*1)),ROUND(U178, 1-INT(LOG(ABS(U178)))),IF(ISERROR(T178*1+U178*1),"&lt;"&amp;ROUND(IF(T178="-",0,SUBSTITUTE(T178,"&lt;",""))*1+IF(U178="-",0,SUBSTITUTE(U178,"&lt;",""))*1,1-INT(LOG(ABS(IF(T178="-",0,SUBSTITUTE(T178,"&lt;",""))*1+IF(U178="-",0,SUBSTITUTE(U178,"&lt;",""))*1)))))))))),"入力形式が間違っています")</f>
        <v>&lt;0.67</v>
      </c>
      <c r="W178" s="23" t="str">
        <f>IF(ISERROR(V178*1),"",IF(AND(H178="飲料水",V178&gt;=11),"○",IF(AND(H178="牛乳・乳児用食品",V178&gt;=51),"○",IF(AND(H178&lt;&gt;"",V178&gt;=110),"○",""))))</f>
        <v/>
      </c>
    </row>
    <row r="179" spans="1:23" x14ac:dyDescent="0.4">
      <c r="A179" s="24">
        <v>173</v>
      </c>
      <c r="B179" s="24" t="s">
        <v>503</v>
      </c>
      <c r="C179" s="27" t="s">
        <v>503</v>
      </c>
      <c r="D179" s="40" t="s">
        <v>503</v>
      </c>
      <c r="E179" s="28" t="s">
        <v>518</v>
      </c>
      <c r="F179" s="142" t="s">
        <v>519</v>
      </c>
      <c r="G179" s="51" t="s">
        <v>35</v>
      </c>
      <c r="H179" s="35" t="s">
        <v>91</v>
      </c>
      <c r="I179" s="42" t="s">
        <v>150</v>
      </c>
      <c r="J179" s="28" t="s">
        <v>93</v>
      </c>
      <c r="K179" s="28" t="s">
        <v>34</v>
      </c>
      <c r="L179" s="52" t="s">
        <v>40</v>
      </c>
      <c r="M179" s="43" t="s">
        <v>507</v>
      </c>
      <c r="N179" s="44" t="s">
        <v>42</v>
      </c>
      <c r="O179" s="45">
        <v>44161</v>
      </c>
      <c r="P179" s="46">
        <v>44174</v>
      </c>
      <c r="Q179" s="33" t="s">
        <v>548</v>
      </c>
      <c r="R179" s="92">
        <v>0.71199999999999997</v>
      </c>
      <c r="S179" s="48">
        <v>0.71</v>
      </c>
      <c r="T179" s="21" t="str">
        <f>IF(Q179="","",IF(NOT(ISERROR(Q179*1)),ROUNDDOWN(Q179*1,2-INT(LOG(ABS(Q179*1)))),IFERROR("&lt;"&amp;ROUNDDOWN(IF(SUBSTITUTE(Q179,"&lt;","")*1&lt;=50,SUBSTITUTE(Q179,"&lt;","")*1,""),2-INT(LOG(ABS(SUBSTITUTE(Q179,"&lt;","")*1)))),IF(Q179="-",Q179,"入力形式が間違っています"))))</f>
        <v>&lt;0.572</v>
      </c>
      <c r="U179" s="21">
        <f>IF(R179="","",IF(NOT(ISERROR(R179*1)),ROUNDDOWN(R179*1,2-INT(LOG(ABS(R179*1)))),IFERROR("&lt;"&amp;ROUNDDOWN(IF(SUBSTITUTE(R179,"&lt;","")*1&lt;=50,SUBSTITUTE(R179,"&lt;","")*1,""),2-INT(LOG(ABS(SUBSTITUTE(R179,"&lt;","")*1)))),IF(R179="-",R179,"入力形式が間違っています"))))</f>
        <v>0.71199999999999997</v>
      </c>
      <c r="V179" s="22">
        <f>IFERROR(IF(AND(T179="",U179=""),"",IF(AND(T179="-",U179="-"),IF(S179="","Cs合計を入力してください",S179),IF(NOT(ISERROR(T179*1+U179*1)),ROUND(T179+U179, 1-INT(LOG(ABS(T179+U179)))),IF(NOT(ISERROR(T179*1)),ROUND(T179, 1-INT(LOG(ABS(T179)))),IF(NOT(ISERROR(U179*1)),ROUND(U179, 1-INT(LOG(ABS(U179)))),IF(ISERROR(T179*1+U179*1),"&lt;"&amp;ROUND(IF(T179="-",0,SUBSTITUTE(T179,"&lt;",""))*1+IF(U179="-",0,SUBSTITUTE(U179,"&lt;",""))*1,1-INT(LOG(ABS(IF(T179="-",0,SUBSTITUTE(T179,"&lt;",""))*1+IF(U179="-",0,SUBSTITUTE(U179,"&lt;",""))*1)))))))))),"入力形式が間違っています")</f>
        <v>0.71</v>
      </c>
      <c r="W179" s="23" t="str">
        <f>IF(ISERROR(V179*1),"",IF(AND(H179="飲料水",V179&gt;=11),"○",IF(AND(H179="牛乳・乳児用食品",V179&gt;=51),"○",IF(AND(H179&lt;&gt;"",V179&gt;=110),"○",""))))</f>
        <v/>
      </c>
    </row>
    <row r="180" spans="1:23" x14ac:dyDescent="0.4">
      <c r="A180" s="24">
        <v>174</v>
      </c>
      <c r="B180" s="24" t="s">
        <v>503</v>
      </c>
      <c r="C180" s="27" t="s">
        <v>503</v>
      </c>
      <c r="D180" s="40" t="s">
        <v>503</v>
      </c>
      <c r="E180" s="28" t="s">
        <v>518</v>
      </c>
      <c r="F180" s="142" t="s">
        <v>519</v>
      </c>
      <c r="G180" s="51" t="s">
        <v>35</v>
      </c>
      <c r="H180" s="11" t="s">
        <v>91</v>
      </c>
      <c r="I180" s="42" t="s">
        <v>150</v>
      </c>
      <c r="J180" s="28" t="s">
        <v>93</v>
      </c>
      <c r="K180" s="28" t="s">
        <v>34</v>
      </c>
      <c r="L180" s="52" t="s">
        <v>40</v>
      </c>
      <c r="M180" s="43" t="s">
        <v>507</v>
      </c>
      <c r="N180" s="44" t="s">
        <v>42</v>
      </c>
      <c r="O180" s="45">
        <v>44165</v>
      </c>
      <c r="P180" s="46">
        <v>44174</v>
      </c>
      <c r="Q180" s="33" t="s">
        <v>549</v>
      </c>
      <c r="R180" s="34" t="s">
        <v>550</v>
      </c>
      <c r="S180" s="48" t="s">
        <v>551</v>
      </c>
      <c r="T180" s="21" t="str">
        <f>IF(Q180="","",IF(NOT(ISERROR(Q180*1)),ROUNDDOWN(Q180*1,2-INT(LOG(ABS(Q180*1)))),IFERROR("&lt;"&amp;ROUNDDOWN(IF(SUBSTITUTE(Q180,"&lt;","")*1&lt;=50,SUBSTITUTE(Q180,"&lt;","")*1,""),2-INT(LOG(ABS(SUBSTITUTE(Q180,"&lt;","")*1)))),IF(Q180="-",Q180,"入力形式が間違っています"))))</f>
        <v>&lt;3.65</v>
      </c>
      <c r="U180" s="21" t="str">
        <f>IF(R180="","",IF(NOT(ISERROR(R180*1)),ROUNDDOWN(R180*1,2-INT(LOG(ABS(R180*1)))),IFERROR("&lt;"&amp;ROUNDDOWN(IF(SUBSTITUTE(R180,"&lt;","")*1&lt;=50,SUBSTITUTE(R180,"&lt;","")*1,""),2-INT(LOG(ABS(SUBSTITUTE(R180,"&lt;","")*1)))),IF(R180="-",R180,"入力形式が間違っています"))))</f>
        <v>&lt;4.93</v>
      </c>
      <c r="V180" s="22" t="str">
        <f>IFERROR(IF(AND(T180="",U180=""),"",IF(AND(T180="-",U180="-"),IF(S180="","Cs合計を入力してください",S180),IF(NOT(ISERROR(T180*1+U180*1)),ROUND(T180+U180, 1-INT(LOG(ABS(T180+U180)))),IF(NOT(ISERROR(T180*1)),ROUND(T180, 1-INT(LOG(ABS(T180)))),IF(NOT(ISERROR(U180*1)),ROUND(U180, 1-INT(LOG(ABS(U180)))),IF(ISERROR(T180*1+U180*1),"&lt;"&amp;ROUND(IF(T180="-",0,SUBSTITUTE(T180,"&lt;",""))*1+IF(U180="-",0,SUBSTITUTE(U180,"&lt;",""))*1,1-INT(LOG(ABS(IF(T180="-",0,SUBSTITUTE(T180,"&lt;",""))*1+IF(U180="-",0,SUBSTITUTE(U180,"&lt;",""))*1)))))))))),"入力形式が間違っています")</f>
        <v>&lt;8.6</v>
      </c>
      <c r="W180" s="23" t="str">
        <f>IF(ISERROR(V180*1),"",IF(AND(H180="飲料水",V180&gt;=11),"○",IF(AND(H180="牛乳・乳児用食品",V180&gt;=51),"○",IF(AND(H180&lt;&gt;"",V180&gt;=110),"○",""))))</f>
        <v/>
      </c>
    </row>
    <row r="181" spans="1:23" x14ac:dyDescent="0.4">
      <c r="A181" s="24">
        <v>175</v>
      </c>
      <c r="B181" s="24" t="s">
        <v>503</v>
      </c>
      <c r="C181" s="27" t="s">
        <v>503</v>
      </c>
      <c r="D181" s="40" t="s">
        <v>503</v>
      </c>
      <c r="E181" s="42" t="s">
        <v>509</v>
      </c>
      <c r="F181" s="142" t="s">
        <v>510</v>
      </c>
      <c r="G181" s="51" t="s">
        <v>35</v>
      </c>
      <c r="H181" s="11" t="s">
        <v>91</v>
      </c>
      <c r="I181" s="42" t="s">
        <v>552</v>
      </c>
      <c r="J181" s="28" t="s">
        <v>93</v>
      </c>
      <c r="K181" s="28" t="s">
        <v>34</v>
      </c>
      <c r="L181" s="52" t="s">
        <v>40</v>
      </c>
      <c r="M181" s="43" t="s">
        <v>507</v>
      </c>
      <c r="N181" s="44" t="s">
        <v>42</v>
      </c>
      <c r="O181" s="45">
        <v>44148</v>
      </c>
      <c r="P181" s="46">
        <v>44174</v>
      </c>
      <c r="Q181" s="33" t="s">
        <v>553</v>
      </c>
      <c r="R181" s="34" t="s">
        <v>222</v>
      </c>
      <c r="S181" s="48" t="s">
        <v>149</v>
      </c>
      <c r="T181" s="21" t="str">
        <f>IF(Q181="","",IF(NOT(ISERROR(Q181*1)),ROUNDDOWN(Q181*1,2-INT(LOG(ABS(Q181*1)))),IFERROR("&lt;"&amp;ROUNDDOWN(IF(SUBSTITUTE(Q181,"&lt;","")*1&lt;=50,SUBSTITUTE(Q181,"&lt;","")*1,""),2-INT(LOG(ABS(SUBSTITUTE(Q181,"&lt;","")*1)))),IF(Q181="-",Q181,"入力形式が間違っています"))))</f>
        <v>&lt;3.99</v>
      </c>
      <c r="U181" s="21" t="str">
        <f>IF(R181="","",IF(NOT(ISERROR(R181*1)),ROUNDDOWN(R181*1,2-INT(LOG(ABS(R181*1)))),IFERROR("&lt;"&amp;ROUNDDOWN(IF(SUBSTITUTE(R181,"&lt;","")*1&lt;=50,SUBSTITUTE(R181,"&lt;","")*1,""),2-INT(LOG(ABS(SUBSTITUTE(R181,"&lt;","")*1)))),IF(R181="-",R181,"入力形式が間違っています"))))</f>
        <v>&lt;4.34</v>
      </c>
      <c r="V181" s="22" t="str">
        <f>IFERROR(IF(AND(T181="",U181=""),"",IF(AND(T181="-",U181="-"),IF(S181="","Cs合計を入力してください",S181),IF(NOT(ISERROR(T181*1+U181*1)),ROUND(T181+U181, 1-INT(LOG(ABS(T181+U181)))),IF(NOT(ISERROR(T181*1)),ROUND(T181, 1-INT(LOG(ABS(T181)))),IF(NOT(ISERROR(U181*1)),ROUND(U181, 1-INT(LOG(ABS(U181)))),IF(ISERROR(T181*1+U181*1),"&lt;"&amp;ROUND(IF(T181="-",0,SUBSTITUTE(T181,"&lt;",""))*1+IF(U181="-",0,SUBSTITUTE(U181,"&lt;",""))*1,1-INT(LOG(ABS(IF(T181="-",0,SUBSTITUTE(T181,"&lt;",""))*1+IF(U181="-",0,SUBSTITUTE(U181,"&lt;",""))*1)))))))))),"入力形式が間違っています")</f>
        <v>&lt;8.3</v>
      </c>
      <c r="W181" s="23" t="str">
        <f>IF(ISERROR(V181*1),"",IF(AND(H181="飲料水",V181&gt;=11),"○",IF(AND(H181="牛乳・乳児用食品",V181&gt;=51),"○",IF(AND(H181&lt;&gt;"",V181&gt;=110),"○",""))))</f>
        <v/>
      </c>
    </row>
    <row r="182" spans="1:23" x14ac:dyDescent="0.4">
      <c r="A182" s="24">
        <v>176</v>
      </c>
      <c r="B182" s="24" t="s">
        <v>503</v>
      </c>
      <c r="C182" s="27" t="s">
        <v>503</v>
      </c>
      <c r="D182" s="40" t="s">
        <v>503</v>
      </c>
      <c r="E182" s="42" t="s">
        <v>518</v>
      </c>
      <c r="F182" s="142" t="s">
        <v>519</v>
      </c>
      <c r="G182" s="51" t="s">
        <v>35</v>
      </c>
      <c r="H182" s="35" t="s">
        <v>91</v>
      </c>
      <c r="I182" s="42" t="s">
        <v>554</v>
      </c>
      <c r="J182" s="28" t="s">
        <v>93</v>
      </c>
      <c r="K182" s="28" t="s">
        <v>34</v>
      </c>
      <c r="L182" s="52" t="s">
        <v>40</v>
      </c>
      <c r="M182" s="43" t="s">
        <v>507</v>
      </c>
      <c r="N182" s="44" t="s">
        <v>42</v>
      </c>
      <c r="O182" s="45">
        <v>44165</v>
      </c>
      <c r="P182" s="46">
        <v>44174</v>
      </c>
      <c r="Q182" s="33" t="s">
        <v>245</v>
      </c>
      <c r="R182" s="34" t="s">
        <v>555</v>
      </c>
      <c r="S182" s="48" t="s">
        <v>499</v>
      </c>
      <c r="T182" s="21" t="str">
        <f>IF(Q182="","",IF(NOT(ISERROR(Q182*1)),ROUNDDOWN(Q182*1,2-INT(LOG(ABS(Q182*1)))),IFERROR("&lt;"&amp;ROUNDDOWN(IF(SUBSTITUTE(Q182,"&lt;","")*1&lt;=50,SUBSTITUTE(Q182,"&lt;","")*1,""),2-INT(LOG(ABS(SUBSTITUTE(Q182,"&lt;","")*1)))),IF(Q182="-",Q182,"入力形式が間違っています"))))</f>
        <v>&lt;5.09</v>
      </c>
      <c r="U182" s="21" t="str">
        <f>IF(R182="","",IF(NOT(ISERROR(R182*1)),ROUNDDOWN(R182*1,2-INT(LOG(ABS(R182*1)))),IFERROR("&lt;"&amp;ROUNDDOWN(IF(SUBSTITUTE(R182,"&lt;","")*1&lt;=50,SUBSTITUTE(R182,"&lt;","")*1,""),2-INT(LOG(ABS(SUBSTITUTE(R182,"&lt;","")*1)))),IF(R182="-",R182,"入力形式が間違っています"))))</f>
        <v>&lt;4.31</v>
      </c>
      <c r="V182" s="22" t="str">
        <f>IFERROR(IF(AND(T182="",U182=""),"",IF(AND(T182="-",U182="-"),IF(S182="","Cs合計を入力してください",S182),IF(NOT(ISERROR(T182*1+U182*1)),ROUND(T182+U182, 1-INT(LOG(ABS(T182+U182)))),IF(NOT(ISERROR(T182*1)),ROUND(T182, 1-INT(LOG(ABS(T182)))),IF(NOT(ISERROR(U182*1)),ROUND(U182, 1-INT(LOG(ABS(U182)))),IF(ISERROR(T182*1+U182*1),"&lt;"&amp;ROUND(IF(T182="-",0,SUBSTITUTE(T182,"&lt;",""))*1+IF(U182="-",0,SUBSTITUTE(U182,"&lt;",""))*1,1-INT(LOG(ABS(IF(T182="-",0,SUBSTITUTE(T182,"&lt;",""))*1+IF(U182="-",0,SUBSTITUTE(U182,"&lt;",""))*1)))))))))),"入力形式が間違っています")</f>
        <v>&lt;9.4</v>
      </c>
      <c r="W182" s="23" t="str">
        <f>IF(ISERROR(V182*1),"",IF(AND(H182="飲料水",V182&gt;=11),"○",IF(AND(H182="牛乳・乳児用食品",V182&gt;=51),"○",IF(AND(H182&lt;&gt;"",V182&gt;=110),"○",""))))</f>
        <v/>
      </c>
    </row>
    <row r="183" spans="1:23" x14ac:dyDescent="0.4">
      <c r="A183" s="24">
        <v>177</v>
      </c>
      <c r="B183" s="24" t="s">
        <v>503</v>
      </c>
      <c r="C183" s="27" t="s">
        <v>503</v>
      </c>
      <c r="D183" s="40" t="s">
        <v>503</v>
      </c>
      <c r="E183" s="42" t="s">
        <v>518</v>
      </c>
      <c r="F183" s="142" t="s">
        <v>519</v>
      </c>
      <c r="G183" s="51" t="s">
        <v>35</v>
      </c>
      <c r="H183" s="11" t="s">
        <v>91</v>
      </c>
      <c r="I183" s="42" t="s">
        <v>556</v>
      </c>
      <c r="J183" s="28" t="s">
        <v>93</v>
      </c>
      <c r="K183" s="28" t="s">
        <v>34</v>
      </c>
      <c r="L183" s="52" t="s">
        <v>40</v>
      </c>
      <c r="M183" s="43" t="s">
        <v>507</v>
      </c>
      <c r="N183" s="44" t="s">
        <v>42</v>
      </c>
      <c r="O183" s="45">
        <v>44165</v>
      </c>
      <c r="P183" s="46">
        <v>44174</v>
      </c>
      <c r="Q183" s="33" t="s">
        <v>557</v>
      </c>
      <c r="R183" s="34" t="s">
        <v>558</v>
      </c>
      <c r="S183" s="48" t="s">
        <v>559</v>
      </c>
      <c r="T183" s="21" t="str">
        <f>IF(Q183="","",IF(NOT(ISERROR(Q183*1)),ROUNDDOWN(Q183*1,2-INT(LOG(ABS(Q183*1)))),IFERROR("&lt;"&amp;ROUNDDOWN(IF(SUBSTITUTE(Q183,"&lt;","")*1&lt;=50,SUBSTITUTE(Q183,"&lt;","")*1,""),2-INT(LOG(ABS(SUBSTITUTE(Q183,"&lt;","")*1)))),IF(Q183="-",Q183,"入力形式が間違っています"))))</f>
        <v>&lt;0.427</v>
      </c>
      <c r="U183" s="21" t="str">
        <f>IF(R183="","",IF(NOT(ISERROR(R183*1)),ROUNDDOWN(R183*1,2-INT(LOG(ABS(R183*1)))),IFERROR("&lt;"&amp;ROUNDDOWN(IF(SUBSTITUTE(R183,"&lt;","")*1&lt;=50,SUBSTITUTE(R183,"&lt;","")*1,""),2-INT(LOG(ABS(SUBSTITUTE(R183,"&lt;","")*1)))),IF(R183="-",R183,"入力形式が間違っています"))))</f>
        <v>&lt;0.453</v>
      </c>
      <c r="V183" s="22" t="str">
        <f>IFERROR(IF(AND(T183="",U183=""),"",IF(AND(T183="-",U183="-"),IF(S183="","Cs合計を入力してください",S183),IF(NOT(ISERROR(T183*1+U183*1)),ROUND(T183+U183, 1-INT(LOG(ABS(T183+U183)))),IF(NOT(ISERROR(T183*1)),ROUND(T183, 1-INT(LOG(ABS(T183)))),IF(NOT(ISERROR(U183*1)),ROUND(U183, 1-INT(LOG(ABS(U183)))),IF(ISERROR(T183*1+U183*1),"&lt;"&amp;ROUND(IF(T183="-",0,SUBSTITUTE(T183,"&lt;",""))*1+IF(U183="-",0,SUBSTITUTE(U183,"&lt;",""))*1,1-INT(LOG(ABS(IF(T183="-",0,SUBSTITUTE(T183,"&lt;",""))*1+IF(U183="-",0,SUBSTITUTE(U183,"&lt;",""))*1)))))))))),"入力形式が間違っています")</f>
        <v>&lt;0.88</v>
      </c>
      <c r="W183" s="23" t="str">
        <f>IF(ISERROR(V183*1),"",IF(AND(H183="飲料水",V183&gt;=11),"○",IF(AND(H183="牛乳・乳児用食品",V183&gt;=51),"○",IF(AND(H183&lt;&gt;"",V183&gt;=110),"○",""))))</f>
        <v/>
      </c>
    </row>
    <row r="184" spans="1:23" x14ac:dyDescent="0.4">
      <c r="A184" s="24">
        <v>178</v>
      </c>
      <c r="B184" s="24" t="s">
        <v>503</v>
      </c>
      <c r="C184" s="27" t="s">
        <v>503</v>
      </c>
      <c r="D184" s="40" t="s">
        <v>503</v>
      </c>
      <c r="E184" s="42" t="s">
        <v>518</v>
      </c>
      <c r="F184" s="142" t="s">
        <v>519</v>
      </c>
      <c r="G184" s="51" t="s">
        <v>35</v>
      </c>
      <c r="H184" s="11" t="s">
        <v>91</v>
      </c>
      <c r="I184" s="42" t="s">
        <v>560</v>
      </c>
      <c r="J184" s="28" t="s">
        <v>93</v>
      </c>
      <c r="K184" s="28" t="s">
        <v>34</v>
      </c>
      <c r="L184" s="52" t="s">
        <v>40</v>
      </c>
      <c r="M184" s="43" t="s">
        <v>507</v>
      </c>
      <c r="N184" s="44" t="s">
        <v>42</v>
      </c>
      <c r="O184" s="45">
        <v>44161</v>
      </c>
      <c r="P184" s="46">
        <v>44174</v>
      </c>
      <c r="Q184" s="33" t="s">
        <v>550</v>
      </c>
      <c r="R184" s="34" t="s">
        <v>561</v>
      </c>
      <c r="S184" s="48" t="s">
        <v>84</v>
      </c>
      <c r="T184" s="21" t="str">
        <f>IF(Q184="","",IF(NOT(ISERROR(Q184*1)),ROUNDDOWN(Q184*1,2-INT(LOG(ABS(Q184*1)))),IFERROR("&lt;"&amp;ROUNDDOWN(IF(SUBSTITUTE(Q184,"&lt;","")*1&lt;=50,SUBSTITUTE(Q184,"&lt;","")*1,""),2-INT(LOG(ABS(SUBSTITUTE(Q184,"&lt;","")*1)))),IF(Q184="-",Q184,"入力形式が間違っています"))))</f>
        <v>&lt;4.93</v>
      </c>
      <c r="U184" s="21" t="str">
        <f>IF(R184="","",IF(NOT(ISERROR(R184*1)),ROUNDDOWN(R184*1,2-INT(LOG(ABS(R184*1)))),IFERROR("&lt;"&amp;ROUNDDOWN(IF(SUBSTITUTE(R184,"&lt;","")*1&lt;=50,SUBSTITUTE(R184,"&lt;","")*1,""),2-INT(LOG(ABS(SUBSTITUTE(R184,"&lt;","")*1)))),IF(R184="-",R184,"入力形式が間違っています"))))</f>
        <v>&lt;5.06</v>
      </c>
      <c r="V184" s="22" t="str">
        <f>IFERROR(IF(AND(T184="",U184=""),"",IF(AND(T184="-",U184="-"),IF(S184="","Cs合計を入力してください",S184),IF(NOT(ISERROR(T184*1+U184*1)),ROUND(T184+U184, 1-INT(LOG(ABS(T184+U184)))),IF(NOT(ISERROR(T184*1)),ROUND(T184, 1-INT(LOG(ABS(T184)))),IF(NOT(ISERROR(U184*1)),ROUND(U184, 1-INT(LOG(ABS(U184)))),IF(ISERROR(T184*1+U184*1),"&lt;"&amp;ROUND(IF(T184="-",0,SUBSTITUTE(T184,"&lt;",""))*1+IF(U184="-",0,SUBSTITUTE(U184,"&lt;",""))*1,1-INT(LOG(ABS(IF(T184="-",0,SUBSTITUTE(T184,"&lt;",""))*1+IF(U184="-",0,SUBSTITUTE(U184,"&lt;",""))*1)))))))))),"入力形式が間違っています")</f>
        <v>&lt;10</v>
      </c>
      <c r="W184" s="23" t="str">
        <f>IF(ISERROR(V184*1),"",IF(AND(H184="飲料水",V184&gt;=11),"○",IF(AND(H184="牛乳・乳児用食品",V184&gt;=51),"○",IF(AND(H184&lt;&gt;"",V184&gt;=110),"○",""))))</f>
        <v/>
      </c>
    </row>
    <row r="185" spans="1:23" x14ac:dyDescent="0.4">
      <c r="A185" s="24">
        <v>179</v>
      </c>
      <c r="B185" s="24" t="s">
        <v>503</v>
      </c>
      <c r="C185" s="27" t="s">
        <v>503</v>
      </c>
      <c r="D185" s="40" t="s">
        <v>503</v>
      </c>
      <c r="E185" s="42" t="s">
        <v>34</v>
      </c>
      <c r="F185" s="142" t="s">
        <v>562</v>
      </c>
      <c r="G185" s="93" t="s">
        <v>49</v>
      </c>
      <c r="H185" s="49" t="s">
        <v>91</v>
      </c>
      <c r="I185" s="42" t="s">
        <v>563</v>
      </c>
      <c r="J185" s="28" t="s">
        <v>93</v>
      </c>
      <c r="K185" s="28" t="s">
        <v>34</v>
      </c>
      <c r="L185" s="94" t="s">
        <v>54</v>
      </c>
      <c r="M185" s="43" t="s">
        <v>507</v>
      </c>
      <c r="N185" s="44" t="s">
        <v>42</v>
      </c>
      <c r="O185" s="45">
        <v>44117</v>
      </c>
      <c r="P185" s="46">
        <v>44174</v>
      </c>
      <c r="Q185" s="33" t="s">
        <v>538</v>
      </c>
      <c r="R185" s="95">
        <v>15</v>
      </c>
      <c r="S185" s="48">
        <v>15</v>
      </c>
      <c r="T185" s="21" t="str">
        <f>IF(Q185="","",IF(NOT(ISERROR(Q185*1)),ROUNDDOWN(Q185*1,2-INT(LOG(ABS(Q185*1)))),IFERROR("&lt;"&amp;ROUNDDOWN(IF(SUBSTITUTE(Q185,"&lt;","")*1&lt;=50,SUBSTITUTE(Q185,"&lt;","")*1,""),2-INT(LOG(ABS(SUBSTITUTE(Q185,"&lt;","")*1)))),IF(Q185="-",Q185,"入力形式が間違っています"))))</f>
        <v>&lt;5.39</v>
      </c>
      <c r="U185" s="21">
        <f>IF(R185="","",IF(NOT(ISERROR(R185*1)),ROUNDDOWN(R185*1,2-INT(LOG(ABS(R185*1)))),IFERROR("&lt;"&amp;ROUNDDOWN(IF(SUBSTITUTE(R185,"&lt;","")*1&lt;=50,SUBSTITUTE(R185,"&lt;","")*1,""),2-INT(LOG(ABS(SUBSTITUTE(R185,"&lt;","")*1)))),IF(R185="-",R185,"入力形式が間違っています"))))</f>
        <v>15</v>
      </c>
      <c r="V185" s="22">
        <f>IFERROR(IF(AND(T185="",U185=""),"",IF(AND(T185="-",U185="-"),IF(S185="","Cs合計を入力してください",S185),IF(NOT(ISERROR(T185*1+U185*1)),ROUND(T185+U185, 1-INT(LOG(ABS(T185+U185)))),IF(NOT(ISERROR(T185*1)),ROUND(T185, 1-INT(LOG(ABS(T185)))),IF(NOT(ISERROR(U185*1)),ROUND(U185, 1-INT(LOG(ABS(U185)))),IF(ISERROR(T185*1+U185*1),"&lt;"&amp;ROUND(IF(T185="-",0,SUBSTITUTE(T185,"&lt;",""))*1+IF(U185="-",0,SUBSTITUTE(U185,"&lt;",""))*1,1-INT(LOG(ABS(IF(T185="-",0,SUBSTITUTE(T185,"&lt;",""))*1+IF(U185="-",0,SUBSTITUTE(U185,"&lt;",""))*1)))))))))),"入力形式が間違っています")</f>
        <v>15</v>
      </c>
      <c r="W185" s="23" t="str">
        <f>IF(ISERROR(V185*1),"",IF(AND(H185="飲料水",V185&gt;=11),"○",IF(AND(H185="牛乳・乳児用食品",V185&gt;=51),"○",IF(AND(H185&lt;&gt;"",V185&gt;=110),"○",""))))</f>
        <v/>
      </c>
    </row>
    <row r="186" spans="1:23" x14ac:dyDescent="0.4">
      <c r="A186" s="24">
        <v>180</v>
      </c>
      <c r="B186" s="24" t="s">
        <v>503</v>
      </c>
      <c r="C186" s="27" t="s">
        <v>503</v>
      </c>
      <c r="D186" s="26" t="s">
        <v>503</v>
      </c>
      <c r="E186" s="28" t="s">
        <v>564</v>
      </c>
      <c r="F186" s="25" t="s">
        <v>565</v>
      </c>
      <c r="G186" s="93" t="s">
        <v>35</v>
      </c>
      <c r="H186" s="11" t="s">
        <v>91</v>
      </c>
      <c r="I186" s="28" t="s">
        <v>506</v>
      </c>
      <c r="J186" s="28" t="s">
        <v>93</v>
      </c>
      <c r="K186" s="28" t="s">
        <v>34</v>
      </c>
      <c r="L186" s="52" t="s">
        <v>40</v>
      </c>
      <c r="M186" s="29" t="s">
        <v>507</v>
      </c>
      <c r="N186" s="30" t="s">
        <v>42</v>
      </c>
      <c r="O186" s="31">
        <v>44169</v>
      </c>
      <c r="P186" s="32">
        <v>44224</v>
      </c>
      <c r="Q186" s="33" t="s">
        <v>566</v>
      </c>
      <c r="R186" s="34" t="s">
        <v>567</v>
      </c>
      <c r="S186" s="37" t="s">
        <v>380</v>
      </c>
      <c r="T186" s="21" t="str">
        <f>IF(Q186="","",IF(NOT(ISERROR(Q186*1)),ROUNDDOWN(Q186*1,2-INT(LOG(ABS(Q186*1)))),IFERROR("&lt;"&amp;ROUNDDOWN(IF(SUBSTITUTE(Q186,"&lt;","")*1&lt;=50,SUBSTITUTE(Q186,"&lt;","")*1,""),2-INT(LOG(ABS(SUBSTITUTE(Q186,"&lt;","")*1)))),IF(Q186="-",Q186,"入力形式が間違っています"))))</f>
        <v>&lt;3.66</v>
      </c>
      <c r="U186" s="21" t="str">
        <f>IF(R186="","",IF(NOT(ISERROR(R186*1)),ROUNDDOWN(R186*1,2-INT(LOG(ABS(R186*1)))),IFERROR("&lt;"&amp;ROUNDDOWN(IF(SUBSTITUTE(R186,"&lt;","")*1&lt;=50,SUBSTITUTE(R186,"&lt;","")*1,""),2-INT(LOG(ABS(SUBSTITUTE(R186,"&lt;","")*1)))),IF(R186="-",R186,"入力形式が間違っています"))))</f>
        <v>&lt;3.09</v>
      </c>
      <c r="V186" s="22" t="str">
        <f>IFERROR(IF(AND(T186="",U186=""),"",IF(AND(T186="-",U186="-"),IF(S186="","Cs合計を入力してください",S186),IF(NOT(ISERROR(T186*1+U186*1)),ROUND(T186+U186, 1-INT(LOG(ABS(T186+U186)))),IF(NOT(ISERROR(T186*1)),ROUND(T186, 1-INT(LOG(ABS(T186)))),IF(NOT(ISERROR(U186*1)),ROUND(U186, 1-INT(LOG(ABS(U186)))),IF(ISERROR(T186*1+U186*1),"&lt;"&amp;ROUND(IF(T186="-",0,SUBSTITUTE(T186,"&lt;",""))*1+IF(U186="-",0,SUBSTITUTE(U186,"&lt;",""))*1,1-INT(LOG(ABS(IF(T186="-",0,SUBSTITUTE(T186,"&lt;",""))*1+IF(U186="-",0,SUBSTITUTE(U186,"&lt;",""))*1)))))))))),"入力形式が間違っています")</f>
        <v>&lt;6.8</v>
      </c>
      <c r="W186" s="23" t="str">
        <f>IF(ISERROR(V186*1),"",IF(AND(H186="飲料水",V186&gt;=11),"○",IF(AND(H186="牛乳・乳児用食品",V186&gt;=51),"○",IF(AND(H186&lt;&gt;"",V186&gt;=110),"○",""))))</f>
        <v/>
      </c>
    </row>
    <row r="187" spans="1:23" x14ac:dyDescent="0.4">
      <c r="A187" s="24">
        <v>181</v>
      </c>
      <c r="B187" s="24" t="s">
        <v>503</v>
      </c>
      <c r="C187" s="27" t="s">
        <v>503</v>
      </c>
      <c r="D187" s="26" t="s">
        <v>503</v>
      </c>
      <c r="E187" s="28" t="s">
        <v>564</v>
      </c>
      <c r="F187" s="25" t="s">
        <v>565</v>
      </c>
      <c r="G187" s="93" t="s">
        <v>35</v>
      </c>
      <c r="H187" s="11" t="s">
        <v>91</v>
      </c>
      <c r="I187" s="28" t="s">
        <v>568</v>
      </c>
      <c r="J187" s="28" t="s">
        <v>93</v>
      </c>
      <c r="K187" s="28" t="s">
        <v>34</v>
      </c>
      <c r="L187" s="52" t="s">
        <v>40</v>
      </c>
      <c r="M187" s="29" t="s">
        <v>507</v>
      </c>
      <c r="N187" s="30" t="s">
        <v>42</v>
      </c>
      <c r="O187" s="31">
        <v>44208</v>
      </c>
      <c r="P187" s="32">
        <v>44224</v>
      </c>
      <c r="Q187" s="33" t="s">
        <v>569</v>
      </c>
      <c r="R187" s="34" t="s">
        <v>570</v>
      </c>
      <c r="S187" s="37" t="s">
        <v>385</v>
      </c>
      <c r="T187" s="21" t="str">
        <f>IF(Q187="","",IF(NOT(ISERROR(Q187*1)),ROUNDDOWN(Q187*1,2-INT(LOG(ABS(Q187*1)))),IFERROR("&lt;"&amp;ROUNDDOWN(IF(SUBSTITUTE(Q187,"&lt;","")*1&lt;=50,SUBSTITUTE(Q187,"&lt;","")*1,""),2-INT(LOG(ABS(SUBSTITUTE(Q187,"&lt;","")*1)))),IF(Q187="-",Q187,"入力形式が間違っています"))))</f>
        <v>&lt;3.91</v>
      </c>
      <c r="U187" s="21" t="str">
        <f>IF(R187="","",IF(NOT(ISERROR(R187*1)),ROUNDDOWN(R187*1,2-INT(LOG(ABS(R187*1)))),IFERROR("&lt;"&amp;ROUNDDOWN(IF(SUBSTITUTE(R187,"&lt;","")*1&lt;=50,SUBSTITUTE(R187,"&lt;","")*1,""),2-INT(LOG(ABS(SUBSTITUTE(R187,"&lt;","")*1)))),IF(R187="-",R187,"入力形式が間違っています"))))</f>
        <v>&lt;3.48</v>
      </c>
      <c r="V187" s="22" t="str">
        <f>IFERROR(IF(AND(T187="",U187=""),"",IF(AND(T187="-",U187="-"),IF(S187="","Cs合計を入力してください",S187),IF(NOT(ISERROR(T187*1+U187*1)),ROUND(T187+U187, 1-INT(LOG(ABS(T187+U187)))),IF(NOT(ISERROR(T187*1)),ROUND(T187, 1-INT(LOG(ABS(T187)))),IF(NOT(ISERROR(U187*1)),ROUND(U187, 1-INT(LOG(ABS(U187)))),IF(ISERROR(T187*1+U187*1),"&lt;"&amp;ROUND(IF(T187="-",0,SUBSTITUTE(T187,"&lt;",""))*1+IF(U187="-",0,SUBSTITUTE(U187,"&lt;",""))*1,1-INT(LOG(ABS(IF(T187="-",0,SUBSTITUTE(T187,"&lt;",""))*1+IF(U187="-",0,SUBSTITUTE(U187,"&lt;",""))*1)))))))))),"入力形式が間違っています")</f>
        <v>&lt;7.4</v>
      </c>
      <c r="W187" s="50"/>
    </row>
    <row r="188" spans="1:23" x14ac:dyDescent="0.4">
      <c r="A188" s="24">
        <v>182</v>
      </c>
      <c r="B188" s="24" t="s">
        <v>503</v>
      </c>
      <c r="C188" s="27" t="s">
        <v>503</v>
      </c>
      <c r="D188" s="26" t="s">
        <v>503</v>
      </c>
      <c r="E188" s="28" t="s">
        <v>518</v>
      </c>
      <c r="F188" s="25" t="s">
        <v>571</v>
      </c>
      <c r="G188" s="93" t="s">
        <v>35</v>
      </c>
      <c r="H188" s="11" t="s">
        <v>91</v>
      </c>
      <c r="I188" s="28" t="s">
        <v>572</v>
      </c>
      <c r="J188" s="28" t="s">
        <v>93</v>
      </c>
      <c r="K188" s="28" t="s">
        <v>34</v>
      </c>
      <c r="L188" s="52" t="s">
        <v>40</v>
      </c>
      <c r="M188" s="29" t="s">
        <v>507</v>
      </c>
      <c r="N188" s="30" t="s">
        <v>42</v>
      </c>
      <c r="O188" s="31">
        <v>44208</v>
      </c>
      <c r="P188" s="32">
        <v>44224</v>
      </c>
      <c r="Q188" s="33" t="s">
        <v>281</v>
      </c>
      <c r="R188" s="34" t="s">
        <v>573</v>
      </c>
      <c r="S188" s="37" t="s">
        <v>128</v>
      </c>
      <c r="T188" s="21" t="str">
        <f>IF(Q188="","",IF(NOT(ISERROR(Q188*1)),ROUNDDOWN(Q188*1,2-INT(LOG(ABS(Q188*1)))),IFERROR("&lt;"&amp;ROUNDDOWN(IF(SUBSTITUTE(Q188,"&lt;","")*1&lt;=50,SUBSTITUTE(Q188,"&lt;","")*1,""),2-INT(LOG(ABS(SUBSTITUTE(Q188,"&lt;","")*1)))),IF(Q188="-",Q188,"入力形式が間違っています"))))</f>
        <v>&lt;4.39</v>
      </c>
      <c r="U188" s="21" t="str">
        <f>IF(R188="","",IF(NOT(ISERROR(R188*1)),ROUNDDOWN(R188*1,2-INT(LOG(ABS(R188*1)))),IFERROR("&lt;"&amp;ROUNDDOWN(IF(SUBSTITUTE(R188,"&lt;","")*1&lt;=50,SUBSTITUTE(R188,"&lt;","")*1,""),2-INT(LOG(ABS(SUBSTITUTE(R188,"&lt;","")*1)))),IF(R188="-",R188,"入力形式が間違っています"))))</f>
        <v>&lt;3.55</v>
      </c>
      <c r="V188" s="22" t="str">
        <f>IFERROR(IF(AND(T188="",U188=""),"",IF(AND(T188="-",U188="-"),IF(S188="","Cs合計を入力してください",S188),IF(NOT(ISERROR(T188*1+U188*1)),ROUND(T188+U188, 1-INT(LOG(ABS(T188+U188)))),IF(NOT(ISERROR(T188*1)),ROUND(T188, 1-INT(LOG(ABS(T188)))),IF(NOT(ISERROR(U188*1)),ROUND(U188, 1-INT(LOG(ABS(U188)))),IF(ISERROR(T188*1+U188*1),"&lt;"&amp;ROUND(IF(T188="-",0,SUBSTITUTE(T188,"&lt;",""))*1+IF(U188="-",0,SUBSTITUTE(U188,"&lt;",""))*1,1-INT(LOG(ABS(IF(T188="-",0,SUBSTITUTE(T188,"&lt;",""))*1+IF(U188="-",0,SUBSTITUTE(U188,"&lt;",""))*1)))))))))),"入力形式が間違っています")</f>
        <v>&lt;7.9</v>
      </c>
      <c r="W188" s="50"/>
    </row>
    <row r="189" spans="1:23" x14ac:dyDescent="0.4">
      <c r="A189" s="24">
        <v>183</v>
      </c>
      <c r="B189" s="24" t="s">
        <v>503</v>
      </c>
      <c r="C189" s="27" t="s">
        <v>503</v>
      </c>
      <c r="D189" s="26" t="s">
        <v>503</v>
      </c>
      <c r="E189" s="28" t="s">
        <v>564</v>
      </c>
      <c r="F189" s="25" t="s">
        <v>565</v>
      </c>
      <c r="G189" s="93" t="s">
        <v>35</v>
      </c>
      <c r="H189" s="11" t="s">
        <v>91</v>
      </c>
      <c r="I189" s="28" t="s">
        <v>315</v>
      </c>
      <c r="J189" s="28" t="s">
        <v>93</v>
      </c>
      <c r="K189" s="28" t="s">
        <v>34</v>
      </c>
      <c r="L189" s="52" t="s">
        <v>40</v>
      </c>
      <c r="M189" s="29" t="s">
        <v>507</v>
      </c>
      <c r="N189" s="30" t="s">
        <v>42</v>
      </c>
      <c r="O189" s="31">
        <v>44208</v>
      </c>
      <c r="P189" s="32">
        <v>44224</v>
      </c>
      <c r="Q189" s="33" t="s">
        <v>574</v>
      </c>
      <c r="R189" s="34" t="s">
        <v>575</v>
      </c>
      <c r="S189" s="37" t="s">
        <v>128</v>
      </c>
      <c r="T189" s="21" t="str">
        <f>IF(Q189="","",IF(NOT(ISERROR(Q189*1)),ROUNDDOWN(Q189*1,2-INT(LOG(ABS(Q189*1)))),IFERROR("&lt;"&amp;ROUNDDOWN(IF(SUBSTITUTE(Q189,"&lt;","")*1&lt;=50,SUBSTITUTE(Q189,"&lt;","")*1,""),2-INT(LOG(ABS(SUBSTITUTE(Q189,"&lt;","")*1)))),IF(Q189="-",Q189,"入力形式が間違っています"))))</f>
        <v>&lt;4.32</v>
      </c>
      <c r="U189" s="21" t="str">
        <f>IF(R189="","",IF(NOT(ISERROR(R189*1)),ROUNDDOWN(R189*1,2-INT(LOG(ABS(R189*1)))),IFERROR("&lt;"&amp;ROUNDDOWN(IF(SUBSTITUTE(R189,"&lt;","")*1&lt;=50,SUBSTITUTE(R189,"&lt;","")*1,""),2-INT(LOG(ABS(SUBSTITUTE(R189,"&lt;","")*1)))),IF(R189="-",R189,"入力形式が間違っています"))))</f>
        <v>&lt;3.62</v>
      </c>
      <c r="V189" s="22" t="str">
        <f>IFERROR(IF(AND(T189="",U189=""),"",IF(AND(T189="-",U189="-"),IF(S189="","Cs合計を入力してください",S189),IF(NOT(ISERROR(T189*1+U189*1)),ROUND(T189+U189, 1-INT(LOG(ABS(T189+U189)))),IF(NOT(ISERROR(T189*1)),ROUND(T189, 1-INT(LOG(ABS(T189)))),IF(NOT(ISERROR(U189*1)),ROUND(U189, 1-INT(LOG(ABS(U189)))),IF(ISERROR(T189*1+U189*1),"&lt;"&amp;ROUND(IF(T189="-",0,SUBSTITUTE(T189,"&lt;",""))*1+IF(U189="-",0,SUBSTITUTE(U189,"&lt;",""))*1,1-INT(LOG(ABS(IF(T189="-",0,SUBSTITUTE(T189,"&lt;",""))*1+IF(U189="-",0,SUBSTITUTE(U189,"&lt;",""))*1)))))))))),"入力形式が間違っています")</f>
        <v>&lt;7.9</v>
      </c>
      <c r="W189" s="50"/>
    </row>
    <row r="190" spans="1:23" x14ac:dyDescent="0.4">
      <c r="A190" s="24">
        <v>184</v>
      </c>
      <c r="B190" s="24" t="s">
        <v>503</v>
      </c>
      <c r="C190" s="27" t="s">
        <v>503</v>
      </c>
      <c r="D190" s="26" t="s">
        <v>503</v>
      </c>
      <c r="E190" s="28" t="s">
        <v>518</v>
      </c>
      <c r="F190" s="25" t="s">
        <v>571</v>
      </c>
      <c r="G190" s="93" t="s">
        <v>35</v>
      </c>
      <c r="H190" s="11" t="s">
        <v>91</v>
      </c>
      <c r="I190" s="28" t="s">
        <v>315</v>
      </c>
      <c r="J190" s="28" t="s">
        <v>93</v>
      </c>
      <c r="K190" s="28" t="s">
        <v>34</v>
      </c>
      <c r="L190" s="52" t="s">
        <v>40</v>
      </c>
      <c r="M190" s="29" t="s">
        <v>507</v>
      </c>
      <c r="N190" s="30" t="s">
        <v>42</v>
      </c>
      <c r="O190" s="31">
        <v>44208</v>
      </c>
      <c r="P190" s="32">
        <v>44224</v>
      </c>
      <c r="Q190" s="33" t="s">
        <v>576</v>
      </c>
      <c r="R190" s="34" t="s">
        <v>577</v>
      </c>
      <c r="S190" s="37" t="s">
        <v>533</v>
      </c>
      <c r="T190" s="21" t="str">
        <f>IF(Q190="","",IF(NOT(ISERROR(Q190*1)),ROUNDDOWN(Q190*1,2-INT(LOG(ABS(Q190*1)))),IFERROR("&lt;"&amp;ROUNDDOWN(IF(SUBSTITUTE(Q190,"&lt;","")*1&lt;=50,SUBSTITUTE(Q190,"&lt;","")*1,""),2-INT(LOG(ABS(SUBSTITUTE(Q190,"&lt;","")*1)))),IF(Q190="-",Q190,"入力形式が間違っています"))))</f>
        <v>&lt;4.81</v>
      </c>
      <c r="U190" s="21" t="str">
        <f>IF(R190="","",IF(NOT(ISERROR(R190*1)),ROUNDDOWN(R190*1,2-INT(LOG(ABS(R190*1)))),IFERROR("&lt;"&amp;ROUNDDOWN(IF(SUBSTITUTE(R190,"&lt;","")*1&lt;=50,SUBSTITUTE(R190,"&lt;","")*1,""),2-INT(LOG(ABS(SUBSTITUTE(R190,"&lt;","")*1)))),IF(R190="-",R190,"入力形式が間違っています"))))</f>
        <v>&lt;3.64</v>
      </c>
      <c r="V190" s="22" t="str">
        <f>IFERROR(IF(AND(T190="",U190=""),"",IF(AND(T190="-",U190="-"),IF(S190="","Cs合計を入力してください",S190),IF(NOT(ISERROR(T190*1+U190*1)),ROUND(T190+U190, 1-INT(LOG(ABS(T190+U190)))),IF(NOT(ISERROR(T190*1)),ROUND(T190, 1-INT(LOG(ABS(T190)))),IF(NOT(ISERROR(U190*1)),ROUND(U190, 1-INT(LOG(ABS(U190)))),IF(ISERROR(T190*1+U190*1),"&lt;"&amp;ROUND(IF(T190="-",0,SUBSTITUTE(T190,"&lt;",""))*1+IF(U190="-",0,SUBSTITUTE(U190,"&lt;",""))*1,1-INT(LOG(ABS(IF(T190="-",0,SUBSTITUTE(T190,"&lt;",""))*1+IF(U190="-",0,SUBSTITUTE(U190,"&lt;",""))*1)))))))))),"入力形式が間違っています")</f>
        <v>&lt;8.5</v>
      </c>
      <c r="W190" s="50"/>
    </row>
    <row r="191" spans="1:23" x14ac:dyDescent="0.4">
      <c r="A191" s="24">
        <v>185</v>
      </c>
      <c r="B191" s="24" t="s">
        <v>503</v>
      </c>
      <c r="C191" s="27" t="s">
        <v>503</v>
      </c>
      <c r="D191" s="26" t="s">
        <v>503</v>
      </c>
      <c r="E191" s="28" t="s">
        <v>518</v>
      </c>
      <c r="F191" s="25" t="s">
        <v>571</v>
      </c>
      <c r="G191" s="93" t="s">
        <v>35</v>
      </c>
      <c r="H191" s="11" t="s">
        <v>91</v>
      </c>
      <c r="I191" s="28" t="s">
        <v>578</v>
      </c>
      <c r="J191" s="28" t="s">
        <v>93</v>
      </c>
      <c r="K191" s="28" t="s">
        <v>34</v>
      </c>
      <c r="L191" s="52" t="s">
        <v>40</v>
      </c>
      <c r="M191" s="29" t="s">
        <v>507</v>
      </c>
      <c r="N191" s="30" t="s">
        <v>42</v>
      </c>
      <c r="O191" s="31">
        <v>44208</v>
      </c>
      <c r="P191" s="32">
        <v>44224</v>
      </c>
      <c r="Q191" s="33" t="s">
        <v>579</v>
      </c>
      <c r="R191" s="34" t="s">
        <v>580</v>
      </c>
      <c r="S191" s="37" t="s">
        <v>581</v>
      </c>
      <c r="T191" s="21" t="str">
        <f>IF(Q191="","",IF(NOT(ISERROR(Q191*1)),ROUNDDOWN(Q191*1,2-INT(LOG(ABS(Q191*1)))),IFERROR("&lt;"&amp;ROUNDDOWN(IF(SUBSTITUTE(Q191,"&lt;","")*1&lt;=50,SUBSTITUTE(Q191,"&lt;","")*1,""),2-INT(LOG(ABS(SUBSTITUTE(Q191,"&lt;","")*1)))),IF(Q191="-",Q191,"入力形式が間違っています"))))</f>
        <v>&lt;3.21</v>
      </c>
      <c r="U191" s="21" t="str">
        <f>IF(R191="","",IF(NOT(ISERROR(R191*1)),ROUNDDOWN(R191*1,2-INT(LOG(ABS(R191*1)))),IFERROR("&lt;"&amp;ROUNDDOWN(IF(SUBSTITUTE(R191,"&lt;","")*1&lt;=50,SUBSTITUTE(R191,"&lt;","")*1,""),2-INT(LOG(ABS(SUBSTITUTE(R191,"&lt;","")*1)))),IF(R191="-",R191,"入力形式が間違っています"))))</f>
        <v>&lt;2.95</v>
      </c>
      <c r="V191" s="22" t="str">
        <f>IFERROR(IF(AND(T191="",U191=""),"",IF(AND(T191="-",U191="-"),IF(S191="","Cs合計を入力してください",S191),IF(NOT(ISERROR(T191*1+U191*1)),ROUND(T191+U191, 1-INT(LOG(ABS(T191+U191)))),IF(NOT(ISERROR(T191*1)),ROUND(T191, 1-INT(LOG(ABS(T191)))),IF(NOT(ISERROR(U191*1)),ROUND(U191, 1-INT(LOG(ABS(U191)))),IF(ISERROR(T191*1+U191*1),"&lt;"&amp;ROUND(IF(T191="-",0,SUBSTITUTE(T191,"&lt;",""))*1+IF(U191="-",0,SUBSTITUTE(U191,"&lt;",""))*1,1-INT(LOG(ABS(IF(T191="-",0,SUBSTITUTE(T191,"&lt;",""))*1+IF(U191="-",0,SUBSTITUTE(U191,"&lt;",""))*1)))))))))),"入力形式が間違っています")</f>
        <v>&lt;6.2</v>
      </c>
      <c r="W191" s="50"/>
    </row>
    <row r="192" spans="1:23" x14ac:dyDescent="0.4">
      <c r="A192" s="24">
        <v>186</v>
      </c>
      <c r="B192" s="24" t="s">
        <v>503</v>
      </c>
      <c r="C192" s="27" t="s">
        <v>503</v>
      </c>
      <c r="D192" s="26" t="s">
        <v>503</v>
      </c>
      <c r="E192" s="28" t="s">
        <v>564</v>
      </c>
      <c r="F192" s="25" t="s">
        <v>565</v>
      </c>
      <c r="G192" s="93" t="s">
        <v>35</v>
      </c>
      <c r="H192" s="11" t="s">
        <v>91</v>
      </c>
      <c r="I192" s="28" t="s">
        <v>582</v>
      </c>
      <c r="J192" s="28" t="s">
        <v>93</v>
      </c>
      <c r="K192" s="28" t="s">
        <v>34</v>
      </c>
      <c r="L192" s="52" t="s">
        <v>40</v>
      </c>
      <c r="M192" s="29" t="s">
        <v>507</v>
      </c>
      <c r="N192" s="30" t="s">
        <v>42</v>
      </c>
      <c r="O192" s="31">
        <v>44208</v>
      </c>
      <c r="P192" s="32">
        <v>44224</v>
      </c>
      <c r="Q192" s="33" t="s">
        <v>583</v>
      </c>
      <c r="R192" s="34" t="s">
        <v>584</v>
      </c>
      <c r="S192" s="37" t="s">
        <v>533</v>
      </c>
      <c r="T192" s="21" t="str">
        <f>IF(Q192="","",IF(NOT(ISERROR(Q192*1)),ROUNDDOWN(Q192*1,2-INT(LOG(ABS(Q192*1)))),IFERROR("&lt;"&amp;ROUNDDOWN(IF(SUBSTITUTE(Q192,"&lt;","")*1&lt;=50,SUBSTITUTE(Q192,"&lt;","")*1,""),2-INT(LOG(ABS(SUBSTITUTE(Q192,"&lt;","")*1)))),IF(Q192="-",Q192,"入力形式が間違っています"))))</f>
        <v>&lt;4.75</v>
      </c>
      <c r="U192" s="21" t="str">
        <f>IF(R192="","",IF(NOT(ISERROR(R192*1)),ROUNDDOWN(R192*1,2-INT(LOG(ABS(R192*1)))),IFERROR("&lt;"&amp;ROUNDDOWN(IF(SUBSTITUTE(R192,"&lt;","")*1&lt;=50,SUBSTITUTE(R192,"&lt;","")*1,""),2-INT(LOG(ABS(SUBSTITUTE(R192,"&lt;","")*1)))),IF(R192="-",R192,"入力形式が間違っています"))))</f>
        <v>&lt;3.7</v>
      </c>
      <c r="V192" s="22" t="str">
        <f>IFERROR(IF(AND(T192="",U192=""),"",IF(AND(T192="-",U192="-"),IF(S192="","Cs合計を入力してください",S192),IF(NOT(ISERROR(T192*1+U192*1)),ROUND(T192+U192, 1-INT(LOG(ABS(T192+U192)))),IF(NOT(ISERROR(T192*1)),ROUND(T192, 1-INT(LOG(ABS(T192)))),IF(NOT(ISERROR(U192*1)),ROUND(U192, 1-INT(LOG(ABS(U192)))),IF(ISERROR(T192*1+U192*1),"&lt;"&amp;ROUND(IF(T192="-",0,SUBSTITUTE(T192,"&lt;",""))*1+IF(U192="-",0,SUBSTITUTE(U192,"&lt;",""))*1,1-INT(LOG(ABS(IF(T192="-",0,SUBSTITUTE(T192,"&lt;",""))*1+IF(U192="-",0,SUBSTITUTE(U192,"&lt;",""))*1)))))))))),"入力形式が間違っています")</f>
        <v>&lt;8.5</v>
      </c>
      <c r="W192" s="50"/>
    </row>
    <row r="193" spans="1:23" x14ac:dyDescent="0.4">
      <c r="A193" s="24">
        <v>187</v>
      </c>
      <c r="B193" s="24" t="s">
        <v>503</v>
      </c>
      <c r="C193" s="27" t="s">
        <v>503</v>
      </c>
      <c r="D193" s="26" t="s">
        <v>503</v>
      </c>
      <c r="E193" s="28" t="s">
        <v>564</v>
      </c>
      <c r="F193" s="25" t="s">
        <v>565</v>
      </c>
      <c r="G193" s="93" t="s">
        <v>35</v>
      </c>
      <c r="H193" s="11" t="s">
        <v>91</v>
      </c>
      <c r="I193" s="28" t="s">
        <v>585</v>
      </c>
      <c r="J193" s="28" t="s">
        <v>93</v>
      </c>
      <c r="K193" s="28" t="s">
        <v>34</v>
      </c>
      <c r="L193" s="52" t="s">
        <v>40</v>
      </c>
      <c r="M193" s="29" t="s">
        <v>507</v>
      </c>
      <c r="N193" s="30" t="s">
        <v>42</v>
      </c>
      <c r="O193" s="31">
        <v>44208</v>
      </c>
      <c r="P193" s="32">
        <v>44224</v>
      </c>
      <c r="Q193" s="33" t="s">
        <v>586</v>
      </c>
      <c r="R193" s="34" t="s">
        <v>587</v>
      </c>
      <c r="S193" s="37" t="s">
        <v>588</v>
      </c>
      <c r="T193" s="21" t="str">
        <f>IF(Q193="","",IF(NOT(ISERROR(Q193*1)),ROUNDDOWN(Q193*1,2-INT(LOG(ABS(Q193*1)))),IFERROR("&lt;"&amp;ROUNDDOWN(IF(SUBSTITUTE(Q193,"&lt;","")*1&lt;=50,SUBSTITUTE(Q193,"&lt;","")*1,""),2-INT(LOG(ABS(SUBSTITUTE(Q193,"&lt;","")*1)))),IF(Q193="-",Q193,"入力形式が間違っています"))))</f>
        <v>&lt;3.45</v>
      </c>
      <c r="U193" s="21" t="str">
        <f>IF(R193="","",IF(NOT(ISERROR(R193*1)),ROUNDDOWN(R193*1,2-INT(LOG(ABS(R193*1)))),IFERROR("&lt;"&amp;ROUNDDOWN(IF(SUBSTITUTE(R193,"&lt;","")*1&lt;=50,SUBSTITUTE(R193,"&lt;","")*1,""),2-INT(LOG(ABS(SUBSTITUTE(R193,"&lt;","")*1)))),IF(R193="-",R193,"入力形式が間違っています"))))</f>
        <v>&lt;3.05</v>
      </c>
      <c r="V193" s="22" t="str">
        <f>IFERROR(IF(AND(T193="",U193=""),"",IF(AND(T193="-",U193="-"),IF(S193="","Cs合計を入力してください",S193),IF(NOT(ISERROR(T193*1+U193*1)),ROUND(T193+U193, 1-INT(LOG(ABS(T193+U193)))),IF(NOT(ISERROR(T193*1)),ROUND(T193, 1-INT(LOG(ABS(T193)))),IF(NOT(ISERROR(U193*1)),ROUND(U193, 1-INT(LOG(ABS(U193)))),IF(ISERROR(T193*1+U193*1),"&lt;"&amp;ROUND(IF(T193="-",0,SUBSTITUTE(T193,"&lt;",""))*1+IF(U193="-",0,SUBSTITUTE(U193,"&lt;",""))*1,1-INT(LOG(ABS(IF(T193="-",0,SUBSTITUTE(T193,"&lt;",""))*1+IF(U193="-",0,SUBSTITUTE(U193,"&lt;",""))*1)))))))))),"入力形式が間違っています")</f>
        <v>&lt;6.5</v>
      </c>
      <c r="W193" s="50"/>
    </row>
    <row r="194" spans="1:23" x14ac:dyDescent="0.4">
      <c r="A194" s="24">
        <v>188</v>
      </c>
      <c r="B194" s="24" t="s">
        <v>503</v>
      </c>
      <c r="C194" s="27" t="s">
        <v>503</v>
      </c>
      <c r="D194" s="26" t="s">
        <v>503</v>
      </c>
      <c r="E194" s="28" t="s">
        <v>518</v>
      </c>
      <c r="F194" s="25" t="s">
        <v>571</v>
      </c>
      <c r="G194" s="93" t="s">
        <v>35</v>
      </c>
      <c r="H194" s="11" t="s">
        <v>91</v>
      </c>
      <c r="I194" s="28" t="s">
        <v>589</v>
      </c>
      <c r="J194" s="28" t="s">
        <v>93</v>
      </c>
      <c r="K194" s="28" t="s">
        <v>34</v>
      </c>
      <c r="L194" s="52" t="s">
        <v>40</v>
      </c>
      <c r="M194" s="29" t="s">
        <v>507</v>
      </c>
      <c r="N194" s="30" t="s">
        <v>42</v>
      </c>
      <c r="O194" s="31">
        <v>44208</v>
      </c>
      <c r="P194" s="32">
        <v>44224</v>
      </c>
      <c r="Q194" s="33" t="s">
        <v>590</v>
      </c>
      <c r="R194" s="34" t="s">
        <v>591</v>
      </c>
      <c r="S194" s="37" t="s">
        <v>592</v>
      </c>
      <c r="T194" s="21" t="str">
        <f>IF(Q194="","",IF(NOT(ISERROR(Q194*1)),ROUNDDOWN(Q194*1,2-INT(LOG(ABS(Q194*1)))),IFERROR("&lt;"&amp;ROUNDDOWN(IF(SUBSTITUTE(Q194,"&lt;","")*1&lt;=50,SUBSTITUTE(Q194,"&lt;","")*1,""),2-INT(LOG(ABS(SUBSTITUTE(Q194,"&lt;","")*1)))),IF(Q194="-",Q194,"入力形式が間違っています"))))</f>
        <v>&lt;3.92</v>
      </c>
      <c r="U194" s="21" t="str">
        <f>IF(R194="","",IF(NOT(ISERROR(R194*1)),ROUNDDOWN(R194*1,2-INT(LOG(ABS(R194*1)))),IFERROR("&lt;"&amp;ROUNDDOWN(IF(SUBSTITUTE(R194,"&lt;","")*1&lt;=50,SUBSTITUTE(R194,"&lt;","")*1,""),2-INT(LOG(ABS(SUBSTITUTE(R194,"&lt;","")*1)))),IF(R194="-",R194,"入力形式が間違っています"))))</f>
        <v>&lt;2.81</v>
      </c>
      <c r="V194" s="22" t="str">
        <f>IFERROR(IF(AND(T194="",U194=""),"",IF(AND(T194="-",U194="-"),IF(S194="","Cs合計を入力してください",S194),IF(NOT(ISERROR(T194*1+U194*1)),ROUND(T194+U194, 1-INT(LOG(ABS(T194+U194)))),IF(NOT(ISERROR(T194*1)),ROUND(T194, 1-INT(LOG(ABS(T194)))),IF(NOT(ISERROR(U194*1)),ROUND(U194, 1-INT(LOG(ABS(U194)))),IF(ISERROR(T194*1+U194*1),"&lt;"&amp;ROUND(IF(T194="-",0,SUBSTITUTE(T194,"&lt;",""))*1+IF(U194="-",0,SUBSTITUTE(U194,"&lt;",""))*1,1-INT(LOG(ABS(IF(T194="-",0,SUBSTITUTE(T194,"&lt;",""))*1+IF(U194="-",0,SUBSTITUTE(U194,"&lt;",""))*1)))))))))),"入力形式が間違っています")</f>
        <v>&lt;6.7</v>
      </c>
      <c r="W194" s="50"/>
    </row>
    <row r="195" spans="1:23" x14ac:dyDescent="0.4">
      <c r="A195" s="24">
        <v>189</v>
      </c>
      <c r="B195" s="24" t="s">
        <v>503</v>
      </c>
      <c r="C195" s="27" t="s">
        <v>503</v>
      </c>
      <c r="D195" s="26" t="s">
        <v>503</v>
      </c>
      <c r="E195" s="28" t="s">
        <v>564</v>
      </c>
      <c r="F195" s="25" t="s">
        <v>565</v>
      </c>
      <c r="G195" s="93" t="s">
        <v>35</v>
      </c>
      <c r="H195" s="11" t="s">
        <v>91</v>
      </c>
      <c r="I195" s="28" t="s">
        <v>593</v>
      </c>
      <c r="J195" s="28" t="s">
        <v>93</v>
      </c>
      <c r="K195" s="28" t="s">
        <v>34</v>
      </c>
      <c r="L195" s="52" t="s">
        <v>40</v>
      </c>
      <c r="M195" s="29" t="s">
        <v>507</v>
      </c>
      <c r="N195" s="30" t="s">
        <v>42</v>
      </c>
      <c r="O195" s="31">
        <v>44208</v>
      </c>
      <c r="P195" s="32">
        <v>44224</v>
      </c>
      <c r="Q195" s="33" t="s">
        <v>580</v>
      </c>
      <c r="R195" s="34" t="s">
        <v>594</v>
      </c>
      <c r="S195" s="37" t="s">
        <v>588</v>
      </c>
      <c r="T195" s="21" t="str">
        <f>IF(Q195="","",IF(NOT(ISERROR(Q195*1)),ROUNDDOWN(Q195*1,2-INT(LOG(ABS(Q195*1)))),IFERROR("&lt;"&amp;ROUNDDOWN(IF(SUBSTITUTE(Q195,"&lt;","")*1&lt;=50,SUBSTITUTE(Q195,"&lt;","")*1,""),2-INT(LOG(ABS(SUBSTITUTE(Q195,"&lt;","")*1)))),IF(Q195="-",Q195,"入力形式が間違っています"))))</f>
        <v>&lt;2.95</v>
      </c>
      <c r="U195" s="21" t="str">
        <f>IF(R195="","",IF(NOT(ISERROR(R195*1)),ROUNDDOWN(R195*1,2-INT(LOG(ABS(R195*1)))),IFERROR("&lt;"&amp;ROUNDDOWN(IF(SUBSTITUTE(R195,"&lt;","")*1&lt;=50,SUBSTITUTE(R195,"&lt;","")*1,""),2-INT(LOG(ABS(SUBSTITUTE(R195,"&lt;","")*1)))),IF(R195="-",R195,"入力形式が間違っています"))))</f>
        <v>&lt;3.5</v>
      </c>
      <c r="V195" s="22" t="str">
        <f>IFERROR(IF(AND(T195="",U195=""),"",IF(AND(T195="-",U195="-"),IF(S195="","Cs合計を入力してください",S195),IF(NOT(ISERROR(T195*1+U195*1)),ROUND(T195+U195, 1-INT(LOG(ABS(T195+U195)))),IF(NOT(ISERROR(T195*1)),ROUND(T195, 1-INT(LOG(ABS(T195)))),IF(NOT(ISERROR(U195*1)),ROUND(U195, 1-INT(LOG(ABS(U195)))),IF(ISERROR(T195*1+U195*1),"&lt;"&amp;ROUND(IF(T195="-",0,SUBSTITUTE(T195,"&lt;",""))*1+IF(U195="-",0,SUBSTITUTE(U195,"&lt;",""))*1,1-INT(LOG(ABS(IF(T195="-",0,SUBSTITUTE(T195,"&lt;",""))*1+IF(U195="-",0,SUBSTITUTE(U195,"&lt;",""))*1)))))))))),"入力形式が間違っています")</f>
        <v>&lt;6.5</v>
      </c>
      <c r="W195" s="50"/>
    </row>
    <row r="196" spans="1:23" x14ac:dyDescent="0.4">
      <c r="A196" s="24">
        <v>190</v>
      </c>
      <c r="B196" s="24" t="s">
        <v>503</v>
      </c>
      <c r="C196" s="27" t="s">
        <v>503</v>
      </c>
      <c r="D196" s="26" t="s">
        <v>503</v>
      </c>
      <c r="E196" s="28" t="s">
        <v>518</v>
      </c>
      <c r="F196" s="25" t="s">
        <v>571</v>
      </c>
      <c r="G196" s="93" t="s">
        <v>35</v>
      </c>
      <c r="H196" s="11" t="s">
        <v>91</v>
      </c>
      <c r="I196" s="28" t="s">
        <v>593</v>
      </c>
      <c r="J196" s="28" t="s">
        <v>93</v>
      </c>
      <c r="K196" s="28" t="s">
        <v>34</v>
      </c>
      <c r="L196" s="52" t="s">
        <v>40</v>
      </c>
      <c r="M196" s="29" t="s">
        <v>507</v>
      </c>
      <c r="N196" s="30" t="s">
        <v>42</v>
      </c>
      <c r="O196" s="31">
        <v>44208</v>
      </c>
      <c r="P196" s="32">
        <v>44224</v>
      </c>
      <c r="Q196" s="33" t="s">
        <v>595</v>
      </c>
      <c r="R196" s="34" t="s">
        <v>596</v>
      </c>
      <c r="S196" s="37" t="s">
        <v>382</v>
      </c>
      <c r="T196" s="21" t="str">
        <f>IF(Q196="","",IF(NOT(ISERROR(Q196*1)),ROUNDDOWN(Q196*1,2-INT(LOG(ABS(Q196*1)))),IFERROR("&lt;"&amp;ROUNDDOWN(IF(SUBSTITUTE(Q196,"&lt;","")*1&lt;=50,SUBSTITUTE(Q196,"&lt;","")*1,""),2-INT(LOG(ABS(SUBSTITUTE(Q196,"&lt;","")*1)))),IF(Q196="-",Q196,"入力形式が間違っています"))))</f>
        <v>&lt;3.27</v>
      </c>
      <c r="U196" s="21" t="str">
        <f>IF(R196="","",IF(NOT(ISERROR(R196*1)),ROUNDDOWN(R196*1,2-INT(LOG(ABS(R196*1)))),IFERROR("&lt;"&amp;ROUNDDOWN(IF(SUBSTITUTE(R196,"&lt;","")*1&lt;=50,SUBSTITUTE(R196,"&lt;","")*1,""),2-INT(LOG(ABS(SUBSTITUTE(R196,"&lt;","")*1)))),IF(R196="-",R196,"入力形式が間違っています"))))</f>
        <v>&lt;4.24</v>
      </c>
      <c r="V196" s="22" t="str">
        <f>IFERROR(IF(AND(T196="",U196=""),"",IF(AND(T196="-",U196="-"),IF(S196="","Cs合計を入力してください",S196),IF(NOT(ISERROR(T196*1+U196*1)),ROUND(T196+U196, 1-INT(LOG(ABS(T196+U196)))),IF(NOT(ISERROR(T196*1)),ROUND(T196, 1-INT(LOG(ABS(T196)))),IF(NOT(ISERROR(U196*1)),ROUND(U196, 1-INT(LOG(ABS(U196)))),IF(ISERROR(T196*1+U196*1),"&lt;"&amp;ROUND(IF(T196="-",0,SUBSTITUTE(T196,"&lt;",""))*1+IF(U196="-",0,SUBSTITUTE(U196,"&lt;",""))*1,1-INT(LOG(ABS(IF(T196="-",0,SUBSTITUTE(T196,"&lt;",""))*1+IF(U196="-",0,SUBSTITUTE(U196,"&lt;",""))*1)))))))))),"入力形式が間違っています")</f>
        <v>&lt;7.5</v>
      </c>
      <c r="W196" s="50"/>
    </row>
    <row r="197" spans="1:23" x14ac:dyDescent="0.4">
      <c r="A197" s="24">
        <v>191</v>
      </c>
      <c r="B197" s="24" t="s">
        <v>503</v>
      </c>
      <c r="C197" s="27" t="s">
        <v>503</v>
      </c>
      <c r="D197" s="26" t="s">
        <v>503</v>
      </c>
      <c r="E197" s="28" t="s">
        <v>518</v>
      </c>
      <c r="F197" s="25" t="s">
        <v>571</v>
      </c>
      <c r="G197" s="93" t="s">
        <v>35</v>
      </c>
      <c r="H197" s="11" t="s">
        <v>91</v>
      </c>
      <c r="I197" s="28" t="s">
        <v>150</v>
      </c>
      <c r="J197" s="28" t="s">
        <v>93</v>
      </c>
      <c r="K197" s="28" t="s">
        <v>34</v>
      </c>
      <c r="L197" s="52" t="s">
        <v>40</v>
      </c>
      <c r="M197" s="29" t="s">
        <v>507</v>
      </c>
      <c r="N197" s="30" t="s">
        <v>42</v>
      </c>
      <c r="O197" s="31">
        <v>44179</v>
      </c>
      <c r="P197" s="32">
        <v>44224</v>
      </c>
      <c r="Q197" s="33" t="s">
        <v>597</v>
      </c>
      <c r="R197" s="34" t="s">
        <v>598</v>
      </c>
      <c r="S197" s="37" t="s">
        <v>599</v>
      </c>
      <c r="T197" s="21" t="str">
        <f>IF(Q197="","",IF(NOT(ISERROR(Q197*1)),ROUNDDOWN(Q197*1,2-INT(LOG(ABS(Q197*1)))),IFERROR("&lt;"&amp;ROUNDDOWN(IF(SUBSTITUTE(Q197,"&lt;","")*1&lt;=50,SUBSTITUTE(Q197,"&lt;","")*1,""),2-INT(LOG(ABS(SUBSTITUTE(Q197,"&lt;","")*1)))),IF(Q197="-",Q197,"入力形式が間違っています"))))</f>
        <v>&lt;0.44</v>
      </c>
      <c r="U197" s="21" t="str">
        <f>IF(R197="","",IF(NOT(ISERROR(R197*1)),ROUNDDOWN(R197*1,2-INT(LOG(ABS(R197*1)))),IFERROR("&lt;"&amp;ROUNDDOWN(IF(SUBSTITUTE(R197,"&lt;","")*1&lt;=50,SUBSTITUTE(R197,"&lt;","")*1,""),2-INT(LOG(ABS(SUBSTITUTE(R197,"&lt;","")*1)))),IF(R197="-",R197,"入力形式が間違っています"))))</f>
        <v>&lt;0.351</v>
      </c>
      <c r="V197" s="22" t="str">
        <f>IFERROR(IF(AND(T197="",U197=""),"",IF(AND(T197="-",U197="-"),IF(S197="","Cs合計を入力してください",S197),IF(NOT(ISERROR(T197*1+U197*1)),ROUND(T197+U197, 1-INT(LOG(ABS(T197+U197)))),IF(NOT(ISERROR(T197*1)),ROUND(T197, 1-INT(LOG(ABS(T197)))),IF(NOT(ISERROR(U197*1)),ROUND(U197, 1-INT(LOG(ABS(U197)))),IF(ISERROR(T197*1+U197*1),"&lt;"&amp;ROUND(IF(T197="-",0,SUBSTITUTE(T197,"&lt;",""))*1+IF(U197="-",0,SUBSTITUTE(U197,"&lt;",""))*1,1-INT(LOG(ABS(IF(T197="-",0,SUBSTITUTE(T197,"&lt;",""))*1+IF(U197="-",0,SUBSTITUTE(U197,"&lt;",""))*1)))))))))),"入力形式が間違っています")</f>
        <v>&lt;0.79</v>
      </c>
      <c r="W197" s="50"/>
    </row>
    <row r="198" spans="1:23" x14ac:dyDescent="0.4">
      <c r="A198" s="24">
        <v>192</v>
      </c>
      <c r="B198" s="24" t="s">
        <v>503</v>
      </c>
      <c r="C198" s="27" t="s">
        <v>503</v>
      </c>
      <c r="D198" s="26" t="s">
        <v>503</v>
      </c>
      <c r="E198" s="28" t="s">
        <v>564</v>
      </c>
      <c r="F198" s="25" t="s">
        <v>565</v>
      </c>
      <c r="G198" s="93" t="s">
        <v>35</v>
      </c>
      <c r="H198" s="11" t="s">
        <v>91</v>
      </c>
      <c r="I198" s="28" t="s">
        <v>150</v>
      </c>
      <c r="J198" s="28" t="s">
        <v>93</v>
      </c>
      <c r="K198" s="28" t="s">
        <v>34</v>
      </c>
      <c r="L198" s="52" t="s">
        <v>40</v>
      </c>
      <c r="M198" s="29" t="s">
        <v>507</v>
      </c>
      <c r="N198" s="30" t="s">
        <v>42</v>
      </c>
      <c r="O198" s="31">
        <v>44208</v>
      </c>
      <c r="P198" s="32">
        <v>44224</v>
      </c>
      <c r="Q198" s="33" t="s">
        <v>580</v>
      </c>
      <c r="R198" s="34" t="s">
        <v>600</v>
      </c>
      <c r="S198" s="37" t="s">
        <v>601</v>
      </c>
      <c r="T198" s="21" t="str">
        <f>IF(Q198="","",IF(NOT(ISERROR(Q198*1)),ROUNDDOWN(Q198*1,2-INT(LOG(ABS(Q198*1)))),IFERROR("&lt;"&amp;ROUNDDOWN(IF(SUBSTITUTE(Q198,"&lt;","")*1&lt;=50,SUBSTITUTE(Q198,"&lt;","")*1,""),2-INT(LOG(ABS(SUBSTITUTE(Q198,"&lt;","")*1)))),IF(Q198="-",Q198,"入力形式が間違っています"))))</f>
        <v>&lt;2.95</v>
      </c>
      <c r="U198" s="21" t="str">
        <f>IF(R198="","",IF(NOT(ISERROR(R198*1)),ROUNDDOWN(R198*1,2-INT(LOG(ABS(R198*1)))),IFERROR("&lt;"&amp;ROUNDDOWN(IF(SUBSTITUTE(R198,"&lt;","")*1&lt;=50,SUBSTITUTE(R198,"&lt;","")*1,""),2-INT(LOG(ABS(SUBSTITUTE(R198,"&lt;","")*1)))),IF(R198="-",R198,"入力形式が間違っています"))))</f>
        <v>&lt;3.36</v>
      </c>
      <c r="V198" s="22" t="str">
        <f>IFERROR(IF(AND(T198="",U198=""),"",IF(AND(T198="-",U198="-"),IF(S198="","Cs合計を入力してください",S198),IF(NOT(ISERROR(T198*1+U198*1)),ROUND(T198+U198, 1-INT(LOG(ABS(T198+U198)))),IF(NOT(ISERROR(T198*1)),ROUND(T198, 1-INT(LOG(ABS(T198)))),IF(NOT(ISERROR(U198*1)),ROUND(U198, 1-INT(LOG(ABS(U198)))),IF(ISERROR(T198*1+U198*1),"&lt;"&amp;ROUND(IF(T198="-",0,SUBSTITUTE(T198,"&lt;",""))*1+IF(U198="-",0,SUBSTITUTE(U198,"&lt;",""))*1,1-INT(LOG(ABS(IF(T198="-",0,SUBSTITUTE(T198,"&lt;",""))*1+IF(U198="-",0,SUBSTITUTE(U198,"&lt;",""))*1)))))))))),"入力形式が間違っています")</f>
        <v>&lt;6.3</v>
      </c>
      <c r="W198" s="50"/>
    </row>
    <row r="199" spans="1:23" x14ac:dyDescent="0.4">
      <c r="A199" s="24">
        <v>193</v>
      </c>
      <c r="B199" s="24" t="s">
        <v>503</v>
      </c>
      <c r="C199" s="27" t="s">
        <v>503</v>
      </c>
      <c r="D199" s="26" t="s">
        <v>503</v>
      </c>
      <c r="E199" s="28" t="s">
        <v>518</v>
      </c>
      <c r="F199" s="25" t="s">
        <v>571</v>
      </c>
      <c r="G199" s="93" t="s">
        <v>35</v>
      </c>
      <c r="H199" s="11" t="s">
        <v>91</v>
      </c>
      <c r="I199" s="28" t="s">
        <v>150</v>
      </c>
      <c r="J199" s="28" t="s">
        <v>93</v>
      </c>
      <c r="K199" s="28" t="s">
        <v>34</v>
      </c>
      <c r="L199" s="52" t="s">
        <v>40</v>
      </c>
      <c r="M199" s="29" t="s">
        <v>507</v>
      </c>
      <c r="N199" s="30" t="s">
        <v>42</v>
      </c>
      <c r="O199" s="31">
        <v>44208</v>
      </c>
      <c r="P199" s="32">
        <v>44224</v>
      </c>
      <c r="Q199" s="33" t="s">
        <v>602</v>
      </c>
      <c r="R199" s="34" t="s">
        <v>603</v>
      </c>
      <c r="S199" s="37" t="s">
        <v>604</v>
      </c>
      <c r="T199" s="21" t="str">
        <f>IF(Q199="","",IF(NOT(ISERROR(Q199*1)),ROUNDDOWN(Q199*1,2-INT(LOG(ABS(Q199*1)))),IFERROR("&lt;"&amp;ROUNDDOWN(IF(SUBSTITUTE(Q199,"&lt;","")*1&lt;=50,SUBSTITUTE(Q199,"&lt;","")*1,""),2-INT(LOG(ABS(SUBSTITUTE(Q199,"&lt;","")*1)))),IF(Q199="-",Q199,"入力形式が間違っています"))))</f>
        <v>&lt;0.501</v>
      </c>
      <c r="U199" s="21" t="str">
        <f>IF(R199="","",IF(NOT(ISERROR(R199*1)),ROUNDDOWN(R199*1,2-INT(LOG(ABS(R199*1)))),IFERROR("&lt;"&amp;ROUNDDOWN(IF(SUBSTITUTE(R199,"&lt;","")*1&lt;=50,SUBSTITUTE(R199,"&lt;","")*1,""),2-INT(LOG(ABS(SUBSTITUTE(R199,"&lt;","")*1)))),IF(R199="-",R199,"入力形式が間違っています"))))</f>
        <v>&lt;0.565</v>
      </c>
      <c r="V199" s="22" t="str">
        <f>IFERROR(IF(AND(T199="",U199=""),"",IF(AND(T199="-",U199="-"),IF(S199="","Cs合計を入力してください",S199),IF(NOT(ISERROR(T199*1+U199*1)),ROUND(T199+U199, 1-INT(LOG(ABS(T199+U199)))),IF(NOT(ISERROR(T199*1)),ROUND(T199, 1-INT(LOG(ABS(T199)))),IF(NOT(ISERROR(U199*1)),ROUND(U199, 1-INT(LOG(ABS(U199)))),IF(ISERROR(T199*1+U199*1),"&lt;"&amp;ROUND(IF(T199="-",0,SUBSTITUTE(T199,"&lt;",""))*1+IF(U199="-",0,SUBSTITUTE(U199,"&lt;",""))*1,1-INT(LOG(ABS(IF(T199="-",0,SUBSTITUTE(T199,"&lt;",""))*1+IF(U199="-",0,SUBSTITUTE(U199,"&lt;",""))*1)))))))))),"入力形式が間違っています")</f>
        <v>&lt;1.1</v>
      </c>
      <c r="W199" s="50"/>
    </row>
    <row r="200" spans="1:23" x14ac:dyDescent="0.4">
      <c r="A200" s="24">
        <v>194</v>
      </c>
      <c r="B200" s="24" t="s">
        <v>503</v>
      </c>
      <c r="C200" s="27" t="s">
        <v>503</v>
      </c>
      <c r="D200" s="26" t="s">
        <v>503</v>
      </c>
      <c r="E200" s="28" t="s">
        <v>564</v>
      </c>
      <c r="F200" s="25" t="s">
        <v>565</v>
      </c>
      <c r="G200" s="93" t="s">
        <v>35</v>
      </c>
      <c r="H200" s="11" t="s">
        <v>91</v>
      </c>
      <c r="I200" s="28" t="s">
        <v>552</v>
      </c>
      <c r="J200" s="28" t="s">
        <v>93</v>
      </c>
      <c r="K200" s="28" t="s">
        <v>34</v>
      </c>
      <c r="L200" s="52" t="s">
        <v>40</v>
      </c>
      <c r="M200" s="29" t="s">
        <v>507</v>
      </c>
      <c r="N200" s="30" t="s">
        <v>42</v>
      </c>
      <c r="O200" s="31">
        <v>44208</v>
      </c>
      <c r="P200" s="32">
        <v>44224</v>
      </c>
      <c r="Q200" s="33" t="s">
        <v>605</v>
      </c>
      <c r="R200" s="34" t="s">
        <v>606</v>
      </c>
      <c r="S200" s="37" t="s">
        <v>128</v>
      </c>
      <c r="T200" s="21" t="str">
        <f>IF(Q200="","",IF(NOT(ISERROR(Q200*1)),ROUNDDOWN(Q200*1,2-INT(LOG(ABS(Q200*1)))),IFERROR("&lt;"&amp;ROUNDDOWN(IF(SUBSTITUTE(Q200,"&lt;","")*1&lt;=50,SUBSTITUTE(Q200,"&lt;","")*1,""),2-INT(LOG(ABS(SUBSTITUTE(Q200,"&lt;","")*1)))),IF(Q200="-",Q200,"入力形式が間違っています"))))</f>
        <v>&lt;4.5</v>
      </c>
      <c r="U200" s="21" t="str">
        <f>IF(R200="","",IF(NOT(ISERROR(R200*1)),ROUNDDOWN(R200*1,2-INT(LOG(ABS(R200*1)))),IFERROR("&lt;"&amp;ROUNDDOWN(IF(SUBSTITUTE(R200,"&lt;","")*1&lt;=50,SUBSTITUTE(R200,"&lt;","")*1,""),2-INT(LOG(ABS(SUBSTITUTE(R200,"&lt;","")*1)))),IF(R200="-",R200,"入力形式が間違っています"))))</f>
        <v>&lt;3.4</v>
      </c>
      <c r="V200" s="22" t="str">
        <f>IFERROR(IF(AND(T200="",U200=""),"",IF(AND(T200="-",U200="-"),IF(S200="","Cs合計を入力してください",S200),IF(NOT(ISERROR(T200*1+U200*1)),ROUND(T200+U200, 1-INT(LOG(ABS(T200+U200)))),IF(NOT(ISERROR(T200*1)),ROUND(T200, 1-INT(LOG(ABS(T200)))),IF(NOT(ISERROR(U200*1)),ROUND(U200, 1-INT(LOG(ABS(U200)))),IF(ISERROR(T200*1+U200*1),"&lt;"&amp;ROUND(IF(T200="-",0,SUBSTITUTE(T200,"&lt;",""))*1+IF(U200="-",0,SUBSTITUTE(U200,"&lt;",""))*1,1-INT(LOG(ABS(IF(T200="-",0,SUBSTITUTE(T200,"&lt;",""))*1+IF(U200="-",0,SUBSTITUTE(U200,"&lt;",""))*1)))))))))),"入力形式が間違っています")</f>
        <v>&lt;7.9</v>
      </c>
      <c r="W200" s="50"/>
    </row>
    <row r="201" spans="1:23" x14ac:dyDescent="0.4">
      <c r="A201" s="24">
        <v>195</v>
      </c>
      <c r="B201" s="24" t="s">
        <v>503</v>
      </c>
      <c r="C201" s="27" t="s">
        <v>503</v>
      </c>
      <c r="D201" s="26" t="s">
        <v>503</v>
      </c>
      <c r="E201" s="28" t="s">
        <v>518</v>
      </c>
      <c r="F201" s="25" t="s">
        <v>571</v>
      </c>
      <c r="G201" s="93" t="s">
        <v>35</v>
      </c>
      <c r="H201" s="11" t="s">
        <v>91</v>
      </c>
      <c r="I201" s="28" t="s">
        <v>607</v>
      </c>
      <c r="J201" s="28" t="s">
        <v>93</v>
      </c>
      <c r="K201" s="28" t="s">
        <v>34</v>
      </c>
      <c r="L201" s="52" t="s">
        <v>40</v>
      </c>
      <c r="M201" s="29" t="s">
        <v>507</v>
      </c>
      <c r="N201" s="30" t="s">
        <v>42</v>
      </c>
      <c r="O201" s="31">
        <v>44179</v>
      </c>
      <c r="P201" s="32">
        <v>44224</v>
      </c>
      <c r="Q201" s="33" t="s">
        <v>608</v>
      </c>
      <c r="R201" s="34" t="s">
        <v>609</v>
      </c>
      <c r="S201" s="37" t="s">
        <v>326</v>
      </c>
      <c r="T201" s="21" t="str">
        <f>IF(Q201="","",IF(NOT(ISERROR(Q201*1)),ROUNDDOWN(Q201*1,2-INT(LOG(ABS(Q201*1)))),IFERROR("&lt;"&amp;ROUNDDOWN(IF(SUBSTITUTE(Q201,"&lt;","")*1&lt;=50,SUBSTITUTE(Q201,"&lt;","")*1,""),2-INT(LOG(ABS(SUBSTITUTE(Q201,"&lt;","")*1)))),IF(Q201="-",Q201,"入力形式が間違っています"))))</f>
        <v>&lt;3.81</v>
      </c>
      <c r="U201" s="21" t="str">
        <f>IF(R201="","",IF(NOT(ISERROR(R201*1)),ROUNDDOWN(R201*1,2-INT(LOG(ABS(R201*1)))),IFERROR("&lt;"&amp;ROUNDDOWN(IF(SUBSTITUTE(R201,"&lt;","")*1&lt;=50,SUBSTITUTE(R201,"&lt;","")*1,""),2-INT(LOG(ABS(SUBSTITUTE(R201,"&lt;","")*1)))),IF(R201="-",R201,"入力形式が間違っています"))))</f>
        <v>&lt;3.78</v>
      </c>
      <c r="V201" s="22" t="str">
        <f>IFERROR(IF(AND(T201="",U201=""),"",IF(AND(T201="-",U201="-"),IF(S201="","Cs合計を入力してください",S201),IF(NOT(ISERROR(T201*1+U201*1)),ROUND(T201+U201, 1-INT(LOG(ABS(T201+U201)))),IF(NOT(ISERROR(T201*1)),ROUND(T201, 1-INT(LOG(ABS(T201)))),IF(NOT(ISERROR(U201*1)),ROUND(U201, 1-INT(LOG(ABS(U201)))),IF(ISERROR(T201*1+U201*1),"&lt;"&amp;ROUND(IF(T201="-",0,SUBSTITUTE(T201,"&lt;",""))*1+IF(U201="-",0,SUBSTITUTE(U201,"&lt;",""))*1,1-INT(LOG(ABS(IF(T201="-",0,SUBSTITUTE(T201,"&lt;",""))*1+IF(U201="-",0,SUBSTITUTE(U201,"&lt;",""))*1)))))))))),"入力形式が間違っています")</f>
        <v>&lt;7.6</v>
      </c>
      <c r="W201" s="50"/>
    </row>
    <row r="202" spans="1:23" x14ac:dyDescent="0.4">
      <c r="A202" s="24">
        <v>196</v>
      </c>
      <c r="B202" s="24" t="s">
        <v>503</v>
      </c>
      <c r="C202" s="27" t="s">
        <v>503</v>
      </c>
      <c r="D202" s="26" t="s">
        <v>503</v>
      </c>
      <c r="E202" s="28" t="s">
        <v>564</v>
      </c>
      <c r="F202" s="25" t="s">
        <v>565</v>
      </c>
      <c r="G202" s="93" t="s">
        <v>35</v>
      </c>
      <c r="H202" s="11" t="s">
        <v>91</v>
      </c>
      <c r="I202" s="28" t="s">
        <v>554</v>
      </c>
      <c r="J202" s="28" t="s">
        <v>93</v>
      </c>
      <c r="K202" s="28" t="s">
        <v>34</v>
      </c>
      <c r="L202" s="52" t="s">
        <v>40</v>
      </c>
      <c r="M202" s="29" t="s">
        <v>507</v>
      </c>
      <c r="N202" s="30" t="s">
        <v>42</v>
      </c>
      <c r="O202" s="31">
        <v>44208</v>
      </c>
      <c r="P202" s="32">
        <v>44224</v>
      </c>
      <c r="Q202" s="33" t="s">
        <v>610</v>
      </c>
      <c r="R202" s="34" t="s">
        <v>611</v>
      </c>
      <c r="S202" s="37" t="s">
        <v>612</v>
      </c>
      <c r="T202" s="21" t="str">
        <f>IF(Q202="","",IF(NOT(ISERROR(Q202*1)),ROUNDDOWN(Q202*1,2-INT(LOG(ABS(Q202*1)))),IFERROR("&lt;"&amp;ROUNDDOWN(IF(SUBSTITUTE(Q202,"&lt;","")*1&lt;=50,SUBSTITUTE(Q202,"&lt;","")*1,""),2-INT(LOG(ABS(SUBSTITUTE(Q202,"&lt;","")*1)))),IF(Q202="-",Q202,"入力形式が間違っています"))))</f>
        <v>&lt;4.03</v>
      </c>
      <c r="U202" s="21" t="str">
        <f>IF(R202="","",IF(NOT(ISERROR(R202*1)),ROUNDDOWN(R202*1,2-INT(LOG(ABS(R202*1)))),IFERROR("&lt;"&amp;ROUNDDOWN(IF(SUBSTITUTE(R202,"&lt;","")*1&lt;=50,SUBSTITUTE(R202,"&lt;","")*1,""),2-INT(LOG(ABS(SUBSTITUTE(R202,"&lt;","")*1)))),IF(R202="-",R202,"入力形式が間違っています"))))</f>
        <v>&lt;4</v>
      </c>
      <c r="V202" s="22" t="str">
        <f>IFERROR(IF(AND(T202="",U202=""),"",IF(AND(T202="-",U202="-"),IF(S202="","Cs合計を入力してください",S202),IF(NOT(ISERROR(T202*1+U202*1)),ROUND(T202+U202, 1-INT(LOG(ABS(T202+U202)))),IF(NOT(ISERROR(T202*1)),ROUND(T202, 1-INT(LOG(ABS(T202)))),IF(NOT(ISERROR(U202*1)),ROUND(U202, 1-INT(LOG(ABS(U202)))),IF(ISERROR(T202*1+U202*1),"&lt;"&amp;ROUND(IF(T202="-",0,SUBSTITUTE(T202,"&lt;",""))*1+IF(U202="-",0,SUBSTITUTE(U202,"&lt;",""))*1,1-INT(LOG(ABS(IF(T202="-",0,SUBSTITUTE(T202,"&lt;",""))*1+IF(U202="-",0,SUBSTITUTE(U202,"&lt;",""))*1)))))))))),"入力形式が間違っています")</f>
        <v>&lt;8</v>
      </c>
      <c r="W202" s="50"/>
    </row>
    <row r="203" spans="1:23" x14ac:dyDescent="0.4">
      <c r="A203" s="24">
        <v>197</v>
      </c>
      <c r="B203" s="24" t="s">
        <v>503</v>
      </c>
      <c r="C203" s="27" t="s">
        <v>503</v>
      </c>
      <c r="D203" s="26" t="s">
        <v>503</v>
      </c>
      <c r="E203" s="28" t="s">
        <v>564</v>
      </c>
      <c r="F203" s="25" t="s">
        <v>565</v>
      </c>
      <c r="G203" s="93" t="s">
        <v>35</v>
      </c>
      <c r="H203" s="11" t="s">
        <v>91</v>
      </c>
      <c r="I203" s="28" t="s">
        <v>556</v>
      </c>
      <c r="J203" s="28" t="s">
        <v>93</v>
      </c>
      <c r="K203" s="28" t="s">
        <v>34</v>
      </c>
      <c r="L203" s="52" t="s">
        <v>40</v>
      </c>
      <c r="M203" s="29" t="s">
        <v>507</v>
      </c>
      <c r="N203" s="30" t="s">
        <v>42</v>
      </c>
      <c r="O203" s="31">
        <v>44208</v>
      </c>
      <c r="P203" s="32">
        <v>44224</v>
      </c>
      <c r="Q203" s="33" t="s">
        <v>613</v>
      </c>
      <c r="R203" s="34" t="s">
        <v>614</v>
      </c>
      <c r="S203" s="37" t="s">
        <v>615</v>
      </c>
      <c r="T203" s="21" t="str">
        <f>IF(Q203="","",IF(NOT(ISERROR(Q203*1)),ROUNDDOWN(Q203*1,2-INT(LOG(ABS(Q203*1)))),IFERROR("&lt;"&amp;ROUNDDOWN(IF(SUBSTITUTE(Q203,"&lt;","")*1&lt;=50,SUBSTITUTE(Q203,"&lt;","")*1,""),2-INT(LOG(ABS(SUBSTITUTE(Q203,"&lt;","")*1)))),IF(Q203="-",Q203,"入力形式が間違っています"))))</f>
        <v>&lt;0.477</v>
      </c>
      <c r="U203" s="21" t="str">
        <f>IF(R203="","",IF(NOT(ISERROR(R203*1)),ROUNDDOWN(R203*1,2-INT(LOG(ABS(R203*1)))),IFERROR("&lt;"&amp;ROUNDDOWN(IF(SUBSTITUTE(R203,"&lt;","")*1&lt;=50,SUBSTITUTE(R203,"&lt;","")*1,""),2-INT(LOG(ABS(SUBSTITUTE(R203,"&lt;","")*1)))),IF(R203="-",R203,"入力形式が間違っています"))))</f>
        <v>&lt;0.434</v>
      </c>
      <c r="V203" s="22" t="str">
        <f>IFERROR(IF(AND(T203="",U203=""),"",IF(AND(T203="-",U203="-"),IF(S203="","Cs合計を入力してください",S203),IF(NOT(ISERROR(T203*1+U203*1)),ROUND(T203+U203, 1-INT(LOG(ABS(T203+U203)))),IF(NOT(ISERROR(T203*1)),ROUND(T203, 1-INT(LOG(ABS(T203)))),IF(NOT(ISERROR(U203*1)),ROUND(U203, 1-INT(LOG(ABS(U203)))),IF(ISERROR(T203*1+U203*1),"&lt;"&amp;ROUND(IF(T203="-",0,SUBSTITUTE(T203,"&lt;",""))*1+IF(U203="-",0,SUBSTITUTE(U203,"&lt;",""))*1,1-INT(LOG(ABS(IF(T203="-",0,SUBSTITUTE(T203,"&lt;",""))*1+IF(U203="-",0,SUBSTITUTE(U203,"&lt;",""))*1)))))))))),"入力形式が間違っています")</f>
        <v>&lt;0.91</v>
      </c>
      <c r="W203" s="50"/>
    </row>
    <row r="204" spans="1:23" x14ac:dyDescent="0.4">
      <c r="A204" s="24">
        <v>198</v>
      </c>
      <c r="B204" s="24" t="s">
        <v>503</v>
      </c>
      <c r="C204" s="27" t="s">
        <v>503</v>
      </c>
      <c r="D204" s="26" t="s">
        <v>503</v>
      </c>
      <c r="E204" s="28" t="s">
        <v>564</v>
      </c>
      <c r="F204" s="25" t="s">
        <v>565</v>
      </c>
      <c r="G204" s="93" t="s">
        <v>35</v>
      </c>
      <c r="H204" s="11" t="s">
        <v>91</v>
      </c>
      <c r="I204" s="28" t="s">
        <v>556</v>
      </c>
      <c r="J204" s="28" t="s">
        <v>93</v>
      </c>
      <c r="K204" s="28" t="s">
        <v>34</v>
      </c>
      <c r="L204" s="52" t="s">
        <v>40</v>
      </c>
      <c r="M204" s="29" t="s">
        <v>507</v>
      </c>
      <c r="N204" s="30" t="s">
        <v>42</v>
      </c>
      <c r="O204" s="31">
        <v>44208</v>
      </c>
      <c r="P204" s="32">
        <v>44224</v>
      </c>
      <c r="Q204" s="33" t="s">
        <v>616</v>
      </c>
      <c r="R204" s="34" t="s">
        <v>617</v>
      </c>
      <c r="S204" s="37" t="s">
        <v>618</v>
      </c>
      <c r="T204" s="21" t="str">
        <f>IF(Q204="","",IF(NOT(ISERROR(Q204*1)),ROUNDDOWN(Q204*1,2-INT(LOG(ABS(Q204*1)))),IFERROR("&lt;"&amp;ROUNDDOWN(IF(SUBSTITUTE(Q204,"&lt;","")*1&lt;=50,SUBSTITUTE(Q204,"&lt;","")*1,""),2-INT(LOG(ABS(SUBSTITUTE(Q204,"&lt;","")*1)))),IF(Q204="-",Q204,"入力形式が間違っています"))))</f>
        <v>&lt;0.24</v>
      </c>
      <c r="U204" s="21" t="str">
        <f>IF(R204="","",IF(NOT(ISERROR(R204*1)),ROUNDDOWN(R204*1,2-INT(LOG(ABS(R204*1)))),IFERROR("&lt;"&amp;ROUNDDOWN(IF(SUBSTITUTE(R204,"&lt;","")*1&lt;=50,SUBSTITUTE(R204,"&lt;","")*1,""),2-INT(LOG(ABS(SUBSTITUTE(R204,"&lt;","")*1)))),IF(R204="-",R204,"入力形式が間違っています"))))</f>
        <v>&lt;0.322</v>
      </c>
      <c r="V204" s="22" t="str">
        <f>IFERROR(IF(AND(T204="",U204=""),"",IF(AND(T204="-",U204="-"),IF(S204="","Cs合計を入力してください",S204),IF(NOT(ISERROR(T204*1+U204*1)),ROUND(T204+U204, 1-INT(LOG(ABS(T204+U204)))),IF(NOT(ISERROR(T204*1)),ROUND(T204, 1-INT(LOG(ABS(T204)))),IF(NOT(ISERROR(U204*1)),ROUND(U204, 1-INT(LOG(ABS(U204)))),IF(ISERROR(T204*1+U204*1),"&lt;"&amp;ROUND(IF(T204="-",0,SUBSTITUTE(T204,"&lt;",""))*1+IF(U204="-",0,SUBSTITUTE(U204,"&lt;",""))*1,1-INT(LOG(ABS(IF(T204="-",0,SUBSTITUTE(T204,"&lt;",""))*1+IF(U204="-",0,SUBSTITUTE(U204,"&lt;",""))*1)))))))))),"入力形式が間違っています")</f>
        <v>&lt;0.56</v>
      </c>
      <c r="W204" s="50"/>
    </row>
    <row r="205" spans="1:23" x14ac:dyDescent="0.4">
      <c r="A205" s="24">
        <v>199</v>
      </c>
      <c r="B205" s="24" t="s">
        <v>503</v>
      </c>
      <c r="C205" s="27" t="s">
        <v>503</v>
      </c>
      <c r="D205" s="26" t="s">
        <v>503</v>
      </c>
      <c r="E205" s="28" t="s">
        <v>619</v>
      </c>
      <c r="F205" s="25" t="s">
        <v>620</v>
      </c>
      <c r="G205" s="93" t="s">
        <v>35</v>
      </c>
      <c r="H205" s="11" t="s">
        <v>91</v>
      </c>
      <c r="I205" s="28" t="s">
        <v>556</v>
      </c>
      <c r="J205" s="28" t="s">
        <v>93</v>
      </c>
      <c r="K205" s="28" t="s">
        <v>34</v>
      </c>
      <c r="L205" s="52" t="s">
        <v>40</v>
      </c>
      <c r="M205" s="29" t="s">
        <v>507</v>
      </c>
      <c r="N205" s="30" t="s">
        <v>42</v>
      </c>
      <c r="O205" s="31">
        <v>44216</v>
      </c>
      <c r="P205" s="32">
        <v>44224</v>
      </c>
      <c r="Q205" s="33" t="s">
        <v>621</v>
      </c>
      <c r="R205" s="34" t="s">
        <v>622</v>
      </c>
      <c r="S205" s="37" t="s">
        <v>623</v>
      </c>
      <c r="T205" s="21" t="str">
        <f>IF(Q205="","",IF(NOT(ISERROR(Q205*1)),ROUNDDOWN(Q205*1,2-INT(LOG(ABS(Q205*1)))),IFERROR("&lt;"&amp;ROUNDDOWN(IF(SUBSTITUTE(Q205,"&lt;","")*1&lt;=50,SUBSTITUTE(Q205,"&lt;","")*1,""),2-INT(LOG(ABS(SUBSTITUTE(Q205,"&lt;","")*1)))),IF(Q205="-",Q205,"入力形式が間違っています"))))</f>
        <v>&lt;0.491</v>
      </c>
      <c r="U205" s="21" t="str">
        <f>IF(R205="","",IF(NOT(ISERROR(R205*1)),ROUNDDOWN(R205*1,2-INT(LOG(ABS(R205*1)))),IFERROR("&lt;"&amp;ROUNDDOWN(IF(SUBSTITUTE(R205,"&lt;","")*1&lt;=50,SUBSTITUTE(R205,"&lt;","")*1,""),2-INT(LOG(ABS(SUBSTITUTE(R205,"&lt;","")*1)))),IF(R205="-",R205,"入力形式が間違っています"))))</f>
        <v>&lt;0.475</v>
      </c>
      <c r="V205" s="22" t="str">
        <f>IFERROR(IF(AND(T205="",U205=""),"",IF(AND(T205="-",U205="-"),IF(S205="","Cs合計を入力してください",S205),IF(NOT(ISERROR(T205*1+U205*1)),ROUND(T205+U205, 1-INT(LOG(ABS(T205+U205)))),IF(NOT(ISERROR(T205*1)),ROUND(T205, 1-INT(LOG(ABS(T205)))),IF(NOT(ISERROR(U205*1)),ROUND(U205, 1-INT(LOG(ABS(U205)))),IF(ISERROR(T205*1+U205*1),"&lt;"&amp;ROUND(IF(T205="-",0,SUBSTITUTE(T205,"&lt;",""))*1+IF(U205="-",0,SUBSTITUTE(U205,"&lt;",""))*1,1-INT(LOG(ABS(IF(T205="-",0,SUBSTITUTE(T205,"&lt;",""))*1+IF(U205="-",0,SUBSTITUTE(U205,"&lt;",""))*1)))))))))),"入力形式が間違っています")</f>
        <v>&lt;0.97</v>
      </c>
      <c r="W205" s="50"/>
    </row>
    <row r="206" spans="1:23" x14ac:dyDescent="0.4">
      <c r="A206" s="24">
        <v>200</v>
      </c>
      <c r="B206" s="24" t="s">
        <v>503</v>
      </c>
      <c r="C206" s="27" t="s">
        <v>503</v>
      </c>
      <c r="D206" s="26" t="s">
        <v>503</v>
      </c>
      <c r="E206" s="28" t="s">
        <v>564</v>
      </c>
      <c r="F206" s="25" t="s">
        <v>565</v>
      </c>
      <c r="G206" s="93" t="s">
        <v>35</v>
      </c>
      <c r="H206" s="11" t="s">
        <v>91</v>
      </c>
      <c r="I206" s="28" t="s">
        <v>560</v>
      </c>
      <c r="J206" s="28" t="s">
        <v>93</v>
      </c>
      <c r="K206" s="28" t="s">
        <v>34</v>
      </c>
      <c r="L206" s="52" t="s">
        <v>40</v>
      </c>
      <c r="M206" s="29" t="s">
        <v>507</v>
      </c>
      <c r="N206" s="30" t="s">
        <v>42</v>
      </c>
      <c r="O206" s="31">
        <v>44208</v>
      </c>
      <c r="P206" s="32">
        <v>44224</v>
      </c>
      <c r="Q206" s="33" t="s">
        <v>260</v>
      </c>
      <c r="R206" s="34" t="s">
        <v>234</v>
      </c>
      <c r="S206" s="37" t="s">
        <v>624</v>
      </c>
      <c r="T206" s="21" t="str">
        <f>IF(Q206="","",IF(NOT(ISERROR(Q206*1)),ROUNDDOWN(Q206*1,2-INT(LOG(ABS(Q206*1)))),IFERROR("&lt;"&amp;ROUNDDOWN(IF(SUBSTITUTE(Q206,"&lt;","")*1&lt;=50,SUBSTITUTE(Q206,"&lt;","")*1,""),2-INT(LOG(ABS(SUBSTITUTE(Q206,"&lt;","")*1)))),IF(Q206="-",Q206,"入力形式が間違っています"))))</f>
        <v>&lt;4.72</v>
      </c>
      <c r="U206" s="21" t="str">
        <f>IF(R206="","",IF(NOT(ISERROR(R206*1)),ROUNDDOWN(R206*1,2-INT(LOG(ABS(R206*1)))),IFERROR("&lt;"&amp;ROUNDDOWN(IF(SUBSTITUTE(R206,"&lt;","")*1&lt;=50,SUBSTITUTE(R206,"&lt;","")*1,""),2-INT(LOG(ABS(SUBSTITUTE(R206,"&lt;","")*1)))),IF(R206="-",R206,"入力形式が間違っています"))))</f>
        <v>&lt;4.22</v>
      </c>
      <c r="V206" s="22" t="str">
        <f>IFERROR(IF(AND(T206="",U206=""),"",IF(AND(T206="-",U206="-"),IF(S206="","Cs合計を入力してください",S206),IF(NOT(ISERROR(T206*1+U206*1)),ROUND(T206+U206, 1-INT(LOG(ABS(T206+U206)))),IF(NOT(ISERROR(T206*1)),ROUND(T206, 1-INT(LOG(ABS(T206)))),IF(NOT(ISERROR(U206*1)),ROUND(U206, 1-INT(LOG(ABS(U206)))),IF(ISERROR(T206*1+U206*1),"&lt;"&amp;ROUND(IF(T206="-",0,SUBSTITUTE(T206,"&lt;",""))*1+IF(U206="-",0,SUBSTITUTE(U206,"&lt;",""))*1,1-INT(LOG(ABS(IF(T206="-",0,SUBSTITUTE(T206,"&lt;",""))*1+IF(U206="-",0,SUBSTITUTE(U206,"&lt;",""))*1)))))))))),"入力形式が間違っています")</f>
        <v>&lt;8.9</v>
      </c>
      <c r="W206" s="50"/>
    </row>
    <row r="207" spans="1:23" x14ac:dyDescent="0.4">
      <c r="A207" s="24">
        <v>201</v>
      </c>
      <c r="B207" s="24" t="s">
        <v>503</v>
      </c>
      <c r="C207" s="27" t="s">
        <v>503</v>
      </c>
      <c r="D207" s="26" t="s">
        <v>503</v>
      </c>
      <c r="E207" s="28" t="s">
        <v>564</v>
      </c>
      <c r="F207" s="25" t="s">
        <v>565</v>
      </c>
      <c r="G207" s="93" t="s">
        <v>35</v>
      </c>
      <c r="H207" s="11" t="s">
        <v>91</v>
      </c>
      <c r="I207" s="28" t="s">
        <v>625</v>
      </c>
      <c r="J207" s="28" t="s">
        <v>93</v>
      </c>
      <c r="K207" s="28" t="s">
        <v>34</v>
      </c>
      <c r="L207" s="52" t="s">
        <v>40</v>
      </c>
      <c r="M207" s="29" t="s">
        <v>507</v>
      </c>
      <c r="N207" s="30" t="s">
        <v>42</v>
      </c>
      <c r="O207" s="31">
        <v>44208</v>
      </c>
      <c r="P207" s="32">
        <v>44224</v>
      </c>
      <c r="Q207" s="33" t="s">
        <v>271</v>
      </c>
      <c r="R207" s="34" t="s">
        <v>626</v>
      </c>
      <c r="S207" s="37" t="s">
        <v>382</v>
      </c>
      <c r="T207" s="21" t="str">
        <f>IF(Q207="","",IF(NOT(ISERROR(Q207*1)),ROUNDDOWN(Q207*1,2-INT(LOG(ABS(Q207*1)))),IFERROR("&lt;"&amp;ROUNDDOWN(IF(SUBSTITUTE(Q207,"&lt;","")*1&lt;=50,SUBSTITUTE(Q207,"&lt;","")*1,""),2-INT(LOG(ABS(SUBSTITUTE(Q207,"&lt;","")*1)))),IF(Q207="-",Q207,"入力形式が間違っています"))))</f>
        <v>&lt;3.86</v>
      </c>
      <c r="U207" s="21" t="str">
        <f>IF(R207="","",IF(NOT(ISERROR(R207*1)),ROUNDDOWN(R207*1,2-INT(LOG(ABS(R207*1)))),IFERROR("&lt;"&amp;ROUNDDOWN(IF(SUBSTITUTE(R207,"&lt;","")*1&lt;=50,SUBSTITUTE(R207,"&lt;","")*1,""),2-INT(LOG(ABS(SUBSTITUTE(R207,"&lt;","")*1)))),IF(R207="-",R207,"入力形式が間違っています"))))</f>
        <v>&lt;3.68</v>
      </c>
      <c r="V207" s="22" t="str">
        <f>IFERROR(IF(AND(T207="",U207=""),"",IF(AND(T207="-",U207="-"),IF(S207="","Cs合計を入力してください",S207),IF(NOT(ISERROR(T207*1+U207*1)),ROUND(T207+U207, 1-INT(LOG(ABS(T207+U207)))),IF(NOT(ISERROR(T207*1)),ROUND(T207, 1-INT(LOG(ABS(T207)))),IF(NOT(ISERROR(U207*1)),ROUND(U207, 1-INT(LOG(ABS(U207)))),IF(ISERROR(T207*1+U207*1),"&lt;"&amp;ROUND(IF(T207="-",0,SUBSTITUTE(T207,"&lt;",""))*1+IF(U207="-",0,SUBSTITUTE(U207,"&lt;",""))*1,1-INT(LOG(ABS(IF(T207="-",0,SUBSTITUTE(T207,"&lt;",""))*1+IF(U207="-",0,SUBSTITUTE(U207,"&lt;",""))*1)))))))))),"入力形式が間違っています")</f>
        <v>&lt;7.5</v>
      </c>
      <c r="W207" s="50"/>
    </row>
    <row r="208" spans="1:23" x14ac:dyDescent="0.4">
      <c r="A208" s="24">
        <v>202</v>
      </c>
      <c r="B208" s="24" t="s">
        <v>503</v>
      </c>
      <c r="C208" s="27" t="s">
        <v>503</v>
      </c>
      <c r="D208" s="26" t="s">
        <v>503</v>
      </c>
      <c r="E208" s="28" t="s">
        <v>518</v>
      </c>
      <c r="F208" s="25" t="s">
        <v>571</v>
      </c>
      <c r="G208" s="93" t="s">
        <v>35</v>
      </c>
      <c r="H208" s="11" t="s">
        <v>91</v>
      </c>
      <c r="I208" s="28" t="s">
        <v>625</v>
      </c>
      <c r="J208" s="28" t="s">
        <v>93</v>
      </c>
      <c r="K208" s="28" t="s">
        <v>34</v>
      </c>
      <c r="L208" s="52" t="s">
        <v>40</v>
      </c>
      <c r="M208" s="29" t="s">
        <v>507</v>
      </c>
      <c r="N208" s="30" t="s">
        <v>42</v>
      </c>
      <c r="O208" s="31">
        <v>44208</v>
      </c>
      <c r="P208" s="32">
        <v>44224</v>
      </c>
      <c r="Q208" s="33" t="s">
        <v>627</v>
      </c>
      <c r="R208" s="34" t="s">
        <v>628</v>
      </c>
      <c r="S208" s="37" t="s">
        <v>629</v>
      </c>
      <c r="T208" s="21" t="str">
        <f>IF(Q208="","",IF(NOT(ISERROR(Q208*1)),ROUNDDOWN(Q208*1,2-INT(LOG(ABS(Q208*1)))),IFERROR("&lt;"&amp;ROUNDDOWN(IF(SUBSTITUTE(Q208,"&lt;","")*1&lt;=50,SUBSTITUTE(Q208,"&lt;","")*1,""),2-INT(LOG(ABS(SUBSTITUTE(Q208,"&lt;","")*1)))),IF(Q208="-",Q208,"入力形式が間違っています"))))</f>
        <v>&lt;3.23</v>
      </c>
      <c r="U208" s="21" t="str">
        <f>IF(R208="","",IF(NOT(ISERROR(R208*1)),ROUNDDOWN(R208*1,2-INT(LOG(ABS(R208*1)))),IFERROR("&lt;"&amp;ROUNDDOWN(IF(SUBSTITUTE(R208,"&lt;","")*1&lt;=50,SUBSTITUTE(R208,"&lt;","")*1,""),2-INT(LOG(ABS(SUBSTITUTE(R208,"&lt;","")*1)))),IF(R208="-",R208,"入力形式が間違っています"))))</f>
        <v>&lt;3.12</v>
      </c>
      <c r="V208" s="22" t="str">
        <f>IFERROR(IF(AND(T208="",U208=""),"",IF(AND(T208="-",U208="-"),IF(S208="","Cs合計を入力してください",S208),IF(NOT(ISERROR(T208*1+U208*1)),ROUND(T208+U208, 1-INT(LOG(ABS(T208+U208)))),IF(NOT(ISERROR(T208*1)),ROUND(T208, 1-INT(LOG(ABS(T208)))),IF(NOT(ISERROR(U208*1)),ROUND(U208, 1-INT(LOG(ABS(U208)))),IF(ISERROR(T208*1+U208*1),"&lt;"&amp;ROUND(IF(T208="-",0,SUBSTITUTE(T208,"&lt;",""))*1+IF(U208="-",0,SUBSTITUTE(U208,"&lt;",""))*1,1-INT(LOG(ABS(IF(T208="-",0,SUBSTITUTE(T208,"&lt;",""))*1+IF(U208="-",0,SUBSTITUTE(U208,"&lt;",""))*1)))))))))),"入力形式が間違っています")</f>
        <v>&lt;6.4</v>
      </c>
      <c r="W208" s="50"/>
    </row>
    <row r="209" spans="1:23" x14ac:dyDescent="0.4">
      <c r="A209" s="24">
        <v>203</v>
      </c>
      <c r="B209" s="24" t="s">
        <v>503</v>
      </c>
      <c r="C209" s="27" t="s">
        <v>503</v>
      </c>
      <c r="D209" s="26" t="s">
        <v>503</v>
      </c>
      <c r="E209" s="28" t="s">
        <v>564</v>
      </c>
      <c r="F209" s="25" t="s">
        <v>565</v>
      </c>
      <c r="G209" s="93" t="s">
        <v>35</v>
      </c>
      <c r="H209" s="11" t="s">
        <v>91</v>
      </c>
      <c r="I209" s="28" t="s">
        <v>135</v>
      </c>
      <c r="J209" s="28" t="s">
        <v>93</v>
      </c>
      <c r="K209" s="28" t="s">
        <v>34</v>
      </c>
      <c r="L209" s="52" t="s">
        <v>40</v>
      </c>
      <c r="M209" s="29" t="s">
        <v>507</v>
      </c>
      <c r="N209" s="30" t="s">
        <v>42</v>
      </c>
      <c r="O209" s="31">
        <v>44208</v>
      </c>
      <c r="P209" s="32">
        <v>44224</v>
      </c>
      <c r="Q209" s="33" t="s">
        <v>630</v>
      </c>
      <c r="R209" s="34" t="s">
        <v>631</v>
      </c>
      <c r="S209" s="37" t="s">
        <v>354</v>
      </c>
      <c r="T209" s="21" t="str">
        <f>IF(Q209="","",IF(NOT(ISERROR(Q209*1)),ROUNDDOWN(Q209*1,2-INT(LOG(ABS(Q209*1)))),IFERROR("&lt;"&amp;ROUNDDOWN(IF(SUBSTITUTE(Q209,"&lt;","")*1&lt;=50,SUBSTITUTE(Q209,"&lt;","")*1,""),2-INT(LOG(ABS(SUBSTITUTE(Q209,"&lt;","")*1)))),IF(Q209="-",Q209,"入力形式が間違っています"))))</f>
        <v>&lt;3.52</v>
      </c>
      <c r="U209" s="21" t="str">
        <f>IF(R209="","",IF(NOT(ISERROR(R209*1)),ROUNDDOWN(R209*1,2-INT(LOG(ABS(R209*1)))),IFERROR("&lt;"&amp;ROUNDDOWN(IF(SUBSTITUTE(R209,"&lt;","")*1&lt;=50,SUBSTITUTE(R209,"&lt;","")*1,""),2-INT(LOG(ABS(SUBSTITUTE(R209,"&lt;","")*1)))),IF(R209="-",R209,"入力形式が間違っています"))))</f>
        <v>&lt;3.8</v>
      </c>
      <c r="V209" s="22" t="str">
        <f>IFERROR(IF(AND(T209="",U209=""),"",IF(AND(T209="-",U209="-"),IF(S209="","Cs合計を入力してください",S209),IF(NOT(ISERROR(T209*1+U209*1)),ROUND(T209+U209, 1-INT(LOG(ABS(T209+U209)))),IF(NOT(ISERROR(T209*1)),ROUND(T209, 1-INT(LOG(ABS(T209)))),IF(NOT(ISERROR(U209*1)),ROUND(U209, 1-INT(LOG(ABS(U209)))),IF(ISERROR(T209*1+U209*1),"&lt;"&amp;ROUND(IF(T209="-",0,SUBSTITUTE(T209,"&lt;",""))*1+IF(U209="-",0,SUBSTITUTE(U209,"&lt;",""))*1,1-INT(LOG(ABS(IF(T209="-",0,SUBSTITUTE(T209,"&lt;",""))*1+IF(U209="-",0,SUBSTITUTE(U209,"&lt;",""))*1)))))))))),"入力形式が間違っています")</f>
        <v>&lt;7.3</v>
      </c>
      <c r="W209" s="50"/>
    </row>
    <row r="210" spans="1:23" x14ac:dyDescent="0.4">
      <c r="A210" s="24">
        <v>204</v>
      </c>
      <c r="B210" s="24" t="s">
        <v>503</v>
      </c>
      <c r="C210" s="27" t="s">
        <v>503</v>
      </c>
      <c r="D210" s="26" t="s">
        <v>503</v>
      </c>
      <c r="E210" s="28" t="s">
        <v>518</v>
      </c>
      <c r="F210" s="25" t="s">
        <v>571</v>
      </c>
      <c r="G210" s="93" t="s">
        <v>35</v>
      </c>
      <c r="H210" s="11" t="s">
        <v>91</v>
      </c>
      <c r="I210" s="28" t="s">
        <v>135</v>
      </c>
      <c r="J210" s="28" t="s">
        <v>93</v>
      </c>
      <c r="K210" s="28" t="s">
        <v>34</v>
      </c>
      <c r="L210" s="52" t="s">
        <v>40</v>
      </c>
      <c r="M210" s="29" t="s">
        <v>507</v>
      </c>
      <c r="N210" s="30" t="s">
        <v>42</v>
      </c>
      <c r="O210" s="31">
        <v>44208</v>
      </c>
      <c r="P210" s="32">
        <v>44224</v>
      </c>
      <c r="Q210" s="33" t="s">
        <v>632</v>
      </c>
      <c r="R210" s="34" t="s">
        <v>633</v>
      </c>
      <c r="S210" s="37" t="s">
        <v>588</v>
      </c>
      <c r="T210" s="21" t="str">
        <f>IF(Q210="","",IF(NOT(ISERROR(Q210*1)),ROUNDDOWN(Q210*1,2-INT(LOG(ABS(Q210*1)))),IFERROR("&lt;"&amp;ROUNDDOWN(IF(SUBSTITUTE(Q210,"&lt;","")*1&lt;=50,SUBSTITUTE(Q210,"&lt;","")*1,""),2-INT(LOG(ABS(SUBSTITUTE(Q210,"&lt;","")*1)))),IF(Q210="-",Q210,"入力形式が間違っています"))))</f>
        <v>&lt;3.34</v>
      </c>
      <c r="U210" s="21" t="str">
        <f>IF(R210="","",IF(NOT(ISERROR(R210*1)),ROUNDDOWN(R210*1,2-INT(LOG(ABS(R210*1)))),IFERROR("&lt;"&amp;ROUNDDOWN(IF(SUBSTITUTE(R210,"&lt;","")*1&lt;=50,SUBSTITUTE(R210,"&lt;","")*1,""),2-INT(LOG(ABS(SUBSTITUTE(R210,"&lt;","")*1)))),IF(R210="-",R210,"入力形式が間違っています"))))</f>
        <v>&lt;3.17</v>
      </c>
      <c r="V210" s="22" t="str">
        <f>IFERROR(IF(AND(T210="",U210=""),"",IF(AND(T210="-",U210="-"),IF(S210="","Cs合計を入力してください",S210),IF(NOT(ISERROR(T210*1+U210*1)),ROUND(T210+U210, 1-INT(LOG(ABS(T210+U210)))),IF(NOT(ISERROR(T210*1)),ROUND(T210, 1-INT(LOG(ABS(T210)))),IF(NOT(ISERROR(U210*1)),ROUND(U210, 1-INT(LOG(ABS(U210)))),IF(ISERROR(T210*1+U210*1),"&lt;"&amp;ROUND(IF(T210="-",0,SUBSTITUTE(T210,"&lt;",""))*1+IF(U210="-",0,SUBSTITUTE(U210,"&lt;",""))*1,1-INT(LOG(ABS(IF(T210="-",0,SUBSTITUTE(T210,"&lt;",""))*1+IF(U210="-",0,SUBSTITUTE(U210,"&lt;",""))*1)))))))))),"入力形式が間違っています")</f>
        <v>&lt;6.5</v>
      </c>
      <c r="W210" s="50"/>
    </row>
    <row r="211" spans="1:23" x14ac:dyDescent="0.4">
      <c r="A211" s="24">
        <v>205</v>
      </c>
      <c r="B211" s="24" t="s">
        <v>503</v>
      </c>
      <c r="C211" s="27" t="s">
        <v>503</v>
      </c>
      <c r="D211" s="26" t="s">
        <v>503</v>
      </c>
      <c r="E211" s="28" t="s">
        <v>564</v>
      </c>
      <c r="F211" s="25" t="s">
        <v>565</v>
      </c>
      <c r="G211" s="93" t="s">
        <v>35</v>
      </c>
      <c r="H211" s="11" t="s">
        <v>91</v>
      </c>
      <c r="I211" s="28" t="s">
        <v>634</v>
      </c>
      <c r="J211" s="28" t="s">
        <v>93</v>
      </c>
      <c r="K211" s="28" t="s">
        <v>34</v>
      </c>
      <c r="L211" s="52" t="s">
        <v>40</v>
      </c>
      <c r="M211" s="29" t="s">
        <v>507</v>
      </c>
      <c r="N211" s="30" t="s">
        <v>42</v>
      </c>
      <c r="O211" s="31">
        <v>44208</v>
      </c>
      <c r="P211" s="32">
        <v>44224</v>
      </c>
      <c r="Q211" s="33" t="s">
        <v>635</v>
      </c>
      <c r="R211" s="34" t="s">
        <v>609</v>
      </c>
      <c r="S211" s="37" t="s">
        <v>636</v>
      </c>
      <c r="T211" s="21" t="str">
        <f>IF(Q211="","",IF(NOT(ISERROR(Q211*1)),ROUNDDOWN(Q211*1,2-INT(LOG(ABS(Q211*1)))),IFERROR("&lt;"&amp;ROUNDDOWN(IF(SUBSTITUTE(Q211,"&lt;","")*1&lt;=50,SUBSTITUTE(Q211,"&lt;","")*1,""),2-INT(LOG(ABS(SUBSTITUTE(Q211,"&lt;","")*1)))),IF(Q211="-",Q211,"入力形式が間違っています"))))</f>
        <v>&lt;3.9</v>
      </c>
      <c r="U211" s="21" t="str">
        <f>IF(R211="","",IF(NOT(ISERROR(R211*1)),ROUNDDOWN(R211*1,2-INT(LOG(ABS(R211*1)))),IFERROR("&lt;"&amp;ROUNDDOWN(IF(SUBSTITUTE(R211,"&lt;","")*1&lt;=50,SUBSTITUTE(R211,"&lt;","")*1,""),2-INT(LOG(ABS(SUBSTITUTE(R211,"&lt;","")*1)))),IF(R211="-",R211,"入力形式が間違っています"))))</f>
        <v>&lt;3.78</v>
      </c>
      <c r="V211" s="22" t="str">
        <f>IFERROR(IF(AND(T211="",U211=""),"",IF(AND(T211="-",U211="-"),IF(S211="","Cs合計を入力してください",S211),IF(NOT(ISERROR(T211*1+U211*1)),ROUND(T211+U211, 1-INT(LOG(ABS(T211+U211)))),IF(NOT(ISERROR(T211*1)),ROUND(T211, 1-INT(LOG(ABS(T211)))),IF(NOT(ISERROR(U211*1)),ROUND(U211, 1-INT(LOG(ABS(U211)))),IF(ISERROR(T211*1+U211*1),"&lt;"&amp;ROUND(IF(T211="-",0,SUBSTITUTE(T211,"&lt;",""))*1+IF(U211="-",0,SUBSTITUTE(U211,"&lt;",""))*1,1-INT(LOG(ABS(IF(T211="-",0,SUBSTITUTE(T211,"&lt;",""))*1+IF(U211="-",0,SUBSTITUTE(U211,"&lt;",""))*1)))))))))),"入力形式が間違っています")</f>
        <v>&lt;7.7</v>
      </c>
      <c r="W211" s="50"/>
    </row>
    <row r="212" spans="1:23" x14ac:dyDescent="0.4">
      <c r="A212" s="24">
        <v>206</v>
      </c>
      <c r="B212" s="24" t="s">
        <v>503</v>
      </c>
      <c r="C212" s="27" t="s">
        <v>503</v>
      </c>
      <c r="D212" s="26" t="s">
        <v>503</v>
      </c>
      <c r="E212" s="28" t="s">
        <v>518</v>
      </c>
      <c r="F212" s="25" t="s">
        <v>571</v>
      </c>
      <c r="G212" s="93" t="s">
        <v>35</v>
      </c>
      <c r="H212" s="11" t="s">
        <v>91</v>
      </c>
      <c r="I212" s="28" t="s">
        <v>637</v>
      </c>
      <c r="J212" s="28" t="s">
        <v>93</v>
      </c>
      <c r="K212" s="28" t="s">
        <v>34</v>
      </c>
      <c r="L212" s="52" t="s">
        <v>40</v>
      </c>
      <c r="M212" s="29" t="s">
        <v>507</v>
      </c>
      <c r="N212" s="30" t="s">
        <v>42</v>
      </c>
      <c r="O212" s="31">
        <v>44208</v>
      </c>
      <c r="P212" s="32">
        <v>44224</v>
      </c>
      <c r="Q212" s="33" t="s">
        <v>638</v>
      </c>
      <c r="R212" s="34" t="s">
        <v>639</v>
      </c>
      <c r="S212" s="37" t="s">
        <v>640</v>
      </c>
      <c r="T212" s="21" t="str">
        <f>IF(Q212="","",IF(NOT(ISERROR(Q212*1)),ROUNDDOWN(Q212*1,2-INT(LOG(ABS(Q212*1)))),IFERROR("&lt;"&amp;ROUNDDOWN(IF(SUBSTITUTE(Q212,"&lt;","")*1&lt;=50,SUBSTITUTE(Q212,"&lt;","")*1,""),2-INT(LOG(ABS(SUBSTITUTE(Q212,"&lt;","")*1)))),IF(Q212="-",Q212,"入力形式が間違っています"))))</f>
        <v>&lt;3.47</v>
      </c>
      <c r="U212" s="21" t="str">
        <f>IF(R212="","",IF(NOT(ISERROR(R212*1)),ROUNDDOWN(R212*1,2-INT(LOG(ABS(R212*1)))),IFERROR("&lt;"&amp;ROUNDDOWN(IF(SUBSTITUTE(R212,"&lt;","")*1&lt;=50,SUBSTITUTE(R212,"&lt;","")*1,""),2-INT(LOG(ABS(SUBSTITUTE(R212,"&lt;","")*1)))),IF(R212="-",R212,"入力形式が間違っています"))))</f>
        <v>&lt;3.54</v>
      </c>
      <c r="V212" s="22" t="str">
        <f>IFERROR(IF(AND(T212="",U212=""),"",IF(AND(T212="-",U212="-"),IF(S212="","Cs合計を入力してください",S212),IF(NOT(ISERROR(T212*1+U212*1)),ROUND(T212+U212, 1-INT(LOG(ABS(T212+U212)))),IF(NOT(ISERROR(T212*1)),ROUND(T212, 1-INT(LOG(ABS(T212)))),IF(NOT(ISERROR(U212*1)),ROUND(U212, 1-INT(LOG(ABS(U212)))),IF(ISERROR(T212*1+U212*1),"&lt;"&amp;ROUND(IF(T212="-",0,SUBSTITUTE(T212,"&lt;",""))*1+IF(U212="-",0,SUBSTITUTE(U212,"&lt;",""))*1,1-INT(LOG(ABS(IF(T212="-",0,SUBSTITUTE(T212,"&lt;",""))*1+IF(U212="-",0,SUBSTITUTE(U212,"&lt;",""))*1)))))))))),"入力形式が間違っています")</f>
        <v>&lt;7</v>
      </c>
      <c r="W212" s="50"/>
    </row>
    <row r="213" spans="1:23" x14ac:dyDescent="0.4">
      <c r="A213" s="24">
        <v>207</v>
      </c>
      <c r="B213" s="24" t="s">
        <v>503</v>
      </c>
      <c r="C213" s="27" t="s">
        <v>503</v>
      </c>
      <c r="D213" s="26" t="s">
        <v>503</v>
      </c>
      <c r="E213" s="28" t="s">
        <v>518</v>
      </c>
      <c r="F213" s="25" t="s">
        <v>571</v>
      </c>
      <c r="G213" s="93" t="s">
        <v>35</v>
      </c>
      <c r="H213" s="11" t="s">
        <v>91</v>
      </c>
      <c r="I213" s="28" t="s">
        <v>641</v>
      </c>
      <c r="J213" s="28" t="s">
        <v>93</v>
      </c>
      <c r="K213" s="28" t="s">
        <v>34</v>
      </c>
      <c r="L213" s="52" t="s">
        <v>40</v>
      </c>
      <c r="M213" s="29" t="s">
        <v>512</v>
      </c>
      <c r="N213" s="30" t="s">
        <v>42</v>
      </c>
      <c r="O213" s="31">
        <v>44179</v>
      </c>
      <c r="P213" s="32">
        <v>44224</v>
      </c>
      <c r="Q213" s="33" t="s">
        <v>642</v>
      </c>
      <c r="R213" s="34" t="s">
        <v>513</v>
      </c>
      <c r="S213" s="37" t="s">
        <v>643</v>
      </c>
      <c r="T213" s="21" t="str">
        <f>IF(Q213="","",IF(NOT(ISERROR(Q213*1)),ROUNDDOWN(Q213*1,2-INT(LOG(ABS(Q213*1)))),IFERROR("&lt;"&amp;ROUNDDOWN(IF(SUBSTITUTE(Q213,"&lt;","")*1&lt;=50,SUBSTITUTE(Q213,"&lt;","")*1,""),2-INT(LOG(ABS(SUBSTITUTE(Q213,"&lt;","")*1)))),IF(Q213="-",Q213,"入力形式が間違っています"))))</f>
        <v>&lt;1.8</v>
      </c>
      <c r="U213" s="21" t="str">
        <f>IF(R213="","",IF(NOT(ISERROR(R213*1)),ROUNDDOWN(R213*1,2-INT(LOG(ABS(R213*1)))),IFERROR("&lt;"&amp;ROUNDDOWN(IF(SUBSTITUTE(R213,"&lt;","")*1&lt;=50,SUBSTITUTE(R213,"&lt;","")*1,""),2-INT(LOG(ABS(SUBSTITUTE(R213,"&lt;","")*1)))),IF(R213="-",R213,"入力形式が間違っています"))))</f>
        <v>&lt;1.6</v>
      </c>
      <c r="V213" s="22" t="str">
        <f>IFERROR(IF(AND(T213="",U213=""),"",IF(AND(T213="-",U213="-"),IF(S213="","Cs合計を入力してください",S213),IF(NOT(ISERROR(T213*1+U213*1)),ROUND(T213+U213, 1-INT(LOG(ABS(T213+U213)))),IF(NOT(ISERROR(T213*1)),ROUND(T213, 1-INT(LOG(ABS(T213)))),IF(NOT(ISERROR(U213*1)),ROUND(U213, 1-INT(LOG(ABS(U213)))),IF(ISERROR(T213*1+U213*1),"&lt;"&amp;ROUND(IF(T213="-",0,SUBSTITUTE(T213,"&lt;",""))*1+IF(U213="-",0,SUBSTITUTE(U213,"&lt;",""))*1,1-INT(LOG(ABS(IF(T213="-",0,SUBSTITUTE(T213,"&lt;",""))*1+IF(U213="-",0,SUBSTITUTE(U213,"&lt;",""))*1)))))))))),"入力形式が間違っています")</f>
        <v>&lt;3.4</v>
      </c>
      <c r="W213" s="50"/>
    </row>
    <row r="214" spans="1:23" x14ac:dyDescent="0.4">
      <c r="A214" s="24">
        <v>208</v>
      </c>
      <c r="B214" s="24" t="s">
        <v>503</v>
      </c>
      <c r="C214" s="27" t="s">
        <v>503</v>
      </c>
      <c r="D214" s="26" t="s">
        <v>503</v>
      </c>
      <c r="E214" s="28" t="s">
        <v>644</v>
      </c>
      <c r="F214" s="25" t="s">
        <v>34</v>
      </c>
      <c r="G214" s="93" t="s">
        <v>35</v>
      </c>
      <c r="H214" s="11" t="s">
        <v>36</v>
      </c>
      <c r="I214" s="28" t="s">
        <v>645</v>
      </c>
      <c r="J214" s="25" t="s">
        <v>48</v>
      </c>
      <c r="K214" s="25" t="s">
        <v>48</v>
      </c>
      <c r="L214" s="52" t="s">
        <v>40</v>
      </c>
      <c r="M214" s="29" t="s">
        <v>646</v>
      </c>
      <c r="N214" s="30" t="s">
        <v>42</v>
      </c>
      <c r="O214" s="31">
        <v>44155</v>
      </c>
      <c r="P214" s="32">
        <v>44167</v>
      </c>
      <c r="Q214" s="33" t="s">
        <v>647</v>
      </c>
      <c r="R214" s="34">
        <v>7.5</v>
      </c>
      <c r="S214" s="37">
        <v>7.5</v>
      </c>
      <c r="T214" s="21" t="str">
        <f>IF(Q214="","",IF(NOT(ISERROR(Q214*1)),ROUNDDOWN(Q214*1,2-INT(LOG(ABS(Q214*1)))),IFERROR("&lt;"&amp;ROUNDDOWN(IF(SUBSTITUTE(Q214,"&lt;","")*1&lt;=50,SUBSTITUTE(Q214,"&lt;","")*1,""),2-INT(LOG(ABS(SUBSTITUTE(Q214,"&lt;","")*1)))),IF(Q214="-",Q214,"入力形式が間違っています"))))</f>
        <v>&lt;1.5</v>
      </c>
      <c r="U214" s="21">
        <f>IF(R214="","",IF(NOT(ISERROR(R214*1)),ROUNDDOWN(R214*1,2-INT(LOG(ABS(R214*1)))),IFERROR("&lt;"&amp;ROUNDDOWN(IF(SUBSTITUTE(R214,"&lt;","")*1&lt;=50,SUBSTITUTE(R214,"&lt;","")*1,""),2-INT(LOG(ABS(SUBSTITUTE(R214,"&lt;","")*1)))),IF(R214="-",R214,"入力形式が間違っています"))))</f>
        <v>7.5</v>
      </c>
      <c r="V214" s="22">
        <f>IFERROR(IF(AND(T214="",U214=""),"",IF(AND(T214="-",U214="-"),IF(S214="","Cs合計を入力してください",S214),IF(NOT(ISERROR(T214*1+U214*1)),ROUND(T214+U214, 1-INT(LOG(ABS(T214+U214)))),IF(NOT(ISERROR(T214*1)),ROUND(T214, 1-INT(LOG(ABS(T214)))),IF(NOT(ISERROR(U214*1)),ROUND(U214, 1-INT(LOG(ABS(U214)))),IF(ISERROR(T214*1+U214*1),"&lt;"&amp;ROUND(IF(T214="-",0,SUBSTITUTE(T214,"&lt;",""))*1+IF(U214="-",0,SUBSTITUTE(U214,"&lt;",""))*1,1-INT(LOG(ABS(IF(T214="-",0,SUBSTITUTE(T214,"&lt;",""))*1+IF(U214="-",0,SUBSTITUTE(U214,"&lt;",""))*1)))))))))),"入力形式が間違っています")</f>
        <v>7.5</v>
      </c>
      <c r="W214" s="50"/>
    </row>
    <row r="215" spans="1:23" x14ac:dyDescent="0.4">
      <c r="A215" s="24">
        <v>209</v>
      </c>
      <c r="B215" s="24" t="s">
        <v>503</v>
      </c>
      <c r="C215" s="27" t="s">
        <v>503</v>
      </c>
      <c r="D215" s="26" t="s">
        <v>503</v>
      </c>
      <c r="E215" s="28" t="s">
        <v>648</v>
      </c>
      <c r="F215" s="25" t="s">
        <v>34</v>
      </c>
      <c r="G215" s="93" t="s">
        <v>404</v>
      </c>
      <c r="H215" s="11" t="s">
        <v>414</v>
      </c>
      <c r="I215" s="28" t="s">
        <v>649</v>
      </c>
      <c r="J215" s="25" t="s">
        <v>48</v>
      </c>
      <c r="K215" s="25" t="s">
        <v>48</v>
      </c>
      <c r="L215" s="52" t="s">
        <v>40</v>
      </c>
      <c r="M215" s="29" t="s">
        <v>650</v>
      </c>
      <c r="N215" s="30" t="s">
        <v>42</v>
      </c>
      <c r="O215" s="31">
        <v>44166</v>
      </c>
      <c r="P215" s="32">
        <v>44168</v>
      </c>
      <c r="Q215" s="33" t="s">
        <v>651</v>
      </c>
      <c r="R215" s="34" t="s">
        <v>652</v>
      </c>
      <c r="S215" s="37" t="s">
        <v>604</v>
      </c>
      <c r="T215" s="21" t="str">
        <f>IF(Q215="","",IF(NOT(ISERROR(Q215*1)),ROUNDDOWN(Q215*1,2-INT(LOG(ABS(Q215*1)))),IFERROR("&lt;"&amp;ROUNDDOWN(IF(SUBSTITUTE(Q215,"&lt;","")*1&lt;=50,SUBSTITUTE(Q215,"&lt;","")*1,""),2-INT(LOG(ABS(SUBSTITUTE(Q215,"&lt;","")*1)))),IF(Q215="-",Q215,"入力形式が間違っています"))))</f>
        <v>&lt;0.48</v>
      </c>
      <c r="U215" s="21" t="str">
        <f>IF(R215="","",IF(NOT(ISERROR(R215*1)),ROUNDDOWN(R215*1,2-INT(LOG(ABS(R215*1)))),IFERROR("&lt;"&amp;ROUNDDOWN(IF(SUBSTITUTE(R215,"&lt;","")*1&lt;=50,SUBSTITUTE(R215,"&lt;","")*1,""),2-INT(LOG(ABS(SUBSTITUTE(R215,"&lt;","")*1)))),IF(R215="-",R215,"入力形式が間違っています"))))</f>
        <v>&lt;0.64</v>
      </c>
      <c r="V215" s="22" t="str">
        <f>IFERROR(IF(AND(T215="",U215=""),"",IF(AND(T215="-",U215="-"),IF(S215="","Cs合計を入力してください",S215),IF(NOT(ISERROR(T215*1+U215*1)),ROUND(T215+U215, 1-INT(LOG(ABS(T215+U215)))),IF(NOT(ISERROR(T215*1)),ROUND(T215, 1-INT(LOG(ABS(T215)))),IF(NOT(ISERROR(U215*1)),ROUND(U215, 1-INT(LOG(ABS(U215)))),IF(ISERROR(T215*1+U215*1),"&lt;"&amp;ROUND(IF(T215="-",0,SUBSTITUTE(T215,"&lt;",""))*1+IF(U215="-",0,SUBSTITUTE(U215,"&lt;",""))*1,1-INT(LOG(ABS(IF(T215="-",0,SUBSTITUTE(T215,"&lt;",""))*1+IF(U215="-",0,SUBSTITUTE(U215,"&lt;",""))*1)))))))))),"入力形式が間違っています")</f>
        <v>&lt;1.1</v>
      </c>
      <c r="W215" s="50"/>
    </row>
    <row r="216" spans="1:23" x14ac:dyDescent="0.4">
      <c r="A216" s="24">
        <v>210</v>
      </c>
      <c r="B216" s="24" t="s">
        <v>503</v>
      </c>
      <c r="C216" s="27" t="s">
        <v>503</v>
      </c>
      <c r="D216" s="26" t="s">
        <v>503</v>
      </c>
      <c r="E216" s="28" t="s">
        <v>653</v>
      </c>
      <c r="F216" s="25" t="s">
        <v>34</v>
      </c>
      <c r="G216" s="93" t="s">
        <v>404</v>
      </c>
      <c r="H216" s="11" t="s">
        <v>414</v>
      </c>
      <c r="I216" s="28" t="s">
        <v>649</v>
      </c>
      <c r="J216" s="25" t="s">
        <v>48</v>
      </c>
      <c r="K216" s="25" t="s">
        <v>48</v>
      </c>
      <c r="L216" s="52" t="s">
        <v>40</v>
      </c>
      <c r="M216" s="29" t="s">
        <v>650</v>
      </c>
      <c r="N216" s="30" t="s">
        <v>42</v>
      </c>
      <c r="O216" s="31">
        <v>44166</v>
      </c>
      <c r="P216" s="32">
        <v>44168</v>
      </c>
      <c r="Q216" s="33" t="s">
        <v>654</v>
      </c>
      <c r="R216" s="34" t="s">
        <v>197</v>
      </c>
      <c r="S216" s="37" t="s">
        <v>370</v>
      </c>
      <c r="T216" s="21" t="str">
        <f>IF(Q216="","",IF(NOT(ISERROR(Q216*1)),ROUNDDOWN(Q216*1,2-INT(LOG(ABS(Q216*1)))),IFERROR("&lt;"&amp;ROUNDDOWN(IF(SUBSTITUTE(Q216,"&lt;","")*1&lt;=50,SUBSTITUTE(Q216,"&lt;","")*1,""),2-INT(LOG(ABS(SUBSTITUTE(Q216,"&lt;","")*1)))),IF(Q216="-",Q216,"入力形式が間違っています"))))</f>
        <v>&lt;0.4</v>
      </c>
      <c r="U216" s="21" t="str">
        <f>IF(R216="","",IF(NOT(ISERROR(R216*1)),ROUNDDOWN(R216*1,2-INT(LOG(ABS(R216*1)))),IFERROR("&lt;"&amp;ROUNDDOWN(IF(SUBSTITUTE(R216,"&lt;","")*1&lt;=50,SUBSTITUTE(R216,"&lt;","")*1,""),2-INT(LOG(ABS(SUBSTITUTE(R216,"&lt;","")*1)))),IF(R216="-",R216,"入力形式が間違っています"))))</f>
        <v>&lt;0.54</v>
      </c>
      <c r="V216" s="22" t="str">
        <f>IFERROR(IF(AND(T216="",U216=""),"",IF(AND(T216="-",U216="-"),IF(S216="","Cs合計を入力してください",S216),IF(NOT(ISERROR(T216*1+U216*1)),ROUND(T216+U216, 1-INT(LOG(ABS(T216+U216)))),IF(NOT(ISERROR(T216*1)),ROUND(T216, 1-INT(LOG(ABS(T216)))),IF(NOT(ISERROR(U216*1)),ROUND(U216, 1-INT(LOG(ABS(U216)))),IF(ISERROR(T216*1+U216*1),"&lt;"&amp;ROUND(IF(T216="-",0,SUBSTITUTE(T216,"&lt;",""))*1+IF(U216="-",0,SUBSTITUTE(U216,"&lt;",""))*1,1-INT(LOG(ABS(IF(T216="-",0,SUBSTITUTE(T216,"&lt;",""))*1+IF(U216="-",0,SUBSTITUTE(U216,"&lt;",""))*1)))))))))),"入力形式が間違っています")</f>
        <v>&lt;0.94</v>
      </c>
      <c r="W216" s="50"/>
    </row>
    <row r="217" spans="1:23" x14ac:dyDescent="0.4">
      <c r="A217" s="24">
        <v>211</v>
      </c>
      <c r="B217" s="24" t="s">
        <v>503</v>
      </c>
      <c r="C217" s="27" t="s">
        <v>503</v>
      </c>
      <c r="D217" s="26" t="s">
        <v>503</v>
      </c>
      <c r="E217" s="28" t="s">
        <v>655</v>
      </c>
      <c r="F217" s="25" t="s">
        <v>34</v>
      </c>
      <c r="G217" s="93" t="s">
        <v>35</v>
      </c>
      <c r="H217" s="11" t="s">
        <v>36</v>
      </c>
      <c r="I217" s="28" t="s">
        <v>645</v>
      </c>
      <c r="J217" s="25" t="s">
        <v>48</v>
      </c>
      <c r="K217" s="25" t="s">
        <v>48</v>
      </c>
      <c r="L217" s="52" t="s">
        <v>40</v>
      </c>
      <c r="M217" s="29" t="s">
        <v>646</v>
      </c>
      <c r="N217" s="30" t="s">
        <v>42</v>
      </c>
      <c r="O217" s="31">
        <v>44161</v>
      </c>
      <c r="P217" s="32">
        <v>44175</v>
      </c>
      <c r="Q217" s="33" t="s">
        <v>656</v>
      </c>
      <c r="R217" s="34" t="s">
        <v>657</v>
      </c>
      <c r="S217" s="37" t="s">
        <v>658</v>
      </c>
      <c r="T217" s="21" t="str">
        <f>IF(Q217="","",IF(NOT(ISERROR(Q217*1)),ROUNDDOWN(Q217*1,2-INT(LOG(ABS(Q217*1)))),IFERROR("&lt;"&amp;ROUNDDOWN(IF(SUBSTITUTE(Q217,"&lt;","")*1&lt;=50,SUBSTITUTE(Q217,"&lt;","")*1,""),2-INT(LOG(ABS(SUBSTITUTE(Q217,"&lt;","")*1)))),IF(Q217="-",Q217,"入力形式が間違っています"))))</f>
        <v>&lt;1.9</v>
      </c>
      <c r="U217" s="21" t="str">
        <f>IF(R217="","",IF(NOT(ISERROR(R217*1)),ROUNDDOWN(R217*1,2-INT(LOG(ABS(R217*1)))),IFERROR("&lt;"&amp;ROUNDDOWN(IF(SUBSTITUTE(R217,"&lt;","")*1&lt;=50,SUBSTITUTE(R217,"&lt;","")*1,""),2-INT(LOG(ABS(SUBSTITUTE(R217,"&lt;","")*1)))),IF(R217="-",R217,"入力形式が間違っています"))))</f>
        <v>&lt;1.7</v>
      </c>
      <c r="V217" s="22" t="str">
        <f>IFERROR(IF(AND(T217="",U217=""),"",IF(AND(T217="-",U217="-"),IF(S217="","Cs合計を入力してください",S217),IF(NOT(ISERROR(T217*1+U217*1)),ROUND(T217+U217, 1-INT(LOG(ABS(T217+U217)))),IF(NOT(ISERROR(T217*1)),ROUND(T217, 1-INT(LOG(ABS(T217)))),IF(NOT(ISERROR(U217*1)),ROUND(U217, 1-INT(LOG(ABS(U217)))),IF(ISERROR(T217*1+U217*1),"&lt;"&amp;ROUND(IF(T217="-",0,SUBSTITUTE(T217,"&lt;",""))*1+IF(U217="-",0,SUBSTITUTE(U217,"&lt;",""))*1,1-INT(LOG(ABS(IF(T217="-",0,SUBSTITUTE(T217,"&lt;",""))*1+IF(U217="-",0,SUBSTITUTE(U217,"&lt;",""))*1)))))))))),"入力形式が間違っています")</f>
        <v>&lt;3.6</v>
      </c>
      <c r="W217" s="50"/>
    </row>
    <row r="218" spans="1:23" x14ac:dyDescent="0.4">
      <c r="A218" s="24">
        <v>212</v>
      </c>
      <c r="B218" s="24" t="s">
        <v>503</v>
      </c>
      <c r="C218" s="27" t="s">
        <v>503</v>
      </c>
      <c r="D218" s="26" t="s">
        <v>503</v>
      </c>
      <c r="E218" s="28" t="s">
        <v>504</v>
      </c>
      <c r="F218" s="25" t="s">
        <v>34</v>
      </c>
      <c r="G218" s="93" t="s">
        <v>35</v>
      </c>
      <c r="H218" s="11" t="s">
        <v>36</v>
      </c>
      <c r="I218" s="28" t="s">
        <v>659</v>
      </c>
      <c r="J218" s="25" t="s">
        <v>48</v>
      </c>
      <c r="K218" s="25" t="s">
        <v>48</v>
      </c>
      <c r="L218" s="52" t="s">
        <v>40</v>
      </c>
      <c r="M218" s="29" t="s">
        <v>660</v>
      </c>
      <c r="N218" s="30" t="s">
        <v>430</v>
      </c>
      <c r="O218" s="31">
        <v>44178</v>
      </c>
      <c r="P218" s="32">
        <v>44179</v>
      </c>
      <c r="Q218" s="33" t="s">
        <v>661</v>
      </c>
      <c r="R218" s="34" t="s">
        <v>113</v>
      </c>
      <c r="S218" s="37" t="s">
        <v>312</v>
      </c>
      <c r="T218" s="21" t="str">
        <f>IF(Q218="","",IF(NOT(ISERROR(Q218*1)),ROUNDDOWN(Q218*1,2-INT(LOG(ABS(Q218*1)))),IFERROR("&lt;"&amp;ROUNDDOWN(IF(SUBSTITUTE(Q218,"&lt;","")*1&lt;=50,SUBSTITUTE(Q218,"&lt;","")*1,""),2-INT(LOG(ABS(SUBSTITUTE(Q218,"&lt;","")*1)))),IF(Q218="-",Q218,"入力形式が間違っています"))))</f>
        <v>&lt;11.1</v>
      </c>
      <c r="U218" s="21" t="str">
        <f>IF(R218="","",IF(NOT(ISERROR(R218*1)),ROUNDDOWN(R218*1,2-INT(LOG(ABS(R218*1)))),IFERROR("&lt;"&amp;ROUNDDOWN(IF(SUBSTITUTE(R218,"&lt;","")*1&lt;=50,SUBSTITUTE(R218,"&lt;","")*1,""),2-INT(LOG(ABS(SUBSTITUTE(R218,"&lt;","")*1)))),IF(R218="-",R218,"入力形式が間違っています"))))</f>
        <v>&lt;8.4</v>
      </c>
      <c r="V218" s="22" t="str">
        <f>IFERROR(IF(AND(T218="",U218=""),"",IF(AND(T218="-",U218="-"),IF(S218="","Cs合計を入力してください",S218),IF(NOT(ISERROR(T218*1+U218*1)),ROUND(T218+U218, 1-INT(LOG(ABS(T218+U218)))),IF(NOT(ISERROR(T218*1)),ROUND(T218, 1-INT(LOG(ABS(T218)))),IF(NOT(ISERROR(U218*1)),ROUND(U218, 1-INT(LOG(ABS(U218)))),IF(ISERROR(T218*1+U218*1),"&lt;"&amp;ROUND(IF(T218="-",0,SUBSTITUTE(T218,"&lt;",""))*1+IF(U218="-",0,SUBSTITUTE(U218,"&lt;",""))*1,1-INT(LOG(ABS(IF(T218="-",0,SUBSTITUTE(T218,"&lt;",""))*1+IF(U218="-",0,SUBSTITUTE(U218,"&lt;",""))*1)))))))))),"入力形式が間違っています")</f>
        <v>&lt;20</v>
      </c>
      <c r="W218" s="50"/>
    </row>
    <row r="219" spans="1:23" x14ac:dyDescent="0.4">
      <c r="A219" s="24">
        <v>213</v>
      </c>
      <c r="B219" s="24" t="s">
        <v>503</v>
      </c>
      <c r="C219" s="27" t="s">
        <v>503</v>
      </c>
      <c r="D219" s="26" t="s">
        <v>503</v>
      </c>
      <c r="E219" s="28" t="s">
        <v>504</v>
      </c>
      <c r="F219" s="25" t="s">
        <v>34</v>
      </c>
      <c r="G219" s="93" t="s">
        <v>35</v>
      </c>
      <c r="H219" s="11" t="s">
        <v>36</v>
      </c>
      <c r="I219" s="28" t="s">
        <v>659</v>
      </c>
      <c r="J219" s="25" t="s">
        <v>48</v>
      </c>
      <c r="K219" s="25" t="s">
        <v>48</v>
      </c>
      <c r="L219" s="52" t="s">
        <v>40</v>
      </c>
      <c r="M219" s="29" t="s">
        <v>660</v>
      </c>
      <c r="N219" s="30" t="s">
        <v>430</v>
      </c>
      <c r="O219" s="31">
        <v>44178</v>
      </c>
      <c r="P219" s="32">
        <v>44179</v>
      </c>
      <c r="Q219" s="33" t="s">
        <v>662</v>
      </c>
      <c r="R219" s="34" t="s">
        <v>551</v>
      </c>
      <c r="S219" s="37" t="s">
        <v>312</v>
      </c>
      <c r="T219" s="21" t="str">
        <f>IF(Q219="","",IF(NOT(ISERROR(Q219*1)),ROUNDDOWN(Q219*1,2-INT(LOG(ABS(Q219*1)))),IFERROR("&lt;"&amp;ROUNDDOWN(IF(SUBSTITUTE(Q219,"&lt;","")*1&lt;=50,SUBSTITUTE(Q219,"&lt;","")*1,""),2-INT(LOG(ABS(SUBSTITUTE(Q219,"&lt;","")*1)))),IF(Q219="-",Q219,"入力形式が間違っています"))))</f>
        <v>&lt;11.2</v>
      </c>
      <c r="U219" s="21" t="str">
        <f>IF(R219="","",IF(NOT(ISERROR(R219*1)),ROUNDDOWN(R219*1,2-INT(LOG(ABS(R219*1)))),IFERROR("&lt;"&amp;ROUNDDOWN(IF(SUBSTITUTE(R219,"&lt;","")*1&lt;=50,SUBSTITUTE(R219,"&lt;","")*1,""),2-INT(LOG(ABS(SUBSTITUTE(R219,"&lt;","")*1)))),IF(R219="-",R219,"入力形式が間違っています"))))</f>
        <v>&lt;8.6</v>
      </c>
      <c r="V219" s="22" t="str">
        <f>IFERROR(IF(AND(T219="",U219=""),"",IF(AND(T219="-",U219="-"),IF(S219="","Cs合計を入力してください",S219),IF(NOT(ISERROR(T219*1+U219*1)),ROUND(T219+U219, 1-INT(LOG(ABS(T219+U219)))),IF(NOT(ISERROR(T219*1)),ROUND(T219, 1-INT(LOG(ABS(T219)))),IF(NOT(ISERROR(U219*1)),ROUND(U219, 1-INT(LOG(ABS(U219)))),IF(ISERROR(T219*1+U219*1),"&lt;"&amp;ROUND(IF(T219="-",0,SUBSTITUTE(T219,"&lt;",""))*1+IF(U219="-",0,SUBSTITUTE(U219,"&lt;",""))*1,1-INT(LOG(ABS(IF(T219="-",0,SUBSTITUTE(T219,"&lt;",""))*1+IF(U219="-",0,SUBSTITUTE(U219,"&lt;",""))*1)))))))))),"入力形式が間違っています")</f>
        <v>&lt;20</v>
      </c>
      <c r="W219" s="50"/>
    </row>
    <row r="220" spans="1:23" x14ac:dyDescent="0.4">
      <c r="A220" s="24">
        <v>214</v>
      </c>
      <c r="B220" s="24" t="s">
        <v>503</v>
      </c>
      <c r="C220" s="27" t="s">
        <v>503</v>
      </c>
      <c r="D220" s="26" t="s">
        <v>503</v>
      </c>
      <c r="E220" s="28" t="s">
        <v>504</v>
      </c>
      <c r="F220" s="25" t="s">
        <v>34</v>
      </c>
      <c r="G220" s="93" t="s">
        <v>35</v>
      </c>
      <c r="H220" s="11" t="s">
        <v>36</v>
      </c>
      <c r="I220" s="28" t="s">
        <v>659</v>
      </c>
      <c r="J220" s="25" t="s">
        <v>48</v>
      </c>
      <c r="K220" s="25" t="s">
        <v>48</v>
      </c>
      <c r="L220" s="52" t="s">
        <v>40</v>
      </c>
      <c r="M220" s="29" t="s">
        <v>660</v>
      </c>
      <c r="N220" s="30" t="s">
        <v>430</v>
      </c>
      <c r="O220" s="31">
        <v>44178</v>
      </c>
      <c r="P220" s="32">
        <v>44179</v>
      </c>
      <c r="Q220" s="33" t="s">
        <v>663</v>
      </c>
      <c r="R220" s="34" t="s">
        <v>533</v>
      </c>
      <c r="S220" s="37" t="s">
        <v>312</v>
      </c>
      <c r="T220" s="21" t="str">
        <f>IF(Q220="","",IF(NOT(ISERROR(Q220*1)),ROUNDDOWN(Q220*1,2-INT(LOG(ABS(Q220*1)))),IFERROR("&lt;"&amp;ROUNDDOWN(IF(SUBSTITUTE(Q220,"&lt;","")*1&lt;=50,SUBSTITUTE(Q220,"&lt;","")*1,""),2-INT(LOG(ABS(SUBSTITUTE(Q220,"&lt;","")*1)))),IF(Q220="-",Q220,"入力形式が間違っています"))))</f>
        <v>&lt;11</v>
      </c>
      <c r="U220" s="21" t="str">
        <f>IF(R220="","",IF(NOT(ISERROR(R220*1)),ROUNDDOWN(R220*1,2-INT(LOG(ABS(R220*1)))),IFERROR("&lt;"&amp;ROUNDDOWN(IF(SUBSTITUTE(R220,"&lt;","")*1&lt;=50,SUBSTITUTE(R220,"&lt;","")*1,""),2-INT(LOG(ABS(SUBSTITUTE(R220,"&lt;","")*1)))),IF(R220="-",R220,"入力形式が間違っています"))))</f>
        <v>&lt;8.5</v>
      </c>
      <c r="V220" s="22" t="str">
        <f>IFERROR(IF(AND(T220="",U220=""),"",IF(AND(T220="-",U220="-"),IF(S220="","Cs合計を入力してください",S220),IF(NOT(ISERROR(T220*1+U220*1)),ROUND(T220+U220, 1-INT(LOG(ABS(T220+U220)))),IF(NOT(ISERROR(T220*1)),ROUND(T220, 1-INT(LOG(ABS(T220)))),IF(NOT(ISERROR(U220*1)),ROUND(U220, 1-INT(LOG(ABS(U220)))),IF(ISERROR(T220*1+U220*1),"&lt;"&amp;ROUND(IF(T220="-",0,SUBSTITUTE(T220,"&lt;",""))*1+IF(U220="-",0,SUBSTITUTE(U220,"&lt;",""))*1,1-INT(LOG(ABS(IF(T220="-",0,SUBSTITUTE(T220,"&lt;",""))*1+IF(U220="-",0,SUBSTITUTE(U220,"&lt;",""))*1)))))))))),"入力形式が間違っています")</f>
        <v>&lt;20</v>
      </c>
      <c r="W220" s="50"/>
    </row>
    <row r="221" spans="1:23" x14ac:dyDescent="0.4">
      <c r="A221" s="24">
        <v>215</v>
      </c>
      <c r="B221" s="24" t="s">
        <v>503</v>
      </c>
      <c r="C221" s="27" t="s">
        <v>503</v>
      </c>
      <c r="D221" s="26" t="s">
        <v>503</v>
      </c>
      <c r="E221" s="28" t="s">
        <v>664</v>
      </c>
      <c r="F221" s="25" t="s">
        <v>34</v>
      </c>
      <c r="G221" s="93" t="s">
        <v>35</v>
      </c>
      <c r="H221" s="11" t="s">
        <v>36</v>
      </c>
      <c r="I221" s="28" t="s">
        <v>645</v>
      </c>
      <c r="J221" s="25" t="s">
        <v>48</v>
      </c>
      <c r="K221" s="25" t="s">
        <v>48</v>
      </c>
      <c r="L221" s="52" t="s">
        <v>40</v>
      </c>
      <c r="M221" s="29" t="s">
        <v>646</v>
      </c>
      <c r="N221" s="30" t="s">
        <v>42</v>
      </c>
      <c r="O221" s="31">
        <v>44175</v>
      </c>
      <c r="P221" s="32">
        <v>44189</v>
      </c>
      <c r="Q221" s="33" t="s">
        <v>665</v>
      </c>
      <c r="R221" s="34">
        <v>4</v>
      </c>
      <c r="S221" s="37">
        <v>4</v>
      </c>
      <c r="T221" s="21" t="str">
        <f>IF(Q221="","",IF(NOT(ISERROR(Q221*1)),ROUNDDOWN(Q221*1,2-INT(LOG(ABS(Q221*1)))),IFERROR("&lt;"&amp;ROUNDDOWN(IF(SUBSTITUTE(Q221,"&lt;","")*1&lt;=50,SUBSTITUTE(Q221,"&lt;","")*1,""),2-INT(LOG(ABS(SUBSTITUTE(Q221,"&lt;","")*1)))),IF(Q221="-",Q221,"入力形式が間違っています"))))</f>
        <v>&lt;1.4</v>
      </c>
      <c r="U221" s="21">
        <f>IF(R221="","",IF(NOT(ISERROR(R221*1)),ROUNDDOWN(R221*1,2-INT(LOG(ABS(R221*1)))),IFERROR("&lt;"&amp;ROUNDDOWN(IF(SUBSTITUTE(R221,"&lt;","")*1&lt;=50,SUBSTITUTE(R221,"&lt;","")*1,""),2-INT(LOG(ABS(SUBSTITUTE(R221,"&lt;","")*1)))),IF(R221="-",R221,"入力形式が間違っています"))))</f>
        <v>4</v>
      </c>
      <c r="V221" s="22">
        <f>IFERROR(IF(AND(T221="",U221=""),"",IF(AND(T221="-",U221="-"),IF(S221="","Cs合計を入力してください",S221),IF(NOT(ISERROR(T221*1+U221*1)),ROUND(T221+U221, 1-INT(LOG(ABS(T221+U221)))),IF(NOT(ISERROR(T221*1)),ROUND(T221, 1-INT(LOG(ABS(T221)))),IF(NOT(ISERROR(U221*1)),ROUND(U221, 1-INT(LOG(ABS(U221)))),IF(ISERROR(T221*1+U221*1),"&lt;"&amp;ROUND(IF(T221="-",0,SUBSTITUTE(T221,"&lt;",""))*1+IF(U221="-",0,SUBSTITUTE(U221,"&lt;",""))*1,1-INT(LOG(ABS(IF(T221="-",0,SUBSTITUTE(T221,"&lt;",""))*1+IF(U221="-",0,SUBSTITUTE(U221,"&lt;",""))*1)))))))))),"入力形式が間違っています")</f>
        <v>4</v>
      </c>
      <c r="W221" s="50"/>
    </row>
    <row r="222" spans="1:23" x14ac:dyDescent="0.4">
      <c r="A222" s="24">
        <v>216</v>
      </c>
      <c r="B222" s="24" t="s">
        <v>503</v>
      </c>
      <c r="C222" s="27" t="s">
        <v>503</v>
      </c>
      <c r="D222" s="26" t="s">
        <v>503</v>
      </c>
      <c r="E222" s="28" t="s">
        <v>666</v>
      </c>
      <c r="F222" s="25" t="s">
        <v>34</v>
      </c>
      <c r="G222" s="93" t="s">
        <v>35</v>
      </c>
      <c r="H222" s="11" t="s">
        <v>36</v>
      </c>
      <c r="I222" s="28" t="s">
        <v>645</v>
      </c>
      <c r="J222" s="25" t="s">
        <v>48</v>
      </c>
      <c r="K222" s="25" t="s">
        <v>48</v>
      </c>
      <c r="L222" s="52" t="s">
        <v>40</v>
      </c>
      <c r="M222" s="29" t="s">
        <v>646</v>
      </c>
      <c r="N222" s="30" t="s">
        <v>42</v>
      </c>
      <c r="O222" s="31">
        <v>44181</v>
      </c>
      <c r="P222" s="32">
        <v>44189</v>
      </c>
      <c r="Q222" s="33" t="s">
        <v>667</v>
      </c>
      <c r="R222" s="34" t="s">
        <v>667</v>
      </c>
      <c r="S222" s="37" t="s">
        <v>668</v>
      </c>
      <c r="T222" s="21" t="str">
        <f>IF(Q222="","",IF(NOT(ISERROR(Q222*1)),ROUNDDOWN(Q222*1,2-INT(LOG(ABS(Q222*1)))),IFERROR("&lt;"&amp;ROUNDDOWN(IF(SUBSTITUTE(Q222,"&lt;","")*1&lt;=50,SUBSTITUTE(Q222,"&lt;","")*1,""),2-INT(LOG(ABS(SUBSTITUTE(Q222,"&lt;","")*1)))),IF(Q222="-",Q222,"入力形式が間違っています"))))</f>
        <v>&lt;1.3</v>
      </c>
      <c r="U222" s="21" t="str">
        <f>IF(R222="","",IF(NOT(ISERROR(R222*1)),ROUNDDOWN(R222*1,2-INT(LOG(ABS(R222*1)))),IFERROR("&lt;"&amp;ROUNDDOWN(IF(SUBSTITUTE(R222,"&lt;","")*1&lt;=50,SUBSTITUTE(R222,"&lt;","")*1,""),2-INT(LOG(ABS(SUBSTITUTE(R222,"&lt;","")*1)))),IF(R222="-",R222,"入力形式が間違っています"))))</f>
        <v>&lt;1.3</v>
      </c>
      <c r="V222" s="22" t="str">
        <f>IFERROR(IF(AND(T222="",U222=""),"",IF(AND(T222="-",U222="-"),IF(S222="","Cs合計を入力してください",S222),IF(NOT(ISERROR(T222*1+U222*1)),ROUND(T222+U222, 1-INT(LOG(ABS(T222+U222)))),IF(NOT(ISERROR(T222*1)),ROUND(T222, 1-INT(LOG(ABS(T222)))),IF(NOT(ISERROR(U222*1)),ROUND(U222, 1-INT(LOG(ABS(U222)))),IF(ISERROR(T222*1+U222*1),"&lt;"&amp;ROUND(IF(T222="-",0,SUBSTITUTE(T222,"&lt;",""))*1+IF(U222="-",0,SUBSTITUTE(U222,"&lt;",""))*1,1-INT(LOG(ABS(IF(T222="-",0,SUBSTITUTE(T222,"&lt;",""))*1+IF(U222="-",0,SUBSTITUTE(U222,"&lt;",""))*1)))))))))),"入力形式が間違っています")</f>
        <v>&lt;2.6</v>
      </c>
      <c r="W222" s="50"/>
    </row>
    <row r="223" spans="1:23" x14ac:dyDescent="0.4">
      <c r="A223" s="24">
        <v>217</v>
      </c>
      <c r="B223" s="24" t="s">
        <v>503</v>
      </c>
      <c r="C223" s="27" t="s">
        <v>503</v>
      </c>
      <c r="D223" s="26" t="s">
        <v>503</v>
      </c>
      <c r="E223" s="28" t="s">
        <v>669</v>
      </c>
      <c r="F223" s="25" t="s">
        <v>48</v>
      </c>
      <c r="G223" s="93" t="s">
        <v>35</v>
      </c>
      <c r="H223" s="11" t="s">
        <v>36</v>
      </c>
      <c r="I223" s="28" t="s">
        <v>670</v>
      </c>
      <c r="J223" s="28" t="s">
        <v>38</v>
      </c>
      <c r="K223" s="28" t="s">
        <v>671</v>
      </c>
      <c r="L223" s="52" t="s">
        <v>40</v>
      </c>
      <c r="M223" s="29" t="s">
        <v>650</v>
      </c>
      <c r="N223" s="30" t="s">
        <v>42</v>
      </c>
      <c r="O223" s="31">
        <v>44105</v>
      </c>
      <c r="P223" s="32">
        <v>44106</v>
      </c>
      <c r="Q223" s="33" t="s">
        <v>672</v>
      </c>
      <c r="R223" s="34" t="s">
        <v>673</v>
      </c>
      <c r="S223" s="37" t="s">
        <v>674</v>
      </c>
      <c r="T223" s="21" t="str">
        <f>IF(Q223="","",IF(NOT(ISERROR(Q223*1)),ROUNDDOWN(Q223*1,2-INT(LOG(ABS(Q223*1)))),IFERROR("&lt;"&amp;ROUNDDOWN(IF(SUBSTITUTE(Q223,"&lt;","")*1&lt;=50,SUBSTITUTE(Q223,"&lt;","")*1,""),2-INT(LOG(ABS(SUBSTITUTE(Q223,"&lt;","")*1)))),IF(Q223="-",Q223,"入力形式が間違っています"))))</f>
        <v>&lt;2.9</v>
      </c>
      <c r="U223" s="21" t="str">
        <f>IF(R223="","",IF(NOT(ISERROR(R223*1)),ROUNDDOWN(R223*1,2-INT(LOG(ABS(R223*1)))),IFERROR("&lt;"&amp;ROUNDDOWN(IF(SUBSTITUTE(R223,"&lt;","")*1&lt;=50,SUBSTITUTE(R223,"&lt;","")*1,""),2-INT(LOG(ABS(SUBSTITUTE(R223,"&lt;","")*1)))),IF(R223="-",R223,"入力形式が間違っています"))))</f>
        <v>&lt;2</v>
      </c>
      <c r="V223" s="22" t="str">
        <f>IFERROR(IF(AND(T223="",U223=""),"",IF(AND(T223="-",U223="-"),IF(S223="","Cs合計を入力してください",S223),IF(NOT(ISERROR(T223*1+U223*1)),ROUND(T223+U223, 1-INT(LOG(ABS(T223+U223)))),IF(NOT(ISERROR(T223*1)),ROUND(T223, 1-INT(LOG(ABS(T223)))),IF(NOT(ISERROR(U223*1)),ROUND(U223, 1-INT(LOG(ABS(U223)))),IF(ISERROR(T223*1+U223*1),"&lt;"&amp;ROUND(IF(T223="-",0,SUBSTITUTE(T223,"&lt;",""))*1+IF(U223="-",0,SUBSTITUTE(U223,"&lt;",""))*1,1-INT(LOG(ABS(IF(T223="-",0,SUBSTITUTE(T223,"&lt;",""))*1+IF(U223="-",0,SUBSTITUTE(U223,"&lt;",""))*1)))))))))),"入力形式が間違っています")</f>
        <v>&lt;4.9</v>
      </c>
      <c r="W223" s="50"/>
    </row>
    <row r="224" spans="1:23" x14ac:dyDescent="0.4">
      <c r="A224" s="24">
        <v>218</v>
      </c>
      <c r="B224" s="24" t="s">
        <v>503</v>
      </c>
      <c r="C224" s="27" t="s">
        <v>503</v>
      </c>
      <c r="D224" s="26" t="s">
        <v>503</v>
      </c>
      <c r="E224" s="28" t="s">
        <v>669</v>
      </c>
      <c r="F224" s="25" t="s">
        <v>48</v>
      </c>
      <c r="G224" s="93" t="s">
        <v>35</v>
      </c>
      <c r="H224" s="11" t="s">
        <v>36</v>
      </c>
      <c r="I224" s="28" t="s">
        <v>675</v>
      </c>
      <c r="J224" s="28" t="s">
        <v>38</v>
      </c>
      <c r="K224" s="28" t="s">
        <v>671</v>
      </c>
      <c r="L224" s="52" t="s">
        <v>40</v>
      </c>
      <c r="M224" s="29" t="s">
        <v>650</v>
      </c>
      <c r="N224" s="30" t="s">
        <v>42</v>
      </c>
      <c r="O224" s="31">
        <v>44101</v>
      </c>
      <c r="P224" s="32">
        <v>44110</v>
      </c>
      <c r="Q224" s="33" t="s">
        <v>676</v>
      </c>
      <c r="R224" s="34">
        <v>5.95</v>
      </c>
      <c r="S224" s="37">
        <v>6</v>
      </c>
      <c r="T224" s="21" t="str">
        <f>IF(Q224="","",IF(NOT(ISERROR(Q224*1)),ROUNDDOWN(Q224*1,2-INT(LOG(ABS(Q224*1)))),IFERROR("&lt;"&amp;ROUNDDOWN(IF(SUBSTITUTE(Q224,"&lt;","")*1&lt;=50,SUBSTITUTE(Q224,"&lt;","")*1,""),2-INT(LOG(ABS(SUBSTITUTE(Q224,"&lt;","")*1)))),IF(Q224="-",Q224,"入力形式が間違っています"))))</f>
        <v>&lt;2.1</v>
      </c>
      <c r="U224" s="21">
        <f>IF(R224="","",IF(NOT(ISERROR(R224*1)),ROUNDDOWN(R224*1,2-INT(LOG(ABS(R224*1)))),IFERROR("&lt;"&amp;ROUNDDOWN(IF(SUBSTITUTE(R224,"&lt;","")*1&lt;=50,SUBSTITUTE(R224,"&lt;","")*1,""),2-INT(LOG(ABS(SUBSTITUTE(R224,"&lt;","")*1)))),IF(R224="-",R224,"入力形式が間違っています"))))</f>
        <v>5.95</v>
      </c>
      <c r="V224" s="22">
        <f>IFERROR(IF(AND(T224="",U224=""),"",IF(AND(T224="-",U224="-"),IF(S224="","Cs合計を入力してください",S224),IF(NOT(ISERROR(T224*1+U224*1)),ROUND(T224+U224, 1-INT(LOG(ABS(T224+U224)))),IF(NOT(ISERROR(T224*1)),ROUND(T224, 1-INT(LOG(ABS(T224)))),IF(NOT(ISERROR(U224*1)),ROUND(U224, 1-INT(LOG(ABS(U224)))),IF(ISERROR(T224*1+U224*1),"&lt;"&amp;ROUND(IF(T224="-",0,SUBSTITUTE(T224,"&lt;",""))*1+IF(U224="-",0,SUBSTITUTE(U224,"&lt;",""))*1,1-INT(LOG(ABS(IF(T224="-",0,SUBSTITUTE(T224,"&lt;",""))*1+IF(U224="-",0,SUBSTITUTE(U224,"&lt;",""))*1)))))))))),"入力形式が間違っています")</f>
        <v>6</v>
      </c>
      <c r="W224" s="50"/>
    </row>
    <row r="225" spans="1:23" x14ac:dyDescent="0.4">
      <c r="A225" s="24">
        <v>219</v>
      </c>
      <c r="B225" s="24" t="s">
        <v>503</v>
      </c>
      <c r="C225" s="27" t="s">
        <v>503</v>
      </c>
      <c r="D225" s="26" t="s">
        <v>503</v>
      </c>
      <c r="E225" s="28" t="s">
        <v>677</v>
      </c>
      <c r="F225" s="25" t="s">
        <v>48</v>
      </c>
      <c r="G225" s="93" t="s">
        <v>35</v>
      </c>
      <c r="H225" s="11" t="s">
        <v>36</v>
      </c>
      <c r="I225" s="28" t="s">
        <v>670</v>
      </c>
      <c r="J225" s="28" t="s">
        <v>38</v>
      </c>
      <c r="K225" s="28" t="s">
        <v>671</v>
      </c>
      <c r="L225" s="52" t="s">
        <v>40</v>
      </c>
      <c r="M225" s="29" t="s">
        <v>650</v>
      </c>
      <c r="N225" s="30" t="s">
        <v>42</v>
      </c>
      <c r="O225" s="31">
        <v>44109</v>
      </c>
      <c r="P225" s="32">
        <v>44111</v>
      </c>
      <c r="Q225" s="33" t="s">
        <v>678</v>
      </c>
      <c r="R225" s="34">
        <v>11.4</v>
      </c>
      <c r="S225" s="37">
        <v>11</v>
      </c>
      <c r="T225" s="21" t="str">
        <f>IF(Q225="","",IF(NOT(ISERROR(Q225*1)),ROUNDDOWN(Q225*1,2-INT(LOG(ABS(Q225*1)))),IFERROR("&lt;"&amp;ROUNDDOWN(IF(SUBSTITUTE(Q225,"&lt;","")*1&lt;=50,SUBSTITUTE(Q225,"&lt;","")*1,""),2-INT(LOG(ABS(SUBSTITUTE(Q225,"&lt;","")*1)))),IF(Q225="-",Q225,"入力形式が間違っています"))))</f>
        <v>&lt;1.8</v>
      </c>
      <c r="U225" s="21">
        <f>IF(R225="","",IF(NOT(ISERROR(R225*1)),ROUNDDOWN(R225*1,2-INT(LOG(ABS(R225*1)))),IFERROR("&lt;"&amp;ROUNDDOWN(IF(SUBSTITUTE(R225,"&lt;","")*1&lt;=50,SUBSTITUTE(R225,"&lt;","")*1,""),2-INT(LOG(ABS(SUBSTITUTE(R225,"&lt;","")*1)))),IF(R225="-",R225,"入力形式が間違っています"))))</f>
        <v>11.4</v>
      </c>
      <c r="V225" s="22">
        <f>IFERROR(IF(AND(T225="",U225=""),"",IF(AND(T225="-",U225="-"),IF(S225="","Cs合計を入力してください",S225),IF(NOT(ISERROR(T225*1+U225*1)),ROUND(T225+U225, 1-INT(LOG(ABS(T225+U225)))),IF(NOT(ISERROR(T225*1)),ROUND(T225, 1-INT(LOG(ABS(T225)))),IF(NOT(ISERROR(U225*1)),ROUND(U225, 1-INT(LOG(ABS(U225)))),IF(ISERROR(T225*1+U225*1),"&lt;"&amp;ROUND(IF(T225="-",0,SUBSTITUTE(T225,"&lt;",""))*1+IF(U225="-",0,SUBSTITUTE(U225,"&lt;",""))*1,1-INT(LOG(ABS(IF(T225="-",0,SUBSTITUTE(T225,"&lt;",""))*1+IF(U225="-",0,SUBSTITUTE(U225,"&lt;",""))*1)))))))))),"入力形式が間違っています")</f>
        <v>11</v>
      </c>
      <c r="W225" s="50"/>
    </row>
    <row r="226" spans="1:23" x14ac:dyDescent="0.4">
      <c r="A226" s="24">
        <v>220</v>
      </c>
      <c r="B226" s="24" t="s">
        <v>503</v>
      </c>
      <c r="C226" s="27" t="s">
        <v>503</v>
      </c>
      <c r="D226" s="26" t="s">
        <v>503</v>
      </c>
      <c r="E226" s="28" t="s">
        <v>669</v>
      </c>
      <c r="F226" s="25" t="s">
        <v>48</v>
      </c>
      <c r="G226" s="93" t="s">
        <v>35</v>
      </c>
      <c r="H226" s="11" t="s">
        <v>36</v>
      </c>
      <c r="I226" s="28" t="s">
        <v>679</v>
      </c>
      <c r="J226" s="28" t="s">
        <v>38</v>
      </c>
      <c r="K226" s="28" t="s">
        <v>671</v>
      </c>
      <c r="L226" s="52" t="s">
        <v>40</v>
      </c>
      <c r="M226" s="29" t="s">
        <v>650</v>
      </c>
      <c r="N226" s="30" t="s">
        <v>42</v>
      </c>
      <c r="O226" s="31">
        <v>44109</v>
      </c>
      <c r="P226" s="32">
        <v>44112</v>
      </c>
      <c r="Q226" s="33" t="s">
        <v>673</v>
      </c>
      <c r="R226" s="34">
        <v>4.55</v>
      </c>
      <c r="S226" s="37">
        <v>4.5999999999999996</v>
      </c>
      <c r="T226" s="21" t="str">
        <f>IF(Q226="","",IF(NOT(ISERROR(Q226*1)),ROUNDDOWN(Q226*1,2-INT(LOG(ABS(Q226*1)))),IFERROR("&lt;"&amp;ROUNDDOWN(IF(SUBSTITUTE(Q226,"&lt;","")*1&lt;=50,SUBSTITUTE(Q226,"&lt;","")*1,""),2-INT(LOG(ABS(SUBSTITUTE(Q226,"&lt;","")*1)))),IF(Q226="-",Q226,"入力形式が間違っています"))))</f>
        <v>&lt;2</v>
      </c>
      <c r="U226" s="21">
        <f>IF(R226="","",IF(NOT(ISERROR(R226*1)),ROUNDDOWN(R226*1,2-INT(LOG(ABS(R226*1)))),IFERROR("&lt;"&amp;ROUNDDOWN(IF(SUBSTITUTE(R226,"&lt;","")*1&lt;=50,SUBSTITUTE(R226,"&lt;","")*1,""),2-INT(LOG(ABS(SUBSTITUTE(R226,"&lt;","")*1)))),IF(R226="-",R226,"入力形式が間違っています"))))</f>
        <v>4.55</v>
      </c>
      <c r="V226" s="22">
        <f>IFERROR(IF(AND(T226="",U226=""),"",IF(AND(T226="-",U226="-"),IF(S226="","Cs合計を入力してください",S226),IF(NOT(ISERROR(T226*1+U226*1)),ROUND(T226+U226, 1-INT(LOG(ABS(T226+U226)))),IF(NOT(ISERROR(T226*1)),ROUND(T226, 1-INT(LOG(ABS(T226)))),IF(NOT(ISERROR(U226*1)),ROUND(U226, 1-INT(LOG(ABS(U226)))),IF(ISERROR(T226*1+U226*1),"&lt;"&amp;ROUND(IF(T226="-",0,SUBSTITUTE(T226,"&lt;",""))*1+IF(U226="-",0,SUBSTITUTE(U226,"&lt;",""))*1,1-INT(LOG(ABS(IF(T226="-",0,SUBSTITUTE(T226,"&lt;",""))*1+IF(U226="-",0,SUBSTITUTE(U226,"&lt;",""))*1)))))))))),"入力形式が間違っています")</f>
        <v>4.5999999999999996</v>
      </c>
      <c r="W226" s="50"/>
    </row>
    <row r="227" spans="1:23" x14ac:dyDescent="0.4">
      <c r="A227" s="24">
        <v>221</v>
      </c>
      <c r="B227" s="24" t="s">
        <v>503</v>
      </c>
      <c r="C227" s="27" t="s">
        <v>503</v>
      </c>
      <c r="D227" s="26" t="s">
        <v>503</v>
      </c>
      <c r="E227" s="28" t="s">
        <v>669</v>
      </c>
      <c r="F227" s="25" t="s">
        <v>48</v>
      </c>
      <c r="G227" s="93" t="s">
        <v>35</v>
      </c>
      <c r="H227" s="11" t="s">
        <v>36</v>
      </c>
      <c r="I227" s="28" t="s">
        <v>670</v>
      </c>
      <c r="J227" s="28" t="s">
        <v>38</v>
      </c>
      <c r="K227" s="28" t="s">
        <v>671</v>
      </c>
      <c r="L227" s="52" t="s">
        <v>40</v>
      </c>
      <c r="M227" s="29" t="s">
        <v>650</v>
      </c>
      <c r="N227" s="30" t="s">
        <v>42</v>
      </c>
      <c r="O227" s="31">
        <v>44110</v>
      </c>
      <c r="P227" s="32">
        <v>44112</v>
      </c>
      <c r="Q227" s="33" t="s">
        <v>680</v>
      </c>
      <c r="R227" s="34">
        <v>3.79</v>
      </c>
      <c r="S227" s="37">
        <v>3.8</v>
      </c>
      <c r="T227" s="21" t="str">
        <f>IF(Q227="","",IF(NOT(ISERROR(Q227*1)),ROUNDDOWN(Q227*1,2-INT(LOG(ABS(Q227*1)))),IFERROR("&lt;"&amp;ROUNDDOWN(IF(SUBSTITUTE(Q227,"&lt;","")*1&lt;=50,SUBSTITUTE(Q227,"&lt;","")*1,""),2-INT(LOG(ABS(SUBSTITUTE(Q227,"&lt;","")*1)))),IF(Q227="-",Q227,"入力形式が間違っています"))))</f>
        <v>&lt;2.3</v>
      </c>
      <c r="U227" s="21">
        <f>IF(R227="","",IF(NOT(ISERROR(R227*1)),ROUNDDOWN(R227*1,2-INT(LOG(ABS(R227*1)))),IFERROR("&lt;"&amp;ROUNDDOWN(IF(SUBSTITUTE(R227,"&lt;","")*1&lt;=50,SUBSTITUTE(R227,"&lt;","")*1,""),2-INT(LOG(ABS(SUBSTITUTE(R227,"&lt;","")*1)))),IF(R227="-",R227,"入力形式が間違っています"))))</f>
        <v>3.79</v>
      </c>
      <c r="V227" s="22">
        <f>IFERROR(IF(AND(T227="",U227=""),"",IF(AND(T227="-",U227="-"),IF(S227="","Cs合計を入力してください",S227),IF(NOT(ISERROR(T227*1+U227*1)),ROUND(T227+U227, 1-INT(LOG(ABS(T227+U227)))),IF(NOT(ISERROR(T227*1)),ROUND(T227, 1-INT(LOG(ABS(T227)))),IF(NOT(ISERROR(U227*1)),ROUND(U227, 1-INT(LOG(ABS(U227)))),IF(ISERROR(T227*1+U227*1),"&lt;"&amp;ROUND(IF(T227="-",0,SUBSTITUTE(T227,"&lt;",""))*1+IF(U227="-",0,SUBSTITUTE(U227,"&lt;",""))*1,1-INT(LOG(ABS(IF(T227="-",0,SUBSTITUTE(T227,"&lt;",""))*1+IF(U227="-",0,SUBSTITUTE(U227,"&lt;",""))*1)))))))))),"入力形式が間違っています")</f>
        <v>3.8</v>
      </c>
      <c r="W227" s="50"/>
    </row>
    <row r="228" spans="1:23" x14ac:dyDescent="0.4">
      <c r="A228" s="24">
        <v>222</v>
      </c>
      <c r="B228" s="24" t="s">
        <v>503</v>
      </c>
      <c r="C228" s="27" t="s">
        <v>503</v>
      </c>
      <c r="D228" s="26" t="s">
        <v>503</v>
      </c>
      <c r="E228" s="28" t="s">
        <v>681</v>
      </c>
      <c r="F228" s="25" t="s">
        <v>48</v>
      </c>
      <c r="G228" s="93" t="s">
        <v>35</v>
      </c>
      <c r="H228" s="11" t="s">
        <v>36</v>
      </c>
      <c r="I228" s="28" t="s">
        <v>670</v>
      </c>
      <c r="J228" s="28" t="s">
        <v>38</v>
      </c>
      <c r="K228" s="28" t="s">
        <v>671</v>
      </c>
      <c r="L228" s="52" t="s">
        <v>40</v>
      </c>
      <c r="M228" s="29" t="s">
        <v>650</v>
      </c>
      <c r="N228" s="30" t="s">
        <v>42</v>
      </c>
      <c r="O228" s="31">
        <v>44112</v>
      </c>
      <c r="P228" s="32">
        <v>44113</v>
      </c>
      <c r="Q228" s="33" t="s">
        <v>657</v>
      </c>
      <c r="R228" s="34">
        <v>3.45</v>
      </c>
      <c r="S228" s="37">
        <v>3.5</v>
      </c>
      <c r="T228" s="21" t="str">
        <f>IF(Q228="","",IF(NOT(ISERROR(Q228*1)),ROUNDDOWN(Q228*1,2-INT(LOG(ABS(Q228*1)))),IFERROR("&lt;"&amp;ROUNDDOWN(IF(SUBSTITUTE(Q228,"&lt;","")*1&lt;=50,SUBSTITUTE(Q228,"&lt;","")*1,""),2-INT(LOG(ABS(SUBSTITUTE(Q228,"&lt;","")*1)))),IF(Q228="-",Q228,"入力形式が間違っています"))))</f>
        <v>&lt;1.7</v>
      </c>
      <c r="U228" s="21">
        <f>IF(R228="","",IF(NOT(ISERROR(R228*1)),ROUNDDOWN(R228*1,2-INT(LOG(ABS(R228*1)))),IFERROR("&lt;"&amp;ROUNDDOWN(IF(SUBSTITUTE(R228,"&lt;","")*1&lt;=50,SUBSTITUTE(R228,"&lt;","")*1,""),2-INT(LOG(ABS(SUBSTITUTE(R228,"&lt;","")*1)))),IF(R228="-",R228,"入力形式が間違っています"))))</f>
        <v>3.45</v>
      </c>
      <c r="V228" s="22">
        <f>IFERROR(IF(AND(T228="",U228=""),"",IF(AND(T228="-",U228="-"),IF(S228="","Cs合計を入力してください",S228),IF(NOT(ISERROR(T228*1+U228*1)),ROUND(T228+U228, 1-INT(LOG(ABS(T228+U228)))),IF(NOT(ISERROR(T228*1)),ROUND(T228, 1-INT(LOG(ABS(T228)))),IF(NOT(ISERROR(U228*1)),ROUND(U228, 1-INT(LOG(ABS(U228)))),IF(ISERROR(T228*1+U228*1),"&lt;"&amp;ROUND(IF(T228="-",0,SUBSTITUTE(T228,"&lt;",""))*1+IF(U228="-",0,SUBSTITUTE(U228,"&lt;",""))*1,1-INT(LOG(ABS(IF(T228="-",0,SUBSTITUTE(T228,"&lt;",""))*1+IF(U228="-",0,SUBSTITUTE(U228,"&lt;",""))*1)))))))))),"入力形式が間違っています")</f>
        <v>3.5</v>
      </c>
      <c r="W228" s="50"/>
    </row>
    <row r="229" spans="1:23" x14ac:dyDescent="0.4">
      <c r="A229" s="24">
        <v>223</v>
      </c>
      <c r="B229" s="24" t="s">
        <v>503</v>
      </c>
      <c r="C229" s="27" t="s">
        <v>503</v>
      </c>
      <c r="D229" s="26" t="s">
        <v>503</v>
      </c>
      <c r="E229" s="28" t="s">
        <v>664</v>
      </c>
      <c r="F229" s="25" t="s">
        <v>48</v>
      </c>
      <c r="G229" s="93" t="s">
        <v>35</v>
      </c>
      <c r="H229" s="11" t="s">
        <v>36</v>
      </c>
      <c r="I229" s="28" t="s">
        <v>675</v>
      </c>
      <c r="J229" s="28" t="s">
        <v>38</v>
      </c>
      <c r="K229" s="28" t="s">
        <v>671</v>
      </c>
      <c r="L229" s="52" t="s">
        <v>40</v>
      </c>
      <c r="M229" s="29" t="s">
        <v>650</v>
      </c>
      <c r="N229" s="30" t="s">
        <v>42</v>
      </c>
      <c r="O229" s="31">
        <v>44113</v>
      </c>
      <c r="P229" s="32">
        <v>44116</v>
      </c>
      <c r="Q229" s="33" t="s">
        <v>676</v>
      </c>
      <c r="R229" s="34" t="s">
        <v>672</v>
      </c>
      <c r="S229" s="37" t="s">
        <v>523</v>
      </c>
      <c r="T229" s="21" t="str">
        <f>IF(Q229="","",IF(NOT(ISERROR(Q229*1)),ROUNDDOWN(Q229*1,2-INT(LOG(ABS(Q229*1)))),IFERROR("&lt;"&amp;ROUNDDOWN(IF(SUBSTITUTE(Q229,"&lt;","")*1&lt;=50,SUBSTITUTE(Q229,"&lt;","")*1,""),2-INT(LOG(ABS(SUBSTITUTE(Q229,"&lt;","")*1)))),IF(Q229="-",Q229,"入力形式が間違っています"))))</f>
        <v>&lt;2.1</v>
      </c>
      <c r="U229" s="21" t="str">
        <f>IF(R229="","",IF(NOT(ISERROR(R229*1)),ROUNDDOWN(R229*1,2-INT(LOG(ABS(R229*1)))),IFERROR("&lt;"&amp;ROUNDDOWN(IF(SUBSTITUTE(R229,"&lt;","")*1&lt;=50,SUBSTITUTE(R229,"&lt;","")*1,""),2-INT(LOG(ABS(SUBSTITUTE(R229,"&lt;","")*1)))),IF(R229="-",R229,"入力形式が間違っています"))))</f>
        <v>&lt;2.9</v>
      </c>
      <c r="V229" s="22" t="str">
        <f>IFERROR(IF(AND(T229="",U229=""),"",IF(AND(T229="-",U229="-"),IF(S229="","Cs合計を入力してください",S229),IF(NOT(ISERROR(T229*1+U229*1)),ROUND(T229+U229, 1-INT(LOG(ABS(T229+U229)))),IF(NOT(ISERROR(T229*1)),ROUND(T229, 1-INT(LOG(ABS(T229)))),IF(NOT(ISERROR(U229*1)),ROUND(U229, 1-INT(LOG(ABS(U229)))),IF(ISERROR(T229*1+U229*1),"&lt;"&amp;ROUND(IF(T229="-",0,SUBSTITUTE(T229,"&lt;",""))*1+IF(U229="-",0,SUBSTITUTE(U229,"&lt;",""))*1,1-INT(LOG(ABS(IF(T229="-",0,SUBSTITUTE(T229,"&lt;",""))*1+IF(U229="-",0,SUBSTITUTE(U229,"&lt;",""))*1)))))))))),"入力形式が間違っています")</f>
        <v>&lt;5</v>
      </c>
      <c r="W229" s="50"/>
    </row>
    <row r="230" spans="1:23" x14ac:dyDescent="0.4">
      <c r="A230" s="24">
        <v>224</v>
      </c>
      <c r="B230" s="24" t="s">
        <v>503</v>
      </c>
      <c r="C230" s="27" t="s">
        <v>503</v>
      </c>
      <c r="D230" s="26" t="s">
        <v>503</v>
      </c>
      <c r="E230" s="28" t="s">
        <v>682</v>
      </c>
      <c r="F230" s="25" t="s">
        <v>48</v>
      </c>
      <c r="G230" s="93" t="s">
        <v>35</v>
      </c>
      <c r="H230" s="11" t="s">
        <v>36</v>
      </c>
      <c r="I230" s="28" t="s">
        <v>37</v>
      </c>
      <c r="J230" s="28" t="s">
        <v>38</v>
      </c>
      <c r="K230" s="28" t="s">
        <v>671</v>
      </c>
      <c r="L230" s="52" t="s">
        <v>683</v>
      </c>
      <c r="M230" s="29" t="s">
        <v>650</v>
      </c>
      <c r="N230" s="30" t="s">
        <v>42</v>
      </c>
      <c r="O230" s="31">
        <v>44118</v>
      </c>
      <c r="P230" s="32">
        <v>44118</v>
      </c>
      <c r="Q230" s="33" t="s">
        <v>684</v>
      </c>
      <c r="R230" s="34">
        <v>5.09</v>
      </c>
      <c r="S230" s="37">
        <v>5.0999999999999996</v>
      </c>
      <c r="T230" s="21" t="str">
        <f>IF(Q230="","",IF(NOT(ISERROR(Q230*1)),ROUNDDOWN(Q230*1,2-INT(LOG(ABS(Q230*1)))),IFERROR("&lt;"&amp;ROUNDDOWN(IF(SUBSTITUTE(Q230,"&lt;","")*1&lt;=50,SUBSTITUTE(Q230,"&lt;","")*1,""),2-INT(LOG(ABS(SUBSTITUTE(Q230,"&lt;","")*1)))),IF(Q230="-",Q230,"入力形式が間違っています"))))</f>
        <v>&lt;1.6</v>
      </c>
      <c r="U230" s="21">
        <f>IF(R230="","",IF(NOT(ISERROR(R230*1)),ROUNDDOWN(R230*1,2-INT(LOG(ABS(R230*1)))),IFERROR("&lt;"&amp;ROUNDDOWN(IF(SUBSTITUTE(R230,"&lt;","")*1&lt;=50,SUBSTITUTE(R230,"&lt;","")*1,""),2-INT(LOG(ABS(SUBSTITUTE(R230,"&lt;","")*1)))),IF(R230="-",R230,"入力形式が間違っています"))))</f>
        <v>5.09</v>
      </c>
      <c r="V230" s="22">
        <f>IFERROR(IF(AND(T230="",U230=""),"",IF(AND(T230="-",U230="-"),IF(S230="","Cs合計を入力してください",S230),IF(NOT(ISERROR(T230*1+U230*1)),ROUND(T230+U230, 1-INT(LOG(ABS(T230+U230)))),IF(NOT(ISERROR(T230*1)),ROUND(T230, 1-INT(LOG(ABS(T230)))),IF(NOT(ISERROR(U230*1)),ROUND(U230, 1-INT(LOG(ABS(U230)))),IF(ISERROR(T230*1+U230*1),"&lt;"&amp;ROUND(IF(T230="-",0,SUBSTITUTE(T230,"&lt;",""))*1+IF(U230="-",0,SUBSTITUTE(U230,"&lt;",""))*1,1-INT(LOG(ABS(IF(T230="-",0,SUBSTITUTE(T230,"&lt;",""))*1+IF(U230="-",0,SUBSTITUTE(U230,"&lt;",""))*1)))))))))),"入力形式が間違っています")</f>
        <v>5.0999999999999996</v>
      </c>
      <c r="W230" s="50"/>
    </row>
    <row r="231" spans="1:23" x14ac:dyDescent="0.4">
      <c r="A231" s="24">
        <v>225</v>
      </c>
      <c r="B231" s="24" t="s">
        <v>503</v>
      </c>
      <c r="C231" s="27" t="s">
        <v>503</v>
      </c>
      <c r="D231" s="26" t="s">
        <v>503</v>
      </c>
      <c r="E231" s="28" t="s">
        <v>685</v>
      </c>
      <c r="F231" s="25" t="s">
        <v>48</v>
      </c>
      <c r="G231" s="93" t="s">
        <v>35</v>
      </c>
      <c r="H231" s="11" t="s">
        <v>36</v>
      </c>
      <c r="I231" s="28" t="s">
        <v>37</v>
      </c>
      <c r="J231" s="28" t="s">
        <v>38</v>
      </c>
      <c r="K231" s="28" t="s">
        <v>671</v>
      </c>
      <c r="L231" s="52" t="s">
        <v>683</v>
      </c>
      <c r="M231" s="29" t="s">
        <v>650</v>
      </c>
      <c r="N231" s="30" t="s">
        <v>42</v>
      </c>
      <c r="O231" s="31">
        <v>44117</v>
      </c>
      <c r="P231" s="32">
        <v>44120</v>
      </c>
      <c r="Q231" s="33" t="s">
        <v>686</v>
      </c>
      <c r="R231" s="34">
        <v>9.39</v>
      </c>
      <c r="S231" s="37">
        <v>9.4</v>
      </c>
      <c r="T231" s="21" t="str">
        <f>IF(Q231="","",IF(NOT(ISERROR(Q231*1)),ROUNDDOWN(Q231*1,2-INT(LOG(ABS(Q231*1)))),IFERROR("&lt;"&amp;ROUNDDOWN(IF(SUBSTITUTE(Q231,"&lt;","")*1&lt;=50,SUBSTITUTE(Q231,"&lt;","")*1,""),2-INT(LOG(ABS(SUBSTITUTE(Q231,"&lt;","")*1)))),IF(Q231="-",Q231,"入力形式が間違っています"))))</f>
        <v>&lt;3.8</v>
      </c>
      <c r="U231" s="21">
        <f>IF(R231="","",IF(NOT(ISERROR(R231*1)),ROUNDDOWN(R231*1,2-INT(LOG(ABS(R231*1)))),IFERROR("&lt;"&amp;ROUNDDOWN(IF(SUBSTITUTE(R231,"&lt;","")*1&lt;=50,SUBSTITUTE(R231,"&lt;","")*1,""),2-INT(LOG(ABS(SUBSTITUTE(R231,"&lt;","")*1)))),IF(R231="-",R231,"入力形式が間違っています"))))</f>
        <v>9.39</v>
      </c>
      <c r="V231" s="22">
        <f>IFERROR(IF(AND(T231="",U231=""),"",IF(AND(T231="-",U231="-"),IF(S231="","Cs合計を入力してください",S231),IF(NOT(ISERROR(T231*1+U231*1)),ROUND(T231+U231, 1-INT(LOG(ABS(T231+U231)))),IF(NOT(ISERROR(T231*1)),ROUND(T231, 1-INT(LOG(ABS(T231)))),IF(NOT(ISERROR(U231*1)),ROUND(U231, 1-INT(LOG(ABS(U231)))),IF(ISERROR(T231*1+U231*1),"&lt;"&amp;ROUND(IF(T231="-",0,SUBSTITUTE(T231,"&lt;",""))*1+IF(U231="-",0,SUBSTITUTE(U231,"&lt;",""))*1,1-INT(LOG(ABS(IF(T231="-",0,SUBSTITUTE(T231,"&lt;",""))*1+IF(U231="-",0,SUBSTITUTE(U231,"&lt;",""))*1)))))))))),"入力形式が間違っています")</f>
        <v>9.4</v>
      </c>
      <c r="W231" s="50"/>
    </row>
    <row r="232" spans="1:23" x14ac:dyDescent="0.4">
      <c r="A232" s="24">
        <v>226</v>
      </c>
      <c r="B232" s="24" t="s">
        <v>503</v>
      </c>
      <c r="C232" s="27" t="s">
        <v>503</v>
      </c>
      <c r="D232" s="26" t="s">
        <v>503</v>
      </c>
      <c r="E232" s="28" t="s">
        <v>518</v>
      </c>
      <c r="F232" s="25" t="s">
        <v>48</v>
      </c>
      <c r="G232" s="93" t="s">
        <v>404</v>
      </c>
      <c r="H232" s="11" t="s">
        <v>36</v>
      </c>
      <c r="I232" s="28" t="s">
        <v>37</v>
      </c>
      <c r="J232" s="28" t="s">
        <v>38</v>
      </c>
      <c r="K232" s="28" t="s">
        <v>687</v>
      </c>
      <c r="L232" s="52" t="s">
        <v>40</v>
      </c>
      <c r="M232" s="29" t="s">
        <v>650</v>
      </c>
      <c r="N232" s="30" t="s">
        <v>42</v>
      </c>
      <c r="O232" s="31">
        <v>44118</v>
      </c>
      <c r="P232" s="32">
        <v>44126</v>
      </c>
      <c r="Q232" s="33" t="s">
        <v>688</v>
      </c>
      <c r="R232" s="34">
        <v>15.8</v>
      </c>
      <c r="S232" s="37">
        <v>16</v>
      </c>
      <c r="T232" s="21" t="str">
        <f>IF(Q232="","",IF(NOT(ISERROR(Q232*1)),ROUNDDOWN(Q232*1,2-INT(LOG(ABS(Q232*1)))),IFERROR("&lt;"&amp;ROUNDDOWN(IF(SUBSTITUTE(Q232,"&lt;","")*1&lt;=50,SUBSTITUTE(Q232,"&lt;","")*1,""),2-INT(LOG(ABS(SUBSTITUTE(Q232,"&lt;","")*1)))),IF(Q232="-",Q232,"入力形式が間違っています"))))</f>
        <v>&lt;3</v>
      </c>
      <c r="U232" s="21">
        <f>IF(R232="","",IF(NOT(ISERROR(R232*1)),ROUNDDOWN(R232*1,2-INT(LOG(ABS(R232*1)))),IFERROR("&lt;"&amp;ROUNDDOWN(IF(SUBSTITUTE(R232,"&lt;","")*1&lt;=50,SUBSTITUTE(R232,"&lt;","")*1,""),2-INT(LOG(ABS(SUBSTITUTE(R232,"&lt;","")*1)))),IF(R232="-",R232,"入力形式が間違っています"))))</f>
        <v>15.8</v>
      </c>
      <c r="V232" s="22">
        <f>IFERROR(IF(AND(T232="",U232=""),"",IF(AND(T232="-",U232="-"),IF(S232="","Cs合計を入力してください",S232),IF(NOT(ISERROR(T232*1+U232*1)),ROUND(T232+U232, 1-INT(LOG(ABS(T232+U232)))),IF(NOT(ISERROR(T232*1)),ROUND(T232, 1-INT(LOG(ABS(T232)))),IF(NOT(ISERROR(U232*1)),ROUND(U232, 1-INT(LOG(ABS(U232)))),IF(ISERROR(T232*1+U232*1),"&lt;"&amp;ROUND(IF(T232="-",0,SUBSTITUTE(T232,"&lt;",""))*1+IF(U232="-",0,SUBSTITUTE(U232,"&lt;",""))*1,1-INT(LOG(ABS(IF(T232="-",0,SUBSTITUTE(T232,"&lt;",""))*1+IF(U232="-",0,SUBSTITUTE(U232,"&lt;",""))*1)))))))))),"入力形式が間違っています")</f>
        <v>16</v>
      </c>
      <c r="W232" s="50"/>
    </row>
    <row r="233" spans="1:23" x14ac:dyDescent="0.4">
      <c r="A233" s="24">
        <v>227</v>
      </c>
      <c r="B233" s="24" t="s">
        <v>503</v>
      </c>
      <c r="C233" s="27" t="s">
        <v>503</v>
      </c>
      <c r="D233" s="26" t="s">
        <v>503</v>
      </c>
      <c r="E233" s="28" t="s">
        <v>669</v>
      </c>
      <c r="F233" s="25" t="s">
        <v>48</v>
      </c>
      <c r="G233" s="93" t="s">
        <v>404</v>
      </c>
      <c r="H233" s="11" t="s">
        <v>36</v>
      </c>
      <c r="I233" s="28" t="s">
        <v>37</v>
      </c>
      <c r="J233" s="28" t="s">
        <v>38</v>
      </c>
      <c r="K233" s="28" t="s">
        <v>687</v>
      </c>
      <c r="L233" s="52" t="s">
        <v>40</v>
      </c>
      <c r="M233" s="29" t="s">
        <v>650</v>
      </c>
      <c r="N233" s="30" t="s">
        <v>42</v>
      </c>
      <c r="O233" s="31">
        <v>44119</v>
      </c>
      <c r="P233" s="32">
        <v>44126</v>
      </c>
      <c r="Q233" s="33" t="s">
        <v>673</v>
      </c>
      <c r="R233" s="34">
        <v>17</v>
      </c>
      <c r="S233" s="37">
        <v>17</v>
      </c>
      <c r="T233" s="21" t="str">
        <f>IF(Q233="","",IF(NOT(ISERROR(Q233*1)),ROUNDDOWN(Q233*1,2-INT(LOG(ABS(Q233*1)))),IFERROR("&lt;"&amp;ROUNDDOWN(IF(SUBSTITUTE(Q233,"&lt;","")*1&lt;=50,SUBSTITUTE(Q233,"&lt;","")*1,""),2-INT(LOG(ABS(SUBSTITUTE(Q233,"&lt;","")*1)))),IF(Q233="-",Q233,"入力形式が間違っています"))))</f>
        <v>&lt;2</v>
      </c>
      <c r="U233" s="21">
        <f>IF(R233="","",IF(NOT(ISERROR(R233*1)),ROUNDDOWN(R233*1,2-INT(LOG(ABS(R233*1)))),IFERROR("&lt;"&amp;ROUNDDOWN(IF(SUBSTITUTE(R233,"&lt;","")*1&lt;=50,SUBSTITUTE(R233,"&lt;","")*1,""),2-INT(LOG(ABS(SUBSTITUTE(R233,"&lt;","")*1)))),IF(R233="-",R233,"入力形式が間違っています"))))</f>
        <v>17</v>
      </c>
      <c r="V233" s="22">
        <f>IFERROR(IF(AND(T233="",U233=""),"",IF(AND(T233="-",U233="-"),IF(S233="","Cs合計を入力してください",S233),IF(NOT(ISERROR(T233*1+U233*1)),ROUND(T233+U233, 1-INT(LOG(ABS(T233+U233)))),IF(NOT(ISERROR(T233*1)),ROUND(T233, 1-INT(LOG(ABS(T233)))),IF(NOT(ISERROR(U233*1)),ROUND(U233, 1-INT(LOG(ABS(U233)))),IF(ISERROR(T233*1+U233*1),"&lt;"&amp;ROUND(IF(T233="-",0,SUBSTITUTE(T233,"&lt;",""))*1+IF(U233="-",0,SUBSTITUTE(U233,"&lt;",""))*1,1-INT(LOG(ABS(IF(T233="-",0,SUBSTITUTE(T233,"&lt;",""))*1+IF(U233="-",0,SUBSTITUTE(U233,"&lt;",""))*1)))))))))),"入力形式が間違っています")</f>
        <v>17</v>
      </c>
      <c r="W233" s="50"/>
    </row>
    <row r="234" spans="1:23" x14ac:dyDescent="0.4">
      <c r="A234" s="24">
        <v>228</v>
      </c>
      <c r="B234" s="24" t="s">
        <v>503</v>
      </c>
      <c r="C234" s="27" t="s">
        <v>503</v>
      </c>
      <c r="D234" s="26" t="s">
        <v>503</v>
      </c>
      <c r="E234" s="28" t="s">
        <v>689</v>
      </c>
      <c r="F234" s="25" t="s">
        <v>48</v>
      </c>
      <c r="G234" s="93" t="s">
        <v>404</v>
      </c>
      <c r="H234" s="11" t="s">
        <v>36</v>
      </c>
      <c r="I234" s="28" t="s">
        <v>37</v>
      </c>
      <c r="J234" s="28" t="s">
        <v>38</v>
      </c>
      <c r="K234" s="28" t="s">
        <v>671</v>
      </c>
      <c r="L234" s="52" t="s">
        <v>40</v>
      </c>
      <c r="M234" s="29" t="s">
        <v>650</v>
      </c>
      <c r="N234" s="30" t="s">
        <v>42</v>
      </c>
      <c r="O234" s="31">
        <v>44119</v>
      </c>
      <c r="P234" s="32">
        <v>44126</v>
      </c>
      <c r="Q234" s="33" t="s">
        <v>665</v>
      </c>
      <c r="R234" s="34">
        <v>26</v>
      </c>
      <c r="S234" s="37">
        <v>26</v>
      </c>
      <c r="T234" s="21" t="str">
        <f>IF(Q234="","",IF(NOT(ISERROR(Q234*1)),ROUNDDOWN(Q234*1,2-INT(LOG(ABS(Q234*1)))),IFERROR("&lt;"&amp;ROUNDDOWN(IF(SUBSTITUTE(Q234,"&lt;","")*1&lt;=50,SUBSTITUTE(Q234,"&lt;","")*1,""),2-INT(LOG(ABS(SUBSTITUTE(Q234,"&lt;","")*1)))),IF(Q234="-",Q234,"入力形式が間違っています"))))</f>
        <v>&lt;1.4</v>
      </c>
      <c r="U234" s="21">
        <f>IF(R234="","",IF(NOT(ISERROR(R234*1)),ROUNDDOWN(R234*1,2-INT(LOG(ABS(R234*1)))),IFERROR("&lt;"&amp;ROUNDDOWN(IF(SUBSTITUTE(R234,"&lt;","")*1&lt;=50,SUBSTITUTE(R234,"&lt;","")*1,""),2-INT(LOG(ABS(SUBSTITUTE(R234,"&lt;","")*1)))),IF(R234="-",R234,"入力形式が間違っています"))))</f>
        <v>26</v>
      </c>
      <c r="V234" s="22">
        <f>IFERROR(IF(AND(T234="",U234=""),"",IF(AND(T234="-",U234="-"),IF(S234="","Cs合計を入力してください",S234),IF(NOT(ISERROR(T234*1+U234*1)),ROUND(T234+U234, 1-INT(LOG(ABS(T234+U234)))),IF(NOT(ISERROR(T234*1)),ROUND(T234, 1-INT(LOG(ABS(T234)))),IF(NOT(ISERROR(U234*1)),ROUND(U234, 1-INT(LOG(ABS(U234)))),IF(ISERROR(T234*1+U234*1),"&lt;"&amp;ROUND(IF(T234="-",0,SUBSTITUTE(T234,"&lt;",""))*1+IF(U234="-",0,SUBSTITUTE(U234,"&lt;",""))*1,1-INT(LOG(ABS(IF(T234="-",0,SUBSTITUTE(T234,"&lt;",""))*1+IF(U234="-",0,SUBSTITUTE(U234,"&lt;",""))*1)))))))))),"入力形式が間違っています")</f>
        <v>26</v>
      </c>
      <c r="W234" s="50"/>
    </row>
    <row r="235" spans="1:23" x14ac:dyDescent="0.4">
      <c r="A235" s="24">
        <v>229</v>
      </c>
      <c r="B235" s="24" t="s">
        <v>503</v>
      </c>
      <c r="C235" s="27" t="s">
        <v>503</v>
      </c>
      <c r="D235" s="26" t="s">
        <v>503</v>
      </c>
      <c r="E235" s="28" t="s">
        <v>690</v>
      </c>
      <c r="F235" s="25" t="s">
        <v>48</v>
      </c>
      <c r="G235" s="93" t="s">
        <v>404</v>
      </c>
      <c r="H235" s="11" t="s">
        <v>36</v>
      </c>
      <c r="I235" s="28" t="s">
        <v>37</v>
      </c>
      <c r="J235" s="28" t="s">
        <v>38</v>
      </c>
      <c r="K235" s="28" t="s">
        <v>687</v>
      </c>
      <c r="L235" s="52" t="s">
        <v>40</v>
      </c>
      <c r="M235" s="29" t="s">
        <v>650</v>
      </c>
      <c r="N235" s="30" t="s">
        <v>42</v>
      </c>
      <c r="O235" s="31">
        <v>44123</v>
      </c>
      <c r="P235" s="32">
        <v>44126</v>
      </c>
      <c r="Q235" s="33" t="s">
        <v>672</v>
      </c>
      <c r="R235" s="34">
        <v>12.8</v>
      </c>
      <c r="S235" s="37">
        <v>13</v>
      </c>
      <c r="T235" s="21" t="str">
        <f>IF(Q235="","",IF(NOT(ISERROR(Q235*1)),ROUNDDOWN(Q235*1,2-INT(LOG(ABS(Q235*1)))),IFERROR("&lt;"&amp;ROUNDDOWN(IF(SUBSTITUTE(Q235,"&lt;","")*1&lt;=50,SUBSTITUTE(Q235,"&lt;","")*1,""),2-INT(LOG(ABS(SUBSTITUTE(Q235,"&lt;","")*1)))),IF(Q235="-",Q235,"入力形式が間違っています"))))</f>
        <v>&lt;2.9</v>
      </c>
      <c r="U235" s="21">
        <f>IF(R235="","",IF(NOT(ISERROR(R235*1)),ROUNDDOWN(R235*1,2-INT(LOG(ABS(R235*1)))),IFERROR("&lt;"&amp;ROUNDDOWN(IF(SUBSTITUTE(R235,"&lt;","")*1&lt;=50,SUBSTITUTE(R235,"&lt;","")*1,""),2-INT(LOG(ABS(SUBSTITUTE(R235,"&lt;","")*1)))),IF(R235="-",R235,"入力形式が間違っています"))))</f>
        <v>12.8</v>
      </c>
      <c r="V235" s="22">
        <f>IFERROR(IF(AND(T235="",U235=""),"",IF(AND(T235="-",U235="-"),IF(S235="","Cs合計を入力してください",S235),IF(NOT(ISERROR(T235*1+U235*1)),ROUND(T235+U235, 1-INT(LOG(ABS(T235+U235)))),IF(NOT(ISERROR(T235*1)),ROUND(T235, 1-INT(LOG(ABS(T235)))),IF(NOT(ISERROR(U235*1)),ROUND(U235, 1-INT(LOG(ABS(U235)))),IF(ISERROR(T235*1+U235*1),"&lt;"&amp;ROUND(IF(T235="-",0,SUBSTITUTE(T235,"&lt;",""))*1+IF(U235="-",0,SUBSTITUTE(U235,"&lt;",""))*1,1-INT(LOG(ABS(IF(T235="-",0,SUBSTITUTE(T235,"&lt;",""))*1+IF(U235="-",0,SUBSTITUTE(U235,"&lt;",""))*1)))))))))),"入力形式が間違っています")</f>
        <v>13</v>
      </c>
      <c r="W235" s="50"/>
    </row>
    <row r="236" spans="1:23" x14ac:dyDescent="0.4">
      <c r="A236" s="24">
        <v>230</v>
      </c>
      <c r="B236" s="24" t="s">
        <v>503</v>
      </c>
      <c r="C236" s="27" t="s">
        <v>503</v>
      </c>
      <c r="D236" s="26" t="s">
        <v>503</v>
      </c>
      <c r="E236" s="28" t="s">
        <v>691</v>
      </c>
      <c r="F236" s="25" t="s">
        <v>48</v>
      </c>
      <c r="G236" s="93" t="s">
        <v>404</v>
      </c>
      <c r="H236" s="11" t="s">
        <v>36</v>
      </c>
      <c r="I236" s="28" t="s">
        <v>37</v>
      </c>
      <c r="J236" s="28" t="s">
        <v>38</v>
      </c>
      <c r="K236" s="28" t="s">
        <v>687</v>
      </c>
      <c r="L236" s="52" t="s">
        <v>40</v>
      </c>
      <c r="M236" s="29" t="s">
        <v>650</v>
      </c>
      <c r="N236" s="30" t="s">
        <v>42</v>
      </c>
      <c r="O236" s="31">
        <v>44123</v>
      </c>
      <c r="P236" s="32">
        <v>44126</v>
      </c>
      <c r="Q236" s="33" t="s">
        <v>692</v>
      </c>
      <c r="R236" s="34">
        <v>2.61</v>
      </c>
      <c r="S236" s="37">
        <v>2.6</v>
      </c>
      <c r="T236" s="21" t="str">
        <f>IF(Q236="","",IF(NOT(ISERROR(Q236*1)),ROUNDDOWN(Q236*1,2-INT(LOG(ABS(Q236*1)))),IFERROR("&lt;"&amp;ROUNDDOWN(IF(SUBSTITUTE(Q236,"&lt;","")*1&lt;=50,SUBSTITUTE(Q236,"&lt;","")*1,""),2-INT(LOG(ABS(SUBSTITUTE(Q236,"&lt;","")*1)))),IF(Q236="-",Q236,"入力形式が間違っています"))))</f>
        <v>&lt;2.5</v>
      </c>
      <c r="U236" s="21">
        <f>IF(R236="","",IF(NOT(ISERROR(R236*1)),ROUNDDOWN(R236*1,2-INT(LOG(ABS(R236*1)))),IFERROR("&lt;"&amp;ROUNDDOWN(IF(SUBSTITUTE(R236,"&lt;","")*1&lt;=50,SUBSTITUTE(R236,"&lt;","")*1,""),2-INT(LOG(ABS(SUBSTITUTE(R236,"&lt;","")*1)))),IF(R236="-",R236,"入力形式が間違っています"))))</f>
        <v>2.61</v>
      </c>
      <c r="V236" s="22">
        <f>IFERROR(IF(AND(T236="",U236=""),"",IF(AND(T236="-",U236="-"),IF(S236="","Cs合計を入力してください",S236),IF(NOT(ISERROR(T236*1+U236*1)),ROUND(T236+U236, 1-INT(LOG(ABS(T236+U236)))),IF(NOT(ISERROR(T236*1)),ROUND(T236, 1-INT(LOG(ABS(T236)))),IF(NOT(ISERROR(U236*1)),ROUND(U236, 1-INT(LOG(ABS(U236)))),IF(ISERROR(T236*1+U236*1),"&lt;"&amp;ROUND(IF(T236="-",0,SUBSTITUTE(T236,"&lt;",""))*1+IF(U236="-",0,SUBSTITUTE(U236,"&lt;",""))*1,1-INT(LOG(ABS(IF(T236="-",0,SUBSTITUTE(T236,"&lt;",""))*1+IF(U236="-",0,SUBSTITUTE(U236,"&lt;",""))*1)))))))))),"入力形式が間違っています")</f>
        <v>2.6</v>
      </c>
      <c r="W236" s="50"/>
    </row>
    <row r="237" spans="1:23" x14ac:dyDescent="0.4">
      <c r="A237" s="24">
        <v>231</v>
      </c>
      <c r="B237" s="24" t="s">
        <v>503</v>
      </c>
      <c r="C237" s="27" t="s">
        <v>503</v>
      </c>
      <c r="D237" s="26" t="s">
        <v>503</v>
      </c>
      <c r="E237" s="28" t="s">
        <v>504</v>
      </c>
      <c r="F237" s="25" t="s">
        <v>48</v>
      </c>
      <c r="G237" s="93" t="s">
        <v>404</v>
      </c>
      <c r="H237" s="11" t="s">
        <v>36</v>
      </c>
      <c r="I237" s="28" t="s">
        <v>37</v>
      </c>
      <c r="J237" s="28" t="s">
        <v>38</v>
      </c>
      <c r="K237" s="28" t="s">
        <v>687</v>
      </c>
      <c r="L237" s="52" t="s">
        <v>693</v>
      </c>
      <c r="M237" s="29" t="s">
        <v>650</v>
      </c>
      <c r="N237" s="30" t="s">
        <v>42</v>
      </c>
      <c r="O237" s="31">
        <v>44123</v>
      </c>
      <c r="P237" s="32">
        <v>44126</v>
      </c>
      <c r="Q237" s="33" t="s">
        <v>694</v>
      </c>
      <c r="R237" s="34">
        <v>2.34</v>
      </c>
      <c r="S237" s="37">
        <v>2.2999999999999998</v>
      </c>
      <c r="T237" s="21" t="str">
        <f>IF(Q237="","",IF(NOT(ISERROR(Q237*1)),ROUNDDOWN(Q237*1,2-INT(LOG(ABS(Q237*1)))),IFERROR("&lt;"&amp;ROUNDDOWN(IF(SUBSTITUTE(Q237,"&lt;","")*1&lt;=50,SUBSTITUTE(Q237,"&lt;","")*1,""),2-INT(LOG(ABS(SUBSTITUTE(Q237,"&lt;","")*1)))),IF(Q237="-",Q237,"入力形式が間違っています"))))</f>
        <v>&lt;2.8</v>
      </c>
      <c r="U237" s="21">
        <f>IF(R237="","",IF(NOT(ISERROR(R237*1)),ROUNDDOWN(R237*1,2-INT(LOG(ABS(R237*1)))),IFERROR("&lt;"&amp;ROUNDDOWN(IF(SUBSTITUTE(R237,"&lt;","")*1&lt;=50,SUBSTITUTE(R237,"&lt;","")*1,""),2-INT(LOG(ABS(SUBSTITUTE(R237,"&lt;","")*1)))),IF(R237="-",R237,"入力形式が間違っています"))))</f>
        <v>2.34</v>
      </c>
      <c r="V237" s="22">
        <f>IFERROR(IF(AND(T237="",U237=""),"",IF(AND(T237="-",U237="-"),IF(S237="","Cs合計を入力してください",S237),IF(NOT(ISERROR(T237*1+U237*1)),ROUND(T237+U237, 1-INT(LOG(ABS(T237+U237)))),IF(NOT(ISERROR(T237*1)),ROUND(T237, 1-INT(LOG(ABS(T237)))),IF(NOT(ISERROR(U237*1)),ROUND(U237, 1-INT(LOG(ABS(U237)))),IF(ISERROR(T237*1+U237*1),"&lt;"&amp;ROUND(IF(T237="-",0,SUBSTITUTE(T237,"&lt;",""))*1+IF(U237="-",0,SUBSTITUTE(U237,"&lt;",""))*1,1-INT(LOG(ABS(IF(T237="-",0,SUBSTITUTE(T237,"&lt;",""))*1+IF(U237="-",0,SUBSTITUTE(U237,"&lt;",""))*1)))))))))),"入力形式が間違っています")</f>
        <v>2.2999999999999998</v>
      </c>
      <c r="W237" s="50"/>
    </row>
    <row r="238" spans="1:23" x14ac:dyDescent="0.4">
      <c r="A238" s="24">
        <v>232</v>
      </c>
      <c r="B238" s="24" t="s">
        <v>503</v>
      </c>
      <c r="C238" s="27" t="s">
        <v>503</v>
      </c>
      <c r="D238" s="26" t="s">
        <v>503</v>
      </c>
      <c r="E238" s="28" t="s">
        <v>695</v>
      </c>
      <c r="F238" s="25" t="s">
        <v>48</v>
      </c>
      <c r="G238" s="93" t="s">
        <v>404</v>
      </c>
      <c r="H238" s="11" t="s">
        <v>36</v>
      </c>
      <c r="I238" s="28" t="s">
        <v>37</v>
      </c>
      <c r="J238" s="28" t="s">
        <v>38</v>
      </c>
      <c r="K238" s="28" t="s">
        <v>687</v>
      </c>
      <c r="L238" s="52" t="s">
        <v>40</v>
      </c>
      <c r="M238" s="29" t="s">
        <v>650</v>
      </c>
      <c r="N238" s="30" t="s">
        <v>42</v>
      </c>
      <c r="O238" s="31">
        <v>44123</v>
      </c>
      <c r="P238" s="32">
        <v>44126</v>
      </c>
      <c r="Q238" s="33" t="s">
        <v>696</v>
      </c>
      <c r="R238" s="34" t="s">
        <v>696</v>
      </c>
      <c r="S238" s="37" t="s">
        <v>697</v>
      </c>
      <c r="T238" s="21" t="str">
        <f>IF(Q238="","",IF(NOT(ISERROR(Q238*1)),ROUNDDOWN(Q238*1,2-INT(LOG(ABS(Q238*1)))),IFERROR("&lt;"&amp;ROUNDDOWN(IF(SUBSTITUTE(Q238,"&lt;","")*1&lt;=50,SUBSTITUTE(Q238,"&lt;","")*1,""),2-INT(LOG(ABS(SUBSTITUTE(Q238,"&lt;","")*1)))),IF(Q238="-",Q238,"入力形式が間違っています"))))</f>
        <v>&lt;2.2</v>
      </c>
      <c r="U238" s="21" t="str">
        <f>IF(R238="","",IF(NOT(ISERROR(R238*1)),ROUNDDOWN(R238*1,2-INT(LOG(ABS(R238*1)))),IFERROR("&lt;"&amp;ROUNDDOWN(IF(SUBSTITUTE(R238,"&lt;","")*1&lt;=50,SUBSTITUTE(R238,"&lt;","")*1,""),2-INT(LOG(ABS(SUBSTITUTE(R238,"&lt;","")*1)))),IF(R238="-",R238,"入力形式が間違っています"))))</f>
        <v>&lt;2.2</v>
      </c>
      <c r="V238" s="22" t="str">
        <f>IFERROR(IF(AND(T238="",U238=""),"",IF(AND(T238="-",U238="-"),IF(S238="","Cs合計を入力してください",S238),IF(NOT(ISERROR(T238*1+U238*1)),ROUND(T238+U238, 1-INT(LOG(ABS(T238+U238)))),IF(NOT(ISERROR(T238*1)),ROUND(T238, 1-INT(LOG(ABS(T238)))),IF(NOT(ISERROR(U238*1)),ROUND(U238, 1-INT(LOG(ABS(U238)))),IF(ISERROR(T238*1+U238*1),"&lt;"&amp;ROUND(IF(T238="-",0,SUBSTITUTE(T238,"&lt;",""))*1+IF(U238="-",0,SUBSTITUTE(U238,"&lt;",""))*1,1-INT(LOG(ABS(IF(T238="-",0,SUBSTITUTE(T238,"&lt;",""))*1+IF(U238="-",0,SUBSTITUTE(U238,"&lt;",""))*1)))))))))),"入力形式が間違っています")</f>
        <v>&lt;4.4</v>
      </c>
      <c r="W238" s="50"/>
    </row>
    <row r="239" spans="1:23" x14ac:dyDescent="0.4">
      <c r="A239" s="24">
        <v>233</v>
      </c>
      <c r="B239" s="24" t="s">
        <v>503</v>
      </c>
      <c r="C239" s="27" t="s">
        <v>503</v>
      </c>
      <c r="D239" s="26" t="s">
        <v>503</v>
      </c>
      <c r="E239" s="28" t="s">
        <v>666</v>
      </c>
      <c r="F239" s="25" t="s">
        <v>48</v>
      </c>
      <c r="G239" s="93" t="s">
        <v>404</v>
      </c>
      <c r="H239" s="11" t="s">
        <v>36</v>
      </c>
      <c r="I239" s="28" t="s">
        <v>37</v>
      </c>
      <c r="J239" s="28" t="s">
        <v>38</v>
      </c>
      <c r="K239" s="28" t="s">
        <v>687</v>
      </c>
      <c r="L239" s="52" t="s">
        <v>40</v>
      </c>
      <c r="M239" s="29" t="s">
        <v>650</v>
      </c>
      <c r="N239" s="30" t="s">
        <v>42</v>
      </c>
      <c r="O239" s="31">
        <v>44123</v>
      </c>
      <c r="P239" s="32">
        <v>44126</v>
      </c>
      <c r="Q239" s="33" t="s">
        <v>698</v>
      </c>
      <c r="R239" s="34">
        <v>6.8</v>
      </c>
      <c r="S239" s="37">
        <v>6.8</v>
      </c>
      <c r="T239" s="21" t="str">
        <f>IF(Q239="","",IF(NOT(ISERROR(Q239*1)),ROUNDDOWN(Q239*1,2-INT(LOG(ABS(Q239*1)))),IFERROR("&lt;"&amp;ROUNDDOWN(IF(SUBSTITUTE(Q239,"&lt;","")*1&lt;=50,SUBSTITUTE(Q239,"&lt;","")*1,""),2-INT(LOG(ABS(SUBSTITUTE(Q239,"&lt;","")*1)))),IF(Q239="-",Q239,"入力形式が間違っています"))))</f>
        <v>&lt;2.4</v>
      </c>
      <c r="U239" s="21">
        <f>IF(R239="","",IF(NOT(ISERROR(R239*1)),ROUNDDOWN(R239*1,2-INT(LOG(ABS(R239*1)))),IFERROR("&lt;"&amp;ROUNDDOWN(IF(SUBSTITUTE(R239,"&lt;","")*1&lt;=50,SUBSTITUTE(R239,"&lt;","")*1,""),2-INT(LOG(ABS(SUBSTITUTE(R239,"&lt;","")*1)))),IF(R239="-",R239,"入力形式が間違っています"))))</f>
        <v>6.8</v>
      </c>
      <c r="V239" s="22">
        <f>IFERROR(IF(AND(T239="",U239=""),"",IF(AND(T239="-",U239="-"),IF(S239="","Cs合計を入力してください",S239),IF(NOT(ISERROR(T239*1+U239*1)),ROUND(T239+U239, 1-INT(LOG(ABS(T239+U239)))),IF(NOT(ISERROR(T239*1)),ROUND(T239, 1-INT(LOG(ABS(T239)))),IF(NOT(ISERROR(U239*1)),ROUND(U239, 1-INT(LOG(ABS(U239)))),IF(ISERROR(T239*1+U239*1),"&lt;"&amp;ROUND(IF(T239="-",0,SUBSTITUTE(T239,"&lt;",""))*1+IF(U239="-",0,SUBSTITUTE(U239,"&lt;",""))*1,1-INT(LOG(ABS(IF(T239="-",0,SUBSTITUTE(T239,"&lt;",""))*1+IF(U239="-",0,SUBSTITUTE(U239,"&lt;",""))*1)))))))))),"入力形式が間違っています")</f>
        <v>6.8</v>
      </c>
      <c r="W239" s="50"/>
    </row>
    <row r="240" spans="1:23" x14ac:dyDescent="0.4">
      <c r="A240" s="24">
        <v>234</v>
      </c>
      <c r="B240" s="24" t="s">
        <v>503</v>
      </c>
      <c r="C240" s="27" t="s">
        <v>503</v>
      </c>
      <c r="D240" s="26" t="s">
        <v>503</v>
      </c>
      <c r="E240" s="28" t="s">
        <v>689</v>
      </c>
      <c r="F240" s="25" t="s">
        <v>48</v>
      </c>
      <c r="G240" s="93" t="s">
        <v>35</v>
      </c>
      <c r="H240" s="11" t="s">
        <v>36</v>
      </c>
      <c r="I240" s="28" t="s">
        <v>679</v>
      </c>
      <c r="J240" s="28" t="s">
        <v>38</v>
      </c>
      <c r="K240" s="28" t="s">
        <v>671</v>
      </c>
      <c r="L240" s="52" t="s">
        <v>40</v>
      </c>
      <c r="M240" s="29" t="s">
        <v>650</v>
      </c>
      <c r="N240" s="30" t="s">
        <v>42</v>
      </c>
      <c r="O240" s="31">
        <v>44123</v>
      </c>
      <c r="P240" s="32">
        <v>44126</v>
      </c>
      <c r="Q240" s="33" t="s">
        <v>676</v>
      </c>
      <c r="R240" s="34">
        <v>13.3</v>
      </c>
      <c r="S240" s="37">
        <v>13</v>
      </c>
      <c r="T240" s="21" t="str">
        <f>IF(Q240="","",IF(NOT(ISERROR(Q240*1)),ROUNDDOWN(Q240*1,2-INT(LOG(ABS(Q240*1)))),IFERROR("&lt;"&amp;ROUNDDOWN(IF(SUBSTITUTE(Q240,"&lt;","")*1&lt;=50,SUBSTITUTE(Q240,"&lt;","")*1,""),2-INT(LOG(ABS(SUBSTITUTE(Q240,"&lt;","")*1)))),IF(Q240="-",Q240,"入力形式が間違っています"))))</f>
        <v>&lt;2.1</v>
      </c>
      <c r="U240" s="21">
        <f>IF(R240="","",IF(NOT(ISERROR(R240*1)),ROUNDDOWN(R240*1,2-INT(LOG(ABS(R240*1)))),IFERROR("&lt;"&amp;ROUNDDOWN(IF(SUBSTITUTE(R240,"&lt;","")*1&lt;=50,SUBSTITUTE(R240,"&lt;","")*1,""),2-INT(LOG(ABS(SUBSTITUTE(R240,"&lt;","")*1)))),IF(R240="-",R240,"入力形式が間違っています"))))</f>
        <v>13.3</v>
      </c>
      <c r="V240" s="22">
        <f>IFERROR(IF(AND(T240="",U240=""),"",IF(AND(T240="-",U240="-"),IF(S240="","Cs合計を入力してください",S240),IF(NOT(ISERROR(T240*1+U240*1)),ROUND(T240+U240, 1-INT(LOG(ABS(T240+U240)))),IF(NOT(ISERROR(T240*1)),ROUND(T240, 1-INT(LOG(ABS(T240)))),IF(NOT(ISERROR(U240*1)),ROUND(U240, 1-INT(LOG(ABS(U240)))),IF(ISERROR(T240*1+U240*1),"&lt;"&amp;ROUND(IF(T240="-",0,SUBSTITUTE(T240,"&lt;",""))*1+IF(U240="-",0,SUBSTITUTE(U240,"&lt;",""))*1,1-INT(LOG(ABS(IF(T240="-",0,SUBSTITUTE(T240,"&lt;",""))*1+IF(U240="-",0,SUBSTITUTE(U240,"&lt;",""))*1)))))))))),"入力形式が間違っています")</f>
        <v>13</v>
      </c>
      <c r="W240" s="50"/>
    </row>
    <row r="241" spans="1:23" x14ac:dyDescent="0.4">
      <c r="A241" s="24">
        <v>235</v>
      </c>
      <c r="B241" s="24" t="s">
        <v>503</v>
      </c>
      <c r="C241" s="27" t="s">
        <v>503</v>
      </c>
      <c r="D241" s="26" t="s">
        <v>503</v>
      </c>
      <c r="E241" s="28" t="s">
        <v>699</v>
      </c>
      <c r="F241" s="25" t="s">
        <v>48</v>
      </c>
      <c r="G241" s="93" t="s">
        <v>35</v>
      </c>
      <c r="H241" s="11" t="s">
        <v>36</v>
      </c>
      <c r="I241" s="28" t="s">
        <v>37</v>
      </c>
      <c r="J241" s="28" t="s">
        <v>38</v>
      </c>
      <c r="K241" s="28" t="s">
        <v>687</v>
      </c>
      <c r="L241" s="52" t="s">
        <v>40</v>
      </c>
      <c r="M241" s="29" t="s">
        <v>650</v>
      </c>
      <c r="N241" s="30" t="s">
        <v>42</v>
      </c>
      <c r="O241" s="31">
        <v>44122</v>
      </c>
      <c r="P241" s="32">
        <v>44127</v>
      </c>
      <c r="Q241" s="33" t="s">
        <v>692</v>
      </c>
      <c r="R241" s="34">
        <v>19.7</v>
      </c>
      <c r="S241" s="37">
        <v>20</v>
      </c>
      <c r="T241" s="21" t="str">
        <f>IF(Q241="","",IF(NOT(ISERROR(Q241*1)),ROUNDDOWN(Q241*1,2-INT(LOG(ABS(Q241*1)))),IFERROR("&lt;"&amp;ROUNDDOWN(IF(SUBSTITUTE(Q241,"&lt;","")*1&lt;=50,SUBSTITUTE(Q241,"&lt;","")*1,""),2-INT(LOG(ABS(SUBSTITUTE(Q241,"&lt;","")*1)))),IF(Q241="-",Q241,"入力形式が間違っています"))))</f>
        <v>&lt;2.5</v>
      </c>
      <c r="U241" s="21">
        <f>IF(R241="","",IF(NOT(ISERROR(R241*1)),ROUNDDOWN(R241*1,2-INT(LOG(ABS(R241*1)))),IFERROR("&lt;"&amp;ROUNDDOWN(IF(SUBSTITUTE(R241,"&lt;","")*1&lt;=50,SUBSTITUTE(R241,"&lt;","")*1,""),2-INT(LOG(ABS(SUBSTITUTE(R241,"&lt;","")*1)))),IF(R241="-",R241,"入力形式が間違っています"))))</f>
        <v>19.7</v>
      </c>
      <c r="V241" s="22">
        <f>IFERROR(IF(AND(T241="",U241=""),"",IF(AND(T241="-",U241="-"),IF(S241="","Cs合計を入力してください",S241),IF(NOT(ISERROR(T241*1+U241*1)),ROUND(T241+U241, 1-INT(LOG(ABS(T241+U241)))),IF(NOT(ISERROR(T241*1)),ROUND(T241, 1-INT(LOG(ABS(T241)))),IF(NOT(ISERROR(U241*1)),ROUND(U241, 1-INT(LOG(ABS(U241)))),IF(ISERROR(T241*1+U241*1),"&lt;"&amp;ROUND(IF(T241="-",0,SUBSTITUTE(T241,"&lt;",""))*1+IF(U241="-",0,SUBSTITUTE(U241,"&lt;",""))*1,1-INT(LOG(ABS(IF(T241="-",0,SUBSTITUTE(T241,"&lt;",""))*1+IF(U241="-",0,SUBSTITUTE(U241,"&lt;",""))*1)))))))))),"入力形式が間違っています")</f>
        <v>20</v>
      </c>
      <c r="W241" s="50"/>
    </row>
    <row r="242" spans="1:23" x14ac:dyDescent="0.4">
      <c r="A242" s="24">
        <v>236</v>
      </c>
      <c r="B242" s="24" t="s">
        <v>503</v>
      </c>
      <c r="C242" s="27" t="s">
        <v>503</v>
      </c>
      <c r="D242" s="26" t="s">
        <v>503</v>
      </c>
      <c r="E242" s="28" t="s">
        <v>648</v>
      </c>
      <c r="F242" s="25" t="s">
        <v>48</v>
      </c>
      <c r="G242" s="93" t="s">
        <v>35</v>
      </c>
      <c r="H242" s="11" t="s">
        <v>36</v>
      </c>
      <c r="I242" s="28" t="s">
        <v>700</v>
      </c>
      <c r="J242" s="28" t="s">
        <v>52</v>
      </c>
      <c r="K242" s="25" t="s">
        <v>48</v>
      </c>
      <c r="L242" s="52" t="s">
        <v>40</v>
      </c>
      <c r="M242" s="29" t="s">
        <v>650</v>
      </c>
      <c r="N242" s="30" t="s">
        <v>42</v>
      </c>
      <c r="O242" s="31">
        <v>44125</v>
      </c>
      <c r="P242" s="32">
        <v>44127</v>
      </c>
      <c r="Q242" s="33" t="s">
        <v>701</v>
      </c>
      <c r="R242" s="34" t="s">
        <v>686</v>
      </c>
      <c r="S242" s="37" t="s">
        <v>382</v>
      </c>
      <c r="T242" s="21" t="str">
        <f>IF(Q242="","",IF(NOT(ISERROR(Q242*1)),ROUNDDOWN(Q242*1,2-INT(LOG(ABS(Q242*1)))),IFERROR("&lt;"&amp;ROUNDDOWN(IF(SUBSTITUTE(Q242,"&lt;","")*1&lt;=50,SUBSTITUTE(Q242,"&lt;","")*1,""),2-INT(LOG(ABS(SUBSTITUTE(Q242,"&lt;","")*1)))),IF(Q242="-",Q242,"入力形式が間違っています"))))</f>
        <v>&lt;3.7</v>
      </c>
      <c r="U242" s="21" t="str">
        <f>IF(R242="","",IF(NOT(ISERROR(R242*1)),ROUNDDOWN(R242*1,2-INT(LOG(ABS(R242*1)))),IFERROR("&lt;"&amp;ROUNDDOWN(IF(SUBSTITUTE(R242,"&lt;","")*1&lt;=50,SUBSTITUTE(R242,"&lt;","")*1,""),2-INT(LOG(ABS(SUBSTITUTE(R242,"&lt;","")*1)))),IF(R242="-",R242,"入力形式が間違っています"))))</f>
        <v>&lt;3.8</v>
      </c>
      <c r="V242" s="22" t="str">
        <f>IFERROR(IF(AND(T242="",U242=""),"",IF(AND(T242="-",U242="-"),IF(S242="","Cs合計を入力してください",S242),IF(NOT(ISERROR(T242*1+U242*1)),ROUND(T242+U242, 1-INT(LOG(ABS(T242+U242)))),IF(NOT(ISERROR(T242*1)),ROUND(T242, 1-INT(LOG(ABS(T242)))),IF(NOT(ISERROR(U242*1)),ROUND(U242, 1-INT(LOG(ABS(U242)))),IF(ISERROR(T242*1+U242*1),"&lt;"&amp;ROUND(IF(T242="-",0,SUBSTITUTE(T242,"&lt;",""))*1+IF(U242="-",0,SUBSTITUTE(U242,"&lt;",""))*1,1-INT(LOG(ABS(IF(T242="-",0,SUBSTITUTE(T242,"&lt;",""))*1+IF(U242="-",0,SUBSTITUTE(U242,"&lt;",""))*1)))))))))),"入力形式が間違っています")</f>
        <v>&lt;7.5</v>
      </c>
      <c r="W242" s="50"/>
    </row>
    <row r="243" spans="1:23" x14ac:dyDescent="0.4">
      <c r="A243" s="24">
        <v>237</v>
      </c>
      <c r="B243" s="24" t="s">
        <v>503</v>
      </c>
      <c r="C243" s="27" t="s">
        <v>503</v>
      </c>
      <c r="D243" s="26" t="s">
        <v>503</v>
      </c>
      <c r="E243" s="28" t="s">
        <v>702</v>
      </c>
      <c r="F243" s="25" t="s">
        <v>48</v>
      </c>
      <c r="G243" s="93" t="s">
        <v>35</v>
      </c>
      <c r="H243" s="11" t="s">
        <v>36</v>
      </c>
      <c r="I243" s="28" t="s">
        <v>37</v>
      </c>
      <c r="J243" s="28" t="s">
        <v>38</v>
      </c>
      <c r="K243" s="28" t="s">
        <v>687</v>
      </c>
      <c r="L243" s="52" t="s">
        <v>40</v>
      </c>
      <c r="M243" s="29" t="s">
        <v>650</v>
      </c>
      <c r="N243" s="30" t="s">
        <v>42</v>
      </c>
      <c r="O243" s="31">
        <v>44130</v>
      </c>
      <c r="P243" s="32">
        <v>44132</v>
      </c>
      <c r="Q243" s="33" t="s">
        <v>680</v>
      </c>
      <c r="R243" s="34">
        <v>7.34</v>
      </c>
      <c r="S243" s="37">
        <v>7.3</v>
      </c>
      <c r="T243" s="21" t="str">
        <f>IF(Q243="","",IF(NOT(ISERROR(Q243*1)),ROUNDDOWN(Q243*1,2-INT(LOG(ABS(Q243*1)))),IFERROR("&lt;"&amp;ROUNDDOWN(IF(SUBSTITUTE(Q243,"&lt;","")*1&lt;=50,SUBSTITUTE(Q243,"&lt;","")*1,""),2-INT(LOG(ABS(SUBSTITUTE(Q243,"&lt;","")*1)))),IF(Q243="-",Q243,"入力形式が間違っています"))))</f>
        <v>&lt;2.3</v>
      </c>
      <c r="U243" s="21">
        <f>IF(R243="","",IF(NOT(ISERROR(R243*1)),ROUNDDOWN(R243*1,2-INT(LOG(ABS(R243*1)))),IFERROR("&lt;"&amp;ROUNDDOWN(IF(SUBSTITUTE(R243,"&lt;","")*1&lt;=50,SUBSTITUTE(R243,"&lt;","")*1,""),2-INT(LOG(ABS(SUBSTITUTE(R243,"&lt;","")*1)))),IF(R243="-",R243,"入力形式が間違っています"))))</f>
        <v>7.34</v>
      </c>
      <c r="V243" s="22">
        <f>IFERROR(IF(AND(T243="",U243=""),"",IF(AND(T243="-",U243="-"),IF(S243="","Cs合計を入力してください",S243),IF(NOT(ISERROR(T243*1+U243*1)),ROUND(T243+U243, 1-INT(LOG(ABS(T243+U243)))),IF(NOT(ISERROR(T243*1)),ROUND(T243, 1-INT(LOG(ABS(T243)))),IF(NOT(ISERROR(U243*1)),ROUND(U243, 1-INT(LOG(ABS(U243)))),IF(ISERROR(T243*1+U243*1),"&lt;"&amp;ROUND(IF(T243="-",0,SUBSTITUTE(T243,"&lt;",""))*1+IF(U243="-",0,SUBSTITUTE(U243,"&lt;",""))*1,1-INT(LOG(ABS(IF(T243="-",0,SUBSTITUTE(T243,"&lt;",""))*1+IF(U243="-",0,SUBSTITUTE(U243,"&lt;",""))*1)))))))))),"入力形式が間違っています")</f>
        <v>7.3</v>
      </c>
      <c r="W243" s="50"/>
    </row>
    <row r="244" spans="1:23" x14ac:dyDescent="0.4">
      <c r="A244" s="24">
        <v>238</v>
      </c>
      <c r="B244" s="24" t="s">
        <v>503</v>
      </c>
      <c r="C244" s="27" t="s">
        <v>503</v>
      </c>
      <c r="D244" s="26" t="s">
        <v>503</v>
      </c>
      <c r="E244" s="28" t="s">
        <v>664</v>
      </c>
      <c r="F244" s="25" t="s">
        <v>48</v>
      </c>
      <c r="G244" s="93" t="s">
        <v>35</v>
      </c>
      <c r="H244" s="11" t="s">
        <v>36</v>
      </c>
      <c r="I244" s="28" t="s">
        <v>679</v>
      </c>
      <c r="J244" s="28" t="s">
        <v>38</v>
      </c>
      <c r="K244" s="28" t="s">
        <v>671</v>
      </c>
      <c r="L244" s="52" t="s">
        <v>40</v>
      </c>
      <c r="M244" s="29" t="s">
        <v>650</v>
      </c>
      <c r="N244" s="30" t="s">
        <v>42</v>
      </c>
      <c r="O244" s="31">
        <v>44132</v>
      </c>
      <c r="P244" s="32">
        <v>44137</v>
      </c>
      <c r="Q244" s="33" t="s">
        <v>680</v>
      </c>
      <c r="R244" s="34">
        <v>2.98</v>
      </c>
      <c r="S244" s="37">
        <v>3</v>
      </c>
      <c r="T244" s="21" t="str">
        <f>IF(Q244="","",IF(NOT(ISERROR(Q244*1)),ROUNDDOWN(Q244*1,2-INT(LOG(ABS(Q244*1)))),IFERROR("&lt;"&amp;ROUNDDOWN(IF(SUBSTITUTE(Q244,"&lt;","")*1&lt;=50,SUBSTITUTE(Q244,"&lt;","")*1,""),2-INT(LOG(ABS(SUBSTITUTE(Q244,"&lt;","")*1)))),IF(Q244="-",Q244,"入力形式が間違っています"))))</f>
        <v>&lt;2.3</v>
      </c>
      <c r="U244" s="21">
        <f>IF(R244="","",IF(NOT(ISERROR(R244*1)),ROUNDDOWN(R244*1,2-INT(LOG(ABS(R244*1)))),IFERROR("&lt;"&amp;ROUNDDOWN(IF(SUBSTITUTE(R244,"&lt;","")*1&lt;=50,SUBSTITUTE(R244,"&lt;","")*1,""),2-INT(LOG(ABS(SUBSTITUTE(R244,"&lt;","")*1)))),IF(R244="-",R244,"入力形式が間違っています"))))</f>
        <v>2.98</v>
      </c>
      <c r="V244" s="22">
        <f>IFERROR(IF(AND(T244="",U244=""),"",IF(AND(T244="-",U244="-"),IF(S244="","Cs合計を入力してください",S244),IF(NOT(ISERROR(T244*1+U244*1)),ROUND(T244+U244, 1-INT(LOG(ABS(T244+U244)))),IF(NOT(ISERROR(T244*1)),ROUND(T244, 1-INT(LOG(ABS(T244)))),IF(NOT(ISERROR(U244*1)),ROUND(U244, 1-INT(LOG(ABS(U244)))),IF(ISERROR(T244*1+U244*1),"&lt;"&amp;ROUND(IF(T244="-",0,SUBSTITUTE(T244,"&lt;",""))*1+IF(U244="-",0,SUBSTITUTE(U244,"&lt;",""))*1,1-INT(LOG(ABS(IF(T244="-",0,SUBSTITUTE(T244,"&lt;",""))*1+IF(U244="-",0,SUBSTITUTE(U244,"&lt;",""))*1)))))))))),"入力形式が間違っています")</f>
        <v>3</v>
      </c>
      <c r="W244" s="50"/>
    </row>
    <row r="245" spans="1:23" x14ac:dyDescent="0.4">
      <c r="A245" s="24">
        <v>239</v>
      </c>
      <c r="B245" s="24" t="s">
        <v>503</v>
      </c>
      <c r="C245" s="27" t="s">
        <v>503</v>
      </c>
      <c r="D245" s="26" t="s">
        <v>503</v>
      </c>
      <c r="E245" s="28" t="s">
        <v>703</v>
      </c>
      <c r="F245" s="25" t="s">
        <v>48</v>
      </c>
      <c r="G245" s="93" t="s">
        <v>35</v>
      </c>
      <c r="H245" s="11" t="s">
        <v>36</v>
      </c>
      <c r="I245" s="28" t="s">
        <v>37</v>
      </c>
      <c r="J245" s="28" t="s">
        <v>38</v>
      </c>
      <c r="K245" s="28" t="s">
        <v>687</v>
      </c>
      <c r="L245" s="52" t="s">
        <v>683</v>
      </c>
      <c r="M245" s="29" t="s">
        <v>650</v>
      </c>
      <c r="N245" s="30" t="s">
        <v>42</v>
      </c>
      <c r="O245" s="31">
        <v>44137</v>
      </c>
      <c r="P245" s="32">
        <v>44137</v>
      </c>
      <c r="Q245" s="33" t="s">
        <v>698</v>
      </c>
      <c r="R245" s="34" t="s">
        <v>643</v>
      </c>
      <c r="S245" s="37" t="s">
        <v>704</v>
      </c>
      <c r="T245" s="21" t="str">
        <f>IF(Q245="","",IF(NOT(ISERROR(Q245*1)),ROUNDDOWN(Q245*1,2-INT(LOG(ABS(Q245*1)))),IFERROR("&lt;"&amp;ROUNDDOWN(IF(SUBSTITUTE(Q245,"&lt;","")*1&lt;=50,SUBSTITUTE(Q245,"&lt;","")*1,""),2-INT(LOG(ABS(SUBSTITUTE(Q245,"&lt;","")*1)))),IF(Q245="-",Q245,"入力形式が間違っています"))))</f>
        <v>&lt;2.4</v>
      </c>
      <c r="U245" s="21" t="str">
        <f>IF(R245="","",IF(NOT(ISERROR(R245*1)),ROUNDDOWN(R245*1,2-INT(LOG(ABS(R245*1)))),IFERROR("&lt;"&amp;ROUNDDOWN(IF(SUBSTITUTE(R245,"&lt;","")*1&lt;=50,SUBSTITUTE(R245,"&lt;","")*1,""),2-INT(LOG(ABS(SUBSTITUTE(R245,"&lt;","")*1)))),IF(R245="-",R245,"入力形式が間違っています"))))</f>
        <v>&lt;3.4</v>
      </c>
      <c r="V245" s="22" t="str">
        <f>IFERROR(IF(AND(T245="",U245=""),"",IF(AND(T245="-",U245="-"),IF(S245="","Cs合計を入力してください",S245),IF(NOT(ISERROR(T245*1+U245*1)),ROUND(T245+U245, 1-INT(LOG(ABS(T245+U245)))),IF(NOT(ISERROR(T245*1)),ROUND(T245, 1-INT(LOG(ABS(T245)))),IF(NOT(ISERROR(U245*1)),ROUND(U245, 1-INT(LOG(ABS(U245)))),IF(ISERROR(T245*1+U245*1),"&lt;"&amp;ROUND(IF(T245="-",0,SUBSTITUTE(T245,"&lt;",""))*1+IF(U245="-",0,SUBSTITUTE(U245,"&lt;",""))*1,1-INT(LOG(ABS(IF(T245="-",0,SUBSTITUTE(T245,"&lt;",""))*1+IF(U245="-",0,SUBSTITUTE(U245,"&lt;",""))*1)))))))))),"入力形式が間違っています")</f>
        <v>&lt;5.8</v>
      </c>
      <c r="W245" s="50"/>
    </row>
    <row r="246" spans="1:23" x14ac:dyDescent="0.4">
      <c r="A246" s="24">
        <v>240</v>
      </c>
      <c r="B246" s="24" t="s">
        <v>503</v>
      </c>
      <c r="C246" s="27" t="s">
        <v>503</v>
      </c>
      <c r="D246" s="26" t="s">
        <v>503</v>
      </c>
      <c r="E246" s="28" t="s">
        <v>705</v>
      </c>
      <c r="F246" s="25" t="s">
        <v>48</v>
      </c>
      <c r="G246" s="93" t="s">
        <v>35</v>
      </c>
      <c r="H246" s="11" t="s">
        <v>36</v>
      </c>
      <c r="I246" s="28" t="s">
        <v>675</v>
      </c>
      <c r="J246" s="28" t="s">
        <v>38</v>
      </c>
      <c r="K246" s="28" t="s">
        <v>671</v>
      </c>
      <c r="L246" s="52" t="s">
        <v>40</v>
      </c>
      <c r="M246" s="29" t="s">
        <v>650</v>
      </c>
      <c r="N246" s="30" t="s">
        <v>42</v>
      </c>
      <c r="O246" s="31">
        <v>44134</v>
      </c>
      <c r="P246" s="32">
        <v>44140</v>
      </c>
      <c r="Q246" s="33" t="s">
        <v>678</v>
      </c>
      <c r="R246" s="34">
        <v>2.04</v>
      </c>
      <c r="S246" s="37">
        <v>2</v>
      </c>
      <c r="T246" s="21" t="str">
        <f>IF(Q246="","",IF(NOT(ISERROR(Q246*1)),ROUNDDOWN(Q246*1,2-INT(LOG(ABS(Q246*1)))),IFERROR("&lt;"&amp;ROUNDDOWN(IF(SUBSTITUTE(Q246,"&lt;","")*1&lt;=50,SUBSTITUTE(Q246,"&lt;","")*1,""),2-INT(LOG(ABS(SUBSTITUTE(Q246,"&lt;","")*1)))),IF(Q246="-",Q246,"入力形式が間違っています"))))</f>
        <v>&lt;1.8</v>
      </c>
      <c r="U246" s="21">
        <f>IF(R246="","",IF(NOT(ISERROR(R246*1)),ROUNDDOWN(R246*1,2-INT(LOG(ABS(R246*1)))),IFERROR("&lt;"&amp;ROUNDDOWN(IF(SUBSTITUTE(R246,"&lt;","")*1&lt;=50,SUBSTITUTE(R246,"&lt;","")*1,""),2-INT(LOG(ABS(SUBSTITUTE(R246,"&lt;","")*1)))),IF(R246="-",R246,"入力形式が間違っています"))))</f>
        <v>2.04</v>
      </c>
      <c r="V246" s="22">
        <f>IFERROR(IF(AND(T246="",U246=""),"",IF(AND(T246="-",U246="-"),IF(S246="","Cs合計を入力してください",S246),IF(NOT(ISERROR(T246*1+U246*1)),ROUND(T246+U246, 1-INT(LOG(ABS(T246+U246)))),IF(NOT(ISERROR(T246*1)),ROUND(T246, 1-INT(LOG(ABS(T246)))),IF(NOT(ISERROR(U246*1)),ROUND(U246, 1-INT(LOG(ABS(U246)))),IF(ISERROR(T246*1+U246*1),"&lt;"&amp;ROUND(IF(T246="-",0,SUBSTITUTE(T246,"&lt;",""))*1+IF(U246="-",0,SUBSTITUTE(U246,"&lt;",""))*1,1-INT(LOG(ABS(IF(T246="-",0,SUBSTITUTE(T246,"&lt;",""))*1+IF(U246="-",0,SUBSTITUTE(U246,"&lt;",""))*1)))))))))),"入力形式が間違っています")</f>
        <v>2</v>
      </c>
      <c r="W246" s="50"/>
    </row>
    <row r="247" spans="1:23" x14ac:dyDescent="0.4">
      <c r="A247" s="24">
        <v>241</v>
      </c>
      <c r="B247" s="24" t="s">
        <v>503</v>
      </c>
      <c r="C247" s="27" t="s">
        <v>503</v>
      </c>
      <c r="D247" s="26" t="s">
        <v>503</v>
      </c>
      <c r="E247" s="28" t="s">
        <v>685</v>
      </c>
      <c r="F247" s="25" t="s">
        <v>48</v>
      </c>
      <c r="G247" s="93" t="s">
        <v>35</v>
      </c>
      <c r="H247" s="11" t="s">
        <v>36</v>
      </c>
      <c r="I247" s="28" t="s">
        <v>675</v>
      </c>
      <c r="J247" s="28" t="s">
        <v>38</v>
      </c>
      <c r="K247" s="28" t="s">
        <v>671</v>
      </c>
      <c r="L247" s="52" t="s">
        <v>40</v>
      </c>
      <c r="M247" s="29" t="s">
        <v>650</v>
      </c>
      <c r="N247" s="30" t="s">
        <v>42</v>
      </c>
      <c r="O247" s="31">
        <v>44137</v>
      </c>
      <c r="P247" s="32">
        <v>44140</v>
      </c>
      <c r="Q247" s="33" t="s">
        <v>706</v>
      </c>
      <c r="R247" s="34">
        <v>4.46</v>
      </c>
      <c r="S247" s="37">
        <v>4.5</v>
      </c>
      <c r="T247" s="21" t="str">
        <f>IF(Q247="","",IF(NOT(ISERROR(Q247*1)),ROUNDDOWN(Q247*1,2-INT(LOG(ABS(Q247*1)))),IFERROR("&lt;"&amp;ROUNDDOWN(IF(SUBSTITUTE(Q247,"&lt;","")*1&lt;=50,SUBSTITUTE(Q247,"&lt;","")*1,""),2-INT(LOG(ABS(SUBSTITUTE(Q247,"&lt;","")*1)))),IF(Q247="-",Q247,"入力形式が間違っています"))))</f>
        <v>&lt;3.3</v>
      </c>
      <c r="U247" s="21">
        <f>IF(R247="","",IF(NOT(ISERROR(R247*1)),ROUNDDOWN(R247*1,2-INT(LOG(ABS(R247*1)))),IFERROR("&lt;"&amp;ROUNDDOWN(IF(SUBSTITUTE(R247,"&lt;","")*1&lt;=50,SUBSTITUTE(R247,"&lt;","")*1,""),2-INT(LOG(ABS(SUBSTITUTE(R247,"&lt;","")*1)))),IF(R247="-",R247,"入力形式が間違っています"))))</f>
        <v>4.46</v>
      </c>
      <c r="V247" s="22">
        <f>IFERROR(IF(AND(T247="",U247=""),"",IF(AND(T247="-",U247="-"),IF(S247="","Cs合計を入力してください",S247),IF(NOT(ISERROR(T247*1+U247*1)),ROUND(T247+U247, 1-INT(LOG(ABS(T247+U247)))),IF(NOT(ISERROR(T247*1)),ROUND(T247, 1-INT(LOG(ABS(T247)))),IF(NOT(ISERROR(U247*1)),ROUND(U247, 1-INT(LOG(ABS(U247)))),IF(ISERROR(T247*1+U247*1),"&lt;"&amp;ROUND(IF(T247="-",0,SUBSTITUTE(T247,"&lt;",""))*1+IF(U247="-",0,SUBSTITUTE(U247,"&lt;",""))*1,1-INT(LOG(ABS(IF(T247="-",0,SUBSTITUTE(T247,"&lt;",""))*1+IF(U247="-",0,SUBSTITUTE(U247,"&lt;",""))*1)))))))))),"入力形式が間違っています")</f>
        <v>4.5</v>
      </c>
      <c r="W247" s="50"/>
    </row>
    <row r="248" spans="1:23" x14ac:dyDescent="0.4">
      <c r="A248" s="24">
        <v>242</v>
      </c>
      <c r="B248" s="24" t="s">
        <v>503</v>
      </c>
      <c r="C248" s="27" t="s">
        <v>503</v>
      </c>
      <c r="D248" s="26" t="s">
        <v>503</v>
      </c>
      <c r="E248" s="28" t="s">
        <v>689</v>
      </c>
      <c r="F248" s="25" t="s">
        <v>48</v>
      </c>
      <c r="G248" s="93" t="s">
        <v>35</v>
      </c>
      <c r="H248" s="11" t="s">
        <v>36</v>
      </c>
      <c r="I248" s="28" t="s">
        <v>675</v>
      </c>
      <c r="J248" s="28" t="s">
        <v>38</v>
      </c>
      <c r="K248" s="28" t="s">
        <v>671</v>
      </c>
      <c r="L248" s="52" t="s">
        <v>40</v>
      </c>
      <c r="M248" s="29" t="s">
        <v>650</v>
      </c>
      <c r="N248" s="30" t="s">
        <v>42</v>
      </c>
      <c r="O248" s="31">
        <v>44137</v>
      </c>
      <c r="P248" s="32">
        <v>44140</v>
      </c>
      <c r="Q248" s="33" t="s">
        <v>647</v>
      </c>
      <c r="R248" s="34" t="s">
        <v>647</v>
      </c>
      <c r="S248" s="37" t="s">
        <v>707</v>
      </c>
      <c r="T248" s="21" t="str">
        <f>IF(Q248="","",IF(NOT(ISERROR(Q248*1)),ROUNDDOWN(Q248*1,2-INT(LOG(ABS(Q248*1)))),IFERROR("&lt;"&amp;ROUNDDOWN(IF(SUBSTITUTE(Q248,"&lt;","")*1&lt;=50,SUBSTITUTE(Q248,"&lt;","")*1,""),2-INT(LOG(ABS(SUBSTITUTE(Q248,"&lt;","")*1)))),IF(Q248="-",Q248,"入力形式が間違っています"))))</f>
        <v>&lt;1.5</v>
      </c>
      <c r="U248" s="21" t="str">
        <f>IF(R248="","",IF(NOT(ISERROR(R248*1)),ROUNDDOWN(R248*1,2-INT(LOG(ABS(R248*1)))),IFERROR("&lt;"&amp;ROUNDDOWN(IF(SUBSTITUTE(R248,"&lt;","")*1&lt;=50,SUBSTITUTE(R248,"&lt;","")*1,""),2-INT(LOG(ABS(SUBSTITUTE(R248,"&lt;","")*1)))),IF(R248="-",R248,"入力形式が間違っています"))))</f>
        <v>&lt;1.5</v>
      </c>
      <c r="V248" s="22" t="str">
        <f>IFERROR(IF(AND(T248="",U248=""),"",IF(AND(T248="-",U248="-"),IF(S248="","Cs合計を入力してください",S248),IF(NOT(ISERROR(T248*1+U248*1)),ROUND(T248+U248, 1-INT(LOG(ABS(T248+U248)))),IF(NOT(ISERROR(T248*1)),ROUND(T248, 1-INT(LOG(ABS(T248)))),IF(NOT(ISERROR(U248*1)),ROUND(U248, 1-INT(LOG(ABS(U248)))),IF(ISERROR(T248*1+U248*1),"&lt;"&amp;ROUND(IF(T248="-",0,SUBSTITUTE(T248,"&lt;",""))*1+IF(U248="-",0,SUBSTITUTE(U248,"&lt;",""))*1,1-INT(LOG(ABS(IF(T248="-",0,SUBSTITUTE(T248,"&lt;",""))*1+IF(U248="-",0,SUBSTITUTE(U248,"&lt;",""))*1)))))))))),"入力形式が間違っています")</f>
        <v>&lt;3</v>
      </c>
      <c r="W248" s="50"/>
    </row>
    <row r="249" spans="1:23" x14ac:dyDescent="0.4">
      <c r="A249" s="24">
        <v>243</v>
      </c>
      <c r="B249" s="24" t="s">
        <v>503</v>
      </c>
      <c r="C249" s="27" t="s">
        <v>503</v>
      </c>
      <c r="D249" s="26" t="s">
        <v>503</v>
      </c>
      <c r="E249" s="28" t="s">
        <v>681</v>
      </c>
      <c r="F249" s="25" t="s">
        <v>48</v>
      </c>
      <c r="G249" s="93" t="s">
        <v>35</v>
      </c>
      <c r="H249" s="11" t="s">
        <v>36</v>
      </c>
      <c r="I249" s="28" t="s">
        <v>675</v>
      </c>
      <c r="J249" s="28" t="s">
        <v>38</v>
      </c>
      <c r="K249" s="28" t="s">
        <v>671</v>
      </c>
      <c r="L249" s="52" t="s">
        <v>40</v>
      </c>
      <c r="M249" s="29" t="s">
        <v>650</v>
      </c>
      <c r="N249" s="30" t="s">
        <v>42</v>
      </c>
      <c r="O249" s="31">
        <v>44137</v>
      </c>
      <c r="P249" s="32">
        <v>44139</v>
      </c>
      <c r="Q249" s="33" t="s">
        <v>656</v>
      </c>
      <c r="R249" s="34" t="s">
        <v>692</v>
      </c>
      <c r="S249" s="37" t="s">
        <v>697</v>
      </c>
      <c r="T249" s="21" t="str">
        <f>IF(Q249="","",IF(NOT(ISERROR(Q249*1)),ROUNDDOWN(Q249*1,2-INT(LOG(ABS(Q249*1)))),IFERROR("&lt;"&amp;ROUNDDOWN(IF(SUBSTITUTE(Q249,"&lt;","")*1&lt;=50,SUBSTITUTE(Q249,"&lt;","")*1,""),2-INT(LOG(ABS(SUBSTITUTE(Q249,"&lt;","")*1)))),IF(Q249="-",Q249,"入力形式が間違っています"))))</f>
        <v>&lt;1.9</v>
      </c>
      <c r="U249" s="21" t="str">
        <f>IF(R249="","",IF(NOT(ISERROR(R249*1)),ROUNDDOWN(R249*1,2-INT(LOG(ABS(R249*1)))),IFERROR("&lt;"&amp;ROUNDDOWN(IF(SUBSTITUTE(R249,"&lt;","")*1&lt;=50,SUBSTITUTE(R249,"&lt;","")*1,""),2-INT(LOG(ABS(SUBSTITUTE(R249,"&lt;","")*1)))),IF(R249="-",R249,"入力形式が間違っています"))))</f>
        <v>&lt;2.5</v>
      </c>
      <c r="V249" s="22" t="str">
        <f>IFERROR(IF(AND(T249="",U249=""),"",IF(AND(T249="-",U249="-"),IF(S249="","Cs合計を入力してください",S249),IF(NOT(ISERROR(T249*1+U249*1)),ROUND(T249+U249, 1-INT(LOG(ABS(T249+U249)))),IF(NOT(ISERROR(T249*1)),ROUND(T249, 1-INT(LOG(ABS(T249)))),IF(NOT(ISERROR(U249*1)),ROUND(U249, 1-INT(LOG(ABS(U249)))),IF(ISERROR(T249*1+U249*1),"&lt;"&amp;ROUND(IF(T249="-",0,SUBSTITUTE(T249,"&lt;",""))*1+IF(U249="-",0,SUBSTITUTE(U249,"&lt;",""))*1,1-INT(LOG(ABS(IF(T249="-",0,SUBSTITUTE(T249,"&lt;",""))*1+IF(U249="-",0,SUBSTITUTE(U249,"&lt;",""))*1)))))))))),"入力形式が間違っています")</f>
        <v>&lt;4.4</v>
      </c>
      <c r="W249" s="50"/>
    </row>
    <row r="250" spans="1:23" x14ac:dyDescent="0.4">
      <c r="A250" s="24">
        <v>244</v>
      </c>
      <c r="B250" s="24" t="s">
        <v>503</v>
      </c>
      <c r="C250" s="27" t="s">
        <v>503</v>
      </c>
      <c r="D250" s="26" t="s">
        <v>503</v>
      </c>
      <c r="E250" s="28" t="s">
        <v>682</v>
      </c>
      <c r="F250" s="25" t="s">
        <v>48</v>
      </c>
      <c r="G250" s="93" t="s">
        <v>35</v>
      </c>
      <c r="H250" s="11" t="s">
        <v>36</v>
      </c>
      <c r="I250" s="28" t="s">
        <v>679</v>
      </c>
      <c r="J250" s="28" t="s">
        <v>38</v>
      </c>
      <c r="K250" s="28" t="s">
        <v>671</v>
      </c>
      <c r="L250" s="52" t="s">
        <v>40</v>
      </c>
      <c r="M250" s="29" t="s">
        <v>650</v>
      </c>
      <c r="N250" s="30" t="s">
        <v>42</v>
      </c>
      <c r="O250" s="31">
        <v>44144</v>
      </c>
      <c r="P250" s="32">
        <v>44144</v>
      </c>
      <c r="Q250" s="33" t="s">
        <v>696</v>
      </c>
      <c r="R250" s="34">
        <v>17.2</v>
      </c>
      <c r="S250" s="37">
        <v>17</v>
      </c>
      <c r="T250" s="21" t="str">
        <f>IF(Q250="","",IF(NOT(ISERROR(Q250*1)),ROUNDDOWN(Q250*1,2-INT(LOG(ABS(Q250*1)))),IFERROR("&lt;"&amp;ROUNDDOWN(IF(SUBSTITUTE(Q250,"&lt;","")*1&lt;=50,SUBSTITUTE(Q250,"&lt;","")*1,""),2-INT(LOG(ABS(SUBSTITUTE(Q250,"&lt;","")*1)))),IF(Q250="-",Q250,"入力形式が間違っています"))))</f>
        <v>&lt;2.2</v>
      </c>
      <c r="U250" s="21">
        <f>IF(R250="","",IF(NOT(ISERROR(R250*1)),ROUNDDOWN(R250*1,2-INT(LOG(ABS(R250*1)))),IFERROR("&lt;"&amp;ROUNDDOWN(IF(SUBSTITUTE(R250,"&lt;","")*1&lt;=50,SUBSTITUTE(R250,"&lt;","")*1,""),2-INT(LOG(ABS(SUBSTITUTE(R250,"&lt;","")*1)))),IF(R250="-",R250,"入力形式が間違っています"))))</f>
        <v>17.2</v>
      </c>
      <c r="V250" s="22">
        <f>IFERROR(IF(AND(T250="",U250=""),"",IF(AND(T250="-",U250="-"),IF(S250="","Cs合計を入力してください",S250),IF(NOT(ISERROR(T250*1+U250*1)),ROUND(T250+U250, 1-INT(LOG(ABS(T250+U250)))),IF(NOT(ISERROR(T250*1)),ROUND(T250, 1-INT(LOG(ABS(T250)))),IF(NOT(ISERROR(U250*1)),ROUND(U250, 1-INT(LOG(ABS(U250)))),IF(ISERROR(T250*1+U250*1),"&lt;"&amp;ROUND(IF(T250="-",0,SUBSTITUTE(T250,"&lt;",""))*1+IF(U250="-",0,SUBSTITUTE(U250,"&lt;",""))*1,1-INT(LOG(ABS(IF(T250="-",0,SUBSTITUTE(T250,"&lt;",""))*1+IF(U250="-",0,SUBSTITUTE(U250,"&lt;",""))*1)))))))))),"入力形式が間違っています")</f>
        <v>17</v>
      </c>
      <c r="W250" s="50"/>
    </row>
    <row r="251" spans="1:23" x14ac:dyDescent="0.4">
      <c r="A251" s="24">
        <v>245</v>
      </c>
      <c r="B251" s="24" t="s">
        <v>503</v>
      </c>
      <c r="C251" s="27" t="s">
        <v>503</v>
      </c>
      <c r="D251" s="26" t="s">
        <v>503</v>
      </c>
      <c r="E251" s="28" t="s">
        <v>504</v>
      </c>
      <c r="F251" s="25" t="s">
        <v>48</v>
      </c>
      <c r="G251" s="93" t="s">
        <v>35</v>
      </c>
      <c r="H251" s="11" t="s">
        <v>36</v>
      </c>
      <c r="I251" s="28" t="s">
        <v>679</v>
      </c>
      <c r="J251" s="28" t="s">
        <v>38</v>
      </c>
      <c r="K251" s="28" t="s">
        <v>671</v>
      </c>
      <c r="L251" s="52" t="s">
        <v>40</v>
      </c>
      <c r="M251" s="29" t="s">
        <v>650</v>
      </c>
      <c r="N251" s="30" t="s">
        <v>42</v>
      </c>
      <c r="O251" s="31">
        <v>44144</v>
      </c>
      <c r="P251" s="32">
        <v>44146</v>
      </c>
      <c r="Q251" s="33" t="s">
        <v>680</v>
      </c>
      <c r="R251" s="34">
        <v>27.4</v>
      </c>
      <c r="S251" s="37">
        <v>27</v>
      </c>
      <c r="T251" s="21" t="str">
        <f>IF(Q251="","",IF(NOT(ISERROR(Q251*1)),ROUNDDOWN(Q251*1,2-INT(LOG(ABS(Q251*1)))),IFERROR("&lt;"&amp;ROUNDDOWN(IF(SUBSTITUTE(Q251,"&lt;","")*1&lt;=50,SUBSTITUTE(Q251,"&lt;","")*1,""),2-INT(LOG(ABS(SUBSTITUTE(Q251,"&lt;","")*1)))),IF(Q251="-",Q251,"入力形式が間違っています"))))</f>
        <v>&lt;2.3</v>
      </c>
      <c r="U251" s="21">
        <f>IF(R251="","",IF(NOT(ISERROR(R251*1)),ROUNDDOWN(R251*1,2-INT(LOG(ABS(R251*1)))),IFERROR("&lt;"&amp;ROUNDDOWN(IF(SUBSTITUTE(R251,"&lt;","")*1&lt;=50,SUBSTITUTE(R251,"&lt;","")*1,""),2-INT(LOG(ABS(SUBSTITUTE(R251,"&lt;","")*1)))),IF(R251="-",R251,"入力形式が間違っています"))))</f>
        <v>27.4</v>
      </c>
      <c r="V251" s="22">
        <f>IFERROR(IF(AND(T251="",U251=""),"",IF(AND(T251="-",U251="-"),IF(S251="","Cs合計を入力してください",S251),IF(NOT(ISERROR(T251*1+U251*1)),ROUND(T251+U251, 1-INT(LOG(ABS(T251+U251)))),IF(NOT(ISERROR(T251*1)),ROUND(T251, 1-INT(LOG(ABS(T251)))),IF(NOT(ISERROR(U251*1)),ROUND(U251, 1-INT(LOG(ABS(U251)))),IF(ISERROR(T251*1+U251*1),"&lt;"&amp;ROUND(IF(T251="-",0,SUBSTITUTE(T251,"&lt;",""))*1+IF(U251="-",0,SUBSTITUTE(U251,"&lt;",""))*1,1-INT(LOG(ABS(IF(T251="-",0,SUBSTITUTE(T251,"&lt;",""))*1+IF(U251="-",0,SUBSTITUTE(U251,"&lt;",""))*1)))))))))),"入力形式が間違っています")</f>
        <v>27</v>
      </c>
      <c r="W251" s="50"/>
    </row>
    <row r="252" spans="1:23" x14ac:dyDescent="0.4">
      <c r="A252" s="24">
        <v>246</v>
      </c>
      <c r="B252" s="24" t="s">
        <v>503</v>
      </c>
      <c r="C252" s="27" t="s">
        <v>503</v>
      </c>
      <c r="D252" s="26" t="s">
        <v>503</v>
      </c>
      <c r="E252" s="28" t="s">
        <v>685</v>
      </c>
      <c r="F252" s="25" t="s">
        <v>48</v>
      </c>
      <c r="G252" s="93" t="s">
        <v>35</v>
      </c>
      <c r="H252" s="11" t="s">
        <v>36</v>
      </c>
      <c r="I252" s="28" t="s">
        <v>679</v>
      </c>
      <c r="J252" s="28" t="s">
        <v>38</v>
      </c>
      <c r="K252" s="28" t="s">
        <v>671</v>
      </c>
      <c r="L252" s="52" t="s">
        <v>40</v>
      </c>
      <c r="M252" s="29" t="s">
        <v>650</v>
      </c>
      <c r="N252" s="30" t="s">
        <v>42</v>
      </c>
      <c r="O252" s="31">
        <v>44144</v>
      </c>
      <c r="P252" s="32">
        <v>44147</v>
      </c>
      <c r="Q252" s="33" t="s">
        <v>694</v>
      </c>
      <c r="R252" s="34" t="s">
        <v>698</v>
      </c>
      <c r="S252" s="37" t="s">
        <v>708</v>
      </c>
      <c r="T252" s="21" t="str">
        <f>IF(Q252="","",IF(NOT(ISERROR(Q252*1)),ROUNDDOWN(Q252*1,2-INT(LOG(ABS(Q252*1)))),IFERROR("&lt;"&amp;ROUNDDOWN(IF(SUBSTITUTE(Q252,"&lt;","")*1&lt;=50,SUBSTITUTE(Q252,"&lt;","")*1,""),2-INT(LOG(ABS(SUBSTITUTE(Q252,"&lt;","")*1)))),IF(Q252="-",Q252,"入力形式が間違っています"))))</f>
        <v>&lt;2.8</v>
      </c>
      <c r="U252" s="21" t="str">
        <f>IF(R252="","",IF(NOT(ISERROR(R252*1)),ROUNDDOWN(R252*1,2-INT(LOG(ABS(R252*1)))),IFERROR("&lt;"&amp;ROUNDDOWN(IF(SUBSTITUTE(R252,"&lt;","")*1&lt;=50,SUBSTITUTE(R252,"&lt;","")*1,""),2-INT(LOG(ABS(SUBSTITUTE(R252,"&lt;","")*1)))),IF(R252="-",R252,"入力形式が間違っています"))))</f>
        <v>&lt;2.4</v>
      </c>
      <c r="V252" s="22" t="str">
        <f>IFERROR(IF(AND(T252="",U252=""),"",IF(AND(T252="-",U252="-"),IF(S252="","Cs合計を入力してください",S252),IF(NOT(ISERROR(T252*1+U252*1)),ROUND(T252+U252, 1-INT(LOG(ABS(T252+U252)))),IF(NOT(ISERROR(T252*1)),ROUND(T252, 1-INT(LOG(ABS(T252)))),IF(NOT(ISERROR(U252*1)),ROUND(U252, 1-INT(LOG(ABS(U252)))),IF(ISERROR(T252*1+U252*1),"&lt;"&amp;ROUND(IF(T252="-",0,SUBSTITUTE(T252,"&lt;",""))*1+IF(U252="-",0,SUBSTITUTE(U252,"&lt;",""))*1,1-INT(LOG(ABS(IF(T252="-",0,SUBSTITUTE(T252,"&lt;",""))*1+IF(U252="-",0,SUBSTITUTE(U252,"&lt;",""))*1)))))))))),"入力形式が間違っています")</f>
        <v>&lt;5.2</v>
      </c>
      <c r="W252" s="50"/>
    </row>
    <row r="253" spans="1:23" x14ac:dyDescent="0.4">
      <c r="A253" s="24">
        <v>247</v>
      </c>
      <c r="B253" s="24" t="s">
        <v>503</v>
      </c>
      <c r="C253" s="27" t="s">
        <v>503</v>
      </c>
      <c r="D253" s="26" t="s">
        <v>503</v>
      </c>
      <c r="E253" s="28" t="s">
        <v>690</v>
      </c>
      <c r="F253" s="25" t="s">
        <v>48</v>
      </c>
      <c r="G253" s="93" t="s">
        <v>404</v>
      </c>
      <c r="H253" s="11" t="s">
        <v>36</v>
      </c>
      <c r="I253" s="28" t="s">
        <v>37</v>
      </c>
      <c r="J253" s="28" t="s">
        <v>38</v>
      </c>
      <c r="K253" s="28" t="s">
        <v>687</v>
      </c>
      <c r="L253" s="52" t="s">
        <v>40</v>
      </c>
      <c r="M253" s="29" t="s">
        <v>650</v>
      </c>
      <c r="N253" s="30" t="s">
        <v>42</v>
      </c>
      <c r="O253" s="31">
        <v>44152</v>
      </c>
      <c r="P253" s="32">
        <v>44154</v>
      </c>
      <c r="Q253" s="33" t="s">
        <v>684</v>
      </c>
      <c r="R253" s="34">
        <v>3.75</v>
      </c>
      <c r="S253" s="37">
        <v>3.8</v>
      </c>
      <c r="T253" s="21" t="str">
        <f>IF(Q253="","",IF(NOT(ISERROR(Q253*1)),ROUNDDOWN(Q253*1,2-INT(LOG(ABS(Q253*1)))),IFERROR("&lt;"&amp;ROUNDDOWN(IF(SUBSTITUTE(Q253,"&lt;","")*1&lt;=50,SUBSTITUTE(Q253,"&lt;","")*1,""),2-INT(LOG(ABS(SUBSTITUTE(Q253,"&lt;","")*1)))),IF(Q253="-",Q253,"入力形式が間違っています"))))</f>
        <v>&lt;1.6</v>
      </c>
      <c r="U253" s="21">
        <f>IF(R253="","",IF(NOT(ISERROR(R253*1)),ROUNDDOWN(R253*1,2-INT(LOG(ABS(R253*1)))),IFERROR("&lt;"&amp;ROUNDDOWN(IF(SUBSTITUTE(R253,"&lt;","")*1&lt;=50,SUBSTITUTE(R253,"&lt;","")*1,""),2-INT(LOG(ABS(SUBSTITUTE(R253,"&lt;","")*1)))),IF(R253="-",R253,"入力形式が間違っています"))))</f>
        <v>3.75</v>
      </c>
      <c r="V253" s="22">
        <f>IFERROR(IF(AND(T253="",U253=""),"",IF(AND(T253="-",U253="-"),IF(S253="","Cs合計を入力してください",S253),IF(NOT(ISERROR(T253*1+U253*1)),ROUND(T253+U253, 1-INT(LOG(ABS(T253+U253)))),IF(NOT(ISERROR(T253*1)),ROUND(T253, 1-INT(LOG(ABS(T253)))),IF(NOT(ISERROR(U253*1)),ROUND(U253, 1-INT(LOG(ABS(U253)))),IF(ISERROR(T253*1+U253*1),"&lt;"&amp;ROUND(IF(T253="-",0,SUBSTITUTE(T253,"&lt;",""))*1+IF(U253="-",0,SUBSTITUTE(U253,"&lt;",""))*1,1-INT(LOG(ABS(IF(T253="-",0,SUBSTITUTE(T253,"&lt;",""))*1+IF(U253="-",0,SUBSTITUTE(U253,"&lt;",""))*1)))))))))),"入力形式が間違っています")</f>
        <v>3.8</v>
      </c>
      <c r="W253" s="50"/>
    </row>
    <row r="254" spans="1:23" x14ac:dyDescent="0.4">
      <c r="A254" s="24">
        <v>248</v>
      </c>
      <c r="B254" s="24" t="s">
        <v>503</v>
      </c>
      <c r="C254" s="27" t="s">
        <v>503</v>
      </c>
      <c r="D254" s="26" t="s">
        <v>503</v>
      </c>
      <c r="E254" s="28" t="s">
        <v>691</v>
      </c>
      <c r="F254" s="25" t="s">
        <v>48</v>
      </c>
      <c r="G254" s="93" t="s">
        <v>404</v>
      </c>
      <c r="H254" s="11" t="s">
        <v>36</v>
      </c>
      <c r="I254" s="28" t="s">
        <v>37</v>
      </c>
      <c r="J254" s="28" t="s">
        <v>38</v>
      </c>
      <c r="K254" s="28" t="s">
        <v>687</v>
      </c>
      <c r="L254" s="52" t="s">
        <v>40</v>
      </c>
      <c r="M254" s="29" t="s">
        <v>650</v>
      </c>
      <c r="N254" s="30" t="s">
        <v>42</v>
      </c>
      <c r="O254" s="31">
        <v>44152</v>
      </c>
      <c r="P254" s="32">
        <v>44154</v>
      </c>
      <c r="Q254" s="33" t="s">
        <v>692</v>
      </c>
      <c r="R254" s="34">
        <v>3.67</v>
      </c>
      <c r="S254" s="37">
        <v>3.7</v>
      </c>
      <c r="T254" s="21" t="str">
        <f>IF(Q254="","",IF(NOT(ISERROR(Q254*1)),ROUNDDOWN(Q254*1,2-INT(LOG(ABS(Q254*1)))),IFERROR("&lt;"&amp;ROUNDDOWN(IF(SUBSTITUTE(Q254,"&lt;","")*1&lt;=50,SUBSTITUTE(Q254,"&lt;","")*1,""),2-INT(LOG(ABS(SUBSTITUTE(Q254,"&lt;","")*1)))),IF(Q254="-",Q254,"入力形式が間違っています"))))</f>
        <v>&lt;2.5</v>
      </c>
      <c r="U254" s="21">
        <f>IF(R254="","",IF(NOT(ISERROR(R254*1)),ROUNDDOWN(R254*1,2-INT(LOG(ABS(R254*1)))),IFERROR("&lt;"&amp;ROUNDDOWN(IF(SUBSTITUTE(R254,"&lt;","")*1&lt;=50,SUBSTITUTE(R254,"&lt;","")*1,""),2-INT(LOG(ABS(SUBSTITUTE(R254,"&lt;","")*1)))),IF(R254="-",R254,"入力形式が間違っています"))))</f>
        <v>3.67</v>
      </c>
      <c r="V254" s="22">
        <f>IFERROR(IF(AND(T254="",U254=""),"",IF(AND(T254="-",U254="-"),IF(S254="","Cs合計を入力してください",S254),IF(NOT(ISERROR(T254*1+U254*1)),ROUND(T254+U254, 1-INT(LOG(ABS(T254+U254)))),IF(NOT(ISERROR(T254*1)),ROUND(T254, 1-INT(LOG(ABS(T254)))),IF(NOT(ISERROR(U254*1)),ROUND(U254, 1-INT(LOG(ABS(U254)))),IF(ISERROR(T254*1+U254*1),"&lt;"&amp;ROUND(IF(T254="-",0,SUBSTITUTE(T254,"&lt;",""))*1+IF(U254="-",0,SUBSTITUTE(U254,"&lt;",""))*1,1-INT(LOG(ABS(IF(T254="-",0,SUBSTITUTE(T254,"&lt;",""))*1+IF(U254="-",0,SUBSTITUTE(U254,"&lt;",""))*1)))))))))),"入力形式が間違っています")</f>
        <v>3.7</v>
      </c>
      <c r="W254" s="50"/>
    </row>
    <row r="255" spans="1:23" x14ac:dyDescent="0.4">
      <c r="A255" s="24">
        <v>249</v>
      </c>
      <c r="B255" s="24" t="s">
        <v>503</v>
      </c>
      <c r="C255" s="27" t="s">
        <v>503</v>
      </c>
      <c r="D255" s="26" t="s">
        <v>503</v>
      </c>
      <c r="E255" s="28" t="s">
        <v>504</v>
      </c>
      <c r="F255" s="25" t="s">
        <v>48</v>
      </c>
      <c r="G255" s="93" t="s">
        <v>404</v>
      </c>
      <c r="H255" s="11" t="s">
        <v>36</v>
      </c>
      <c r="I255" s="28" t="s">
        <v>37</v>
      </c>
      <c r="J255" s="28" t="s">
        <v>38</v>
      </c>
      <c r="K255" s="28" t="s">
        <v>687</v>
      </c>
      <c r="L255" s="52" t="s">
        <v>693</v>
      </c>
      <c r="M255" s="29" t="s">
        <v>650</v>
      </c>
      <c r="N255" s="30" t="s">
        <v>42</v>
      </c>
      <c r="O255" s="31">
        <v>44152</v>
      </c>
      <c r="P255" s="32">
        <v>44154</v>
      </c>
      <c r="Q255" s="33" t="s">
        <v>709</v>
      </c>
      <c r="R255" s="34" t="s">
        <v>680</v>
      </c>
      <c r="S255" s="37" t="s">
        <v>523</v>
      </c>
      <c r="T255" s="21" t="str">
        <f>IF(Q255="","",IF(NOT(ISERROR(Q255*1)),ROUNDDOWN(Q255*1,2-INT(LOG(ABS(Q255*1)))),IFERROR("&lt;"&amp;ROUNDDOWN(IF(SUBSTITUTE(Q255,"&lt;","")*1&lt;=50,SUBSTITUTE(Q255,"&lt;","")*1,""),2-INT(LOG(ABS(SUBSTITUTE(Q255,"&lt;","")*1)))),IF(Q255="-",Q255,"入力形式が間違っています"))))</f>
        <v>&lt;2.7</v>
      </c>
      <c r="U255" s="21" t="str">
        <f>IF(R255="","",IF(NOT(ISERROR(R255*1)),ROUNDDOWN(R255*1,2-INT(LOG(ABS(R255*1)))),IFERROR("&lt;"&amp;ROUNDDOWN(IF(SUBSTITUTE(R255,"&lt;","")*1&lt;=50,SUBSTITUTE(R255,"&lt;","")*1,""),2-INT(LOG(ABS(SUBSTITUTE(R255,"&lt;","")*1)))),IF(R255="-",R255,"入力形式が間違っています"))))</f>
        <v>&lt;2.3</v>
      </c>
      <c r="V255" s="22" t="str">
        <f>IFERROR(IF(AND(T255="",U255=""),"",IF(AND(T255="-",U255="-"),IF(S255="","Cs合計を入力してください",S255),IF(NOT(ISERROR(T255*1+U255*1)),ROUND(T255+U255, 1-INT(LOG(ABS(T255+U255)))),IF(NOT(ISERROR(T255*1)),ROUND(T255, 1-INT(LOG(ABS(T255)))),IF(NOT(ISERROR(U255*1)),ROUND(U255, 1-INT(LOG(ABS(U255)))),IF(ISERROR(T255*1+U255*1),"&lt;"&amp;ROUND(IF(T255="-",0,SUBSTITUTE(T255,"&lt;",""))*1+IF(U255="-",0,SUBSTITUTE(U255,"&lt;",""))*1,1-INT(LOG(ABS(IF(T255="-",0,SUBSTITUTE(T255,"&lt;",""))*1+IF(U255="-",0,SUBSTITUTE(U255,"&lt;",""))*1)))))))))),"入力形式が間違っています")</f>
        <v>&lt;5</v>
      </c>
      <c r="W255" s="50"/>
    </row>
    <row r="256" spans="1:23" x14ac:dyDescent="0.4">
      <c r="A256" s="24">
        <v>250</v>
      </c>
      <c r="B256" s="24" t="s">
        <v>503</v>
      </c>
      <c r="C256" s="27" t="s">
        <v>503</v>
      </c>
      <c r="D256" s="26" t="s">
        <v>503</v>
      </c>
      <c r="E256" s="28" t="s">
        <v>695</v>
      </c>
      <c r="F256" s="25" t="s">
        <v>48</v>
      </c>
      <c r="G256" s="93" t="s">
        <v>404</v>
      </c>
      <c r="H256" s="11" t="s">
        <v>36</v>
      </c>
      <c r="I256" s="28" t="s">
        <v>37</v>
      </c>
      <c r="J256" s="28" t="s">
        <v>38</v>
      </c>
      <c r="K256" s="28" t="s">
        <v>687</v>
      </c>
      <c r="L256" s="52" t="s">
        <v>40</v>
      </c>
      <c r="M256" s="29" t="s">
        <v>650</v>
      </c>
      <c r="N256" s="30" t="s">
        <v>42</v>
      </c>
      <c r="O256" s="31">
        <v>44151</v>
      </c>
      <c r="P256" s="32">
        <v>44154</v>
      </c>
      <c r="Q256" s="33" t="s">
        <v>673</v>
      </c>
      <c r="R256" s="34" t="s">
        <v>709</v>
      </c>
      <c r="S256" s="37" t="s">
        <v>710</v>
      </c>
      <c r="T256" s="21" t="str">
        <f>IF(Q256="","",IF(NOT(ISERROR(Q256*1)),ROUNDDOWN(Q256*1,2-INT(LOG(ABS(Q256*1)))),IFERROR("&lt;"&amp;ROUNDDOWN(IF(SUBSTITUTE(Q256,"&lt;","")*1&lt;=50,SUBSTITUTE(Q256,"&lt;","")*1,""),2-INT(LOG(ABS(SUBSTITUTE(Q256,"&lt;","")*1)))),IF(Q256="-",Q256,"入力形式が間違っています"))))</f>
        <v>&lt;2</v>
      </c>
      <c r="U256" s="21" t="str">
        <f>IF(R256="","",IF(NOT(ISERROR(R256*1)),ROUNDDOWN(R256*1,2-INT(LOG(ABS(R256*1)))),IFERROR("&lt;"&amp;ROUNDDOWN(IF(SUBSTITUTE(R256,"&lt;","")*1&lt;=50,SUBSTITUTE(R256,"&lt;","")*1,""),2-INT(LOG(ABS(SUBSTITUTE(R256,"&lt;","")*1)))),IF(R256="-",R256,"入力形式が間違っています"))))</f>
        <v>&lt;2.7</v>
      </c>
      <c r="V256" s="22" t="str">
        <f>IFERROR(IF(AND(T256="",U256=""),"",IF(AND(T256="-",U256="-"),IF(S256="","Cs合計を入力してください",S256),IF(NOT(ISERROR(T256*1+U256*1)),ROUND(T256+U256, 1-INT(LOG(ABS(T256+U256)))),IF(NOT(ISERROR(T256*1)),ROUND(T256, 1-INT(LOG(ABS(T256)))),IF(NOT(ISERROR(U256*1)),ROUND(U256, 1-INT(LOG(ABS(U256)))),IF(ISERROR(T256*1+U256*1),"&lt;"&amp;ROUND(IF(T256="-",0,SUBSTITUTE(T256,"&lt;",""))*1+IF(U256="-",0,SUBSTITUTE(U256,"&lt;",""))*1,1-INT(LOG(ABS(IF(T256="-",0,SUBSTITUTE(T256,"&lt;",""))*1+IF(U256="-",0,SUBSTITUTE(U256,"&lt;",""))*1)))))))))),"入力形式が間違っています")</f>
        <v>&lt;4.7</v>
      </c>
      <c r="W256" s="50"/>
    </row>
    <row r="257" spans="1:23" x14ac:dyDescent="0.4">
      <c r="A257" s="24">
        <v>251</v>
      </c>
      <c r="B257" s="24" t="s">
        <v>503</v>
      </c>
      <c r="C257" s="27" t="s">
        <v>503</v>
      </c>
      <c r="D257" s="26" t="s">
        <v>503</v>
      </c>
      <c r="E257" s="28" t="s">
        <v>711</v>
      </c>
      <c r="F257" s="25" t="s">
        <v>48</v>
      </c>
      <c r="G257" s="93" t="s">
        <v>35</v>
      </c>
      <c r="H257" s="11" t="s">
        <v>36</v>
      </c>
      <c r="I257" s="28" t="s">
        <v>37</v>
      </c>
      <c r="J257" s="28" t="s">
        <v>38</v>
      </c>
      <c r="K257" s="28" t="s">
        <v>687</v>
      </c>
      <c r="L257" s="52" t="s">
        <v>40</v>
      </c>
      <c r="M257" s="29" t="s">
        <v>650</v>
      </c>
      <c r="N257" s="30" t="s">
        <v>42</v>
      </c>
      <c r="O257" s="31">
        <v>44165</v>
      </c>
      <c r="P257" s="32">
        <v>44166</v>
      </c>
      <c r="Q257" s="33" t="s">
        <v>694</v>
      </c>
      <c r="R257" s="34" t="s">
        <v>676</v>
      </c>
      <c r="S257" s="37" t="s">
        <v>674</v>
      </c>
      <c r="T257" s="21" t="str">
        <f>IF(Q257="","",IF(NOT(ISERROR(Q257*1)),ROUNDDOWN(Q257*1,2-INT(LOG(ABS(Q257*1)))),IFERROR("&lt;"&amp;ROUNDDOWN(IF(SUBSTITUTE(Q257,"&lt;","")*1&lt;=50,SUBSTITUTE(Q257,"&lt;","")*1,""),2-INT(LOG(ABS(SUBSTITUTE(Q257,"&lt;","")*1)))),IF(Q257="-",Q257,"入力形式が間違っています"))))</f>
        <v>&lt;2.8</v>
      </c>
      <c r="U257" s="21" t="str">
        <f>IF(R257="","",IF(NOT(ISERROR(R257*1)),ROUNDDOWN(R257*1,2-INT(LOG(ABS(R257*1)))),IFERROR("&lt;"&amp;ROUNDDOWN(IF(SUBSTITUTE(R257,"&lt;","")*1&lt;=50,SUBSTITUTE(R257,"&lt;","")*1,""),2-INT(LOG(ABS(SUBSTITUTE(R257,"&lt;","")*1)))),IF(R257="-",R257,"入力形式が間違っています"))))</f>
        <v>&lt;2.1</v>
      </c>
      <c r="V257" s="22" t="str">
        <f>IFERROR(IF(AND(T257="",U257=""),"",IF(AND(T257="-",U257="-"),IF(S257="","Cs合計を入力してください",S257),IF(NOT(ISERROR(T257*1+U257*1)),ROUND(T257+U257, 1-INT(LOG(ABS(T257+U257)))),IF(NOT(ISERROR(T257*1)),ROUND(T257, 1-INT(LOG(ABS(T257)))),IF(NOT(ISERROR(U257*1)),ROUND(U257, 1-INT(LOG(ABS(U257)))),IF(ISERROR(T257*1+U257*1),"&lt;"&amp;ROUND(IF(T257="-",0,SUBSTITUTE(T257,"&lt;",""))*1+IF(U257="-",0,SUBSTITUTE(U257,"&lt;",""))*1,1-INT(LOG(ABS(IF(T257="-",0,SUBSTITUTE(T257,"&lt;",""))*1+IF(U257="-",0,SUBSTITUTE(U257,"&lt;",""))*1)))))))))),"入力形式が間違っています")</f>
        <v>&lt;4.9</v>
      </c>
      <c r="W257" s="50"/>
    </row>
    <row r="258" spans="1:23" x14ac:dyDescent="0.4">
      <c r="A258" s="24">
        <v>252</v>
      </c>
      <c r="B258" s="24" t="s">
        <v>503</v>
      </c>
      <c r="C258" s="27" t="s">
        <v>503</v>
      </c>
      <c r="D258" s="26" t="s">
        <v>503</v>
      </c>
      <c r="E258" s="28" t="s">
        <v>703</v>
      </c>
      <c r="F258" s="25" t="s">
        <v>48</v>
      </c>
      <c r="G258" s="93" t="s">
        <v>35</v>
      </c>
      <c r="H258" s="11" t="s">
        <v>36</v>
      </c>
      <c r="I258" s="28" t="s">
        <v>37</v>
      </c>
      <c r="J258" s="28" t="s">
        <v>38</v>
      </c>
      <c r="K258" s="28" t="s">
        <v>687</v>
      </c>
      <c r="L258" s="52" t="s">
        <v>683</v>
      </c>
      <c r="M258" s="29" t="s">
        <v>650</v>
      </c>
      <c r="N258" s="30" t="s">
        <v>42</v>
      </c>
      <c r="O258" s="31">
        <v>44165</v>
      </c>
      <c r="P258" s="32">
        <v>44166</v>
      </c>
      <c r="Q258" s="33" t="s">
        <v>692</v>
      </c>
      <c r="R258" s="34">
        <v>13.3</v>
      </c>
      <c r="S258" s="37">
        <v>13</v>
      </c>
      <c r="T258" s="21" t="str">
        <f>IF(Q258="","",IF(NOT(ISERROR(Q258*1)),ROUNDDOWN(Q258*1,2-INT(LOG(ABS(Q258*1)))),IFERROR("&lt;"&amp;ROUNDDOWN(IF(SUBSTITUTE(Q258,"&lt;","")*1&lt;=50,SUBSTITUTE(Q258,"&lt;","")*1,""),2-INT(LOG(ABS(SUBSTITUTE(Q258,"&lt;","")*1)))),IF(Q258="-",Q258,"入力形式が間違っています"))))</f>
        <v>&lt;2.5</v>
      </c>
      <c r="U258" s="21">
        <f>IF(R258="","",IF(NOT(ISERROR(R258*1)),ROUNDDOWN(R258*1,2-INT(LOG(ABS(R258*1)))),IFERROR("&lt;"&amp;ROUNDDOWN(IF(SUBSTITUTE(R258,"&lt;","")*1&lt;=50,SUBSTITUTE(R258,"&lt;","")*1,""),2-INT(LOG(ABS(SUBSTITUTE(R258,"&lt;","")*1)))),IF(R258="-",R258,"入力形式が間違っています"))))</f>
        <v>13.3</v>
      </c>
      <c r="V258" s="22">
        <f>IFERROR(IF(AND(T258="",U258=""),"",IF(AND(T258="-",U258="-"),IF(S258="","Cs合計を入力してください",S258),IF(NOT(ISERROR(T258*1+U258*1)),ROUND(T258+U258, 1-INT(LOG(ABS(T258+U258)))),IF(NOT(ISERROR(T258*1)),ROUND(T258, 1-INT(LOG(ABS(T258)))),IF(NOT(ISERROR(U258*1)),ROUND(U258, 1-INT(LOG(ABS(U258)))),IF(ISERROR(T258*1+U258*1),"&lt;"&amp;ROUND(IF(T258="-",0,SUBSTITUTE(T258,"&lt;",""))*1+IF(U258="-",0,SUBSTITUTE(U258,"&lt;",""))*1,1-INT(LOG(ABS(IF(T258="-",0,SUBSTITUTE(T258,"&lt;",""))*1+IF(U258="-",0,SUBSTITUTE(U258,"&lt;",""))*1)))))))))),"入力形式が間違っています")</f>
        <v>13</v>
      </c>
      <c r="W258" s="50"/>
    </row>
    <row r="259" spans="1:23" x14ac:dyDescent="0.4">
      <c r="A259" s="24">
        <v>253</v>
      </c>
      <c r="B259" s="24" t="s">
        <v>503</v>
      </c>
      <c r="C259" s="27" t="s">
        <v>503</v>
      </c>
      <c r="D259" s="26" t="s">
        <v>503</v>
      </c>
      <c r="E259" s="28" t="s">
        <v>712</v>
      </c>
      <c r="F259" s="25" t="s">
        <v>48</v>
      </c>
      <c r="G259" s="93" t="s">
        <v>35</v>
      </c>
      <c r="H259" s="11" t="s">
        <v>36</v>
      </c>
      <c r="I259" s="28" t="s">
        <v>37</v>
      </c>
      <c r="J259" s="28" t="s">
        <v>38</v>
      </c>
      <c r="K259" s="28" t="s">
        <v>671</v>
      </c>
      <c r="L259" s="52" t="s">
        <v>693</v>
      </c>
      <c r="M259" s="29" t="s">
        <v>650</v>
      </c>
      <c r="N259" s="30" t="s">
        <v>42</v>
      </c>
      <c r="O259" s="31">
        <v>44165</v>
      </c>
      <c r="P259" s="32">
        <v>44168</v>
      </c>
      <c r="Q259" s="33" t="s">
        <v>676</v>
      </c>
      <c r="R259" s="34">
        <v>7.11</v>
      </c>
      <c r="S259" s="37">
        <v>7.1</v>
      </c>
      <c r="T259" s="21" t="str">
        <f>IF(Q259="","",IF(NOT(ISERROR(Q259*1)),ROUNDDOWN(Q259*1,2-INT(LOG(ABS(Q259*1)))),IFERROR("&lt;"&amp;ROUNDDOWN(IF(SUBSTITUTE(Q259,"&lt;","")*1&lt;=50,SUBSTITUTE(Q259,"&lt;","")*1,""),2-INT(LOG(ABS(SUBSTITUTE(Q259,"&lt;","")*1)))),IF(Q259="-",Q259,"入力形式が間違っています"))))</f>
        <v>&lt;2.1</v>
      </c>
      <c r="U259" s="21">
        <f>IF(R259="","",IF(NOT(ISERROR(R259*1)),ROUNDDOWN(R259*1,2-INT(LOG(ABS(R259*1)))),IFERROR("&lt;"&amp;ROUNDDOWN(IF(SUBSTITUTE(R259,"&lt;","")*1&lt;=50,SUBSTITUTE(R259,"&lt;","")*1,""),2-INT(LOG(ABS(SUBSTITUTE(R259,"&lt;","")*1)))),IF(R259="-",R259,"入力形式が間違っています"))))</f>
        <v>7.11</v>
      </c>
      <c r="V259" s="22">
        <f>IFERROR(IF(AND(T259="",U259=""),"",IF(AND(T259="-",U259="-"),IF(S259="","Cs合計を入力してください",S259),IF(NOT(ISERROR(T259*1+U259*1)),ROUND(T259+U259, 1-INT(LOG(ABS(T259+U259)))),IF(NOT(ISERROR(T259*1)),ROUND(T259, 1-INT(LOG(ABS(T259)))),IF(NOT(ISERROR(U259*1)),ROUND(U259, 1-INT(LOG(ABS(U259)))),IF(ISERROR(T259*1+U259*1),"&lt;"&amp;ROUND(IF(T259="-",0,SUBSTITUTE(T259,"&lt;",""))*1+IF(U259="-",0,SUBSTITUTE(U259,"&lt;",""))*1,1-INT(LOG(ABS(IF(T259="-",0,SUBSTITUTE(T259,"&lt;",""))*1+IF(U259="-",0,SUBSTITUTE(U259,"&lt;",""))*1)))))))))),"入力形式が間違っています")</f>
        <v>7.1</v>
      </c>
      <c r="W259" s="50"/>
    </row>
    <row r="260" spans="1:23" x14ac:dyDescent="0.4">
      <c r="A260" s="24">
        <v>254</v>
      </c>
      <c r="B260" s="24" t="s">
        <v>503</v>
      </c>
      <c r="C260" s="27" t="s">
        <v>503</v>
      </c>
      <c r="D260" s="26" t="s">
        <v>503</v>
      </c>
      <c r="E260" s="28" t="s">
        <v>712</v>
      </c>
      <c r="F260" s="25" t="s">
        <v>48</v>
      </c>
      <c r="G260" s="93" t="s">
        <v>35</v>
      </c>
      <c r="H260" s="11" t="s">
        <v>36</v>
      </c>
      <c r="I260" s="28" t="s">
        <v>37</v>
      </c>
      <c r="J260" s="28" t="s">
        <v>38</v>
      </c>
      <c r="K260" s="28" t="s">
        <v>671</v>
      </c>
      <c r="L260" s="52" t="s">
        <v>693</v>
      </c>
      <c r="M260" s="29" t="s">
        <v>650</v>
      </c>
      <c r="N260" s="30" t="s">
        <v>42</v>
      </c>
      <c r="O260" s="31">
        <v>44175</v>
      </c>
      <c r="P260" s="32">
        <v>44180</v>
      </c>
      <c r="Q260" s="33" t="s">
        <v>709</v>
      </c>
      <c r="R260" s="34" t="s">
        <v>692</v>
      </c>
      <c r="S260" s="37" t="s">
        <v>708</v>
      </c>
      <c r="T260" s="21" t="str">
        <f>IF(Q260="","",IF(NOT(ISERROR(Q260*1)),ROUNDDOWN(Q260*1,2-INT(LOG(ABS(Q260*1)))),IFERROR("&lt;"&amp;ROUNDDOWN(IF(SUBSTITUTE(Q260,"&lt;","")*1&lt;=50,SUBSTITUTE(Q260,"&lt;","")*1,""),2-INT(LOG(ABS(SUBSTITUTE(Q260,"&lt;","")*1)))),IF(Q260="-",Q260,"入力形式が間違っています"))))</f>
        <v>&lt;2.7</v>
      </c>
      <c r="U260" s="21" t="str">
        <f>IF(R260="","",IF(NOT(ISERROR(R260*1)),ROUNDDOWN(R260*1,2-INT(LOG(ABS(R260*1)))),IFERROR("&lt;"&amp;ROUNDDOWN(IF(SUBSTITUTE(R260,"&lt;","")*1&lt;=50,SUBSTITUTE(R260,"&lt;","")*1,""),2-INT(LOG(ABS(SUBSTITUTE(R260,"&lt;","")*1)))),IF(R260="-",R260,"入力形式が間違っています"))))</f>
        <v>&lt;2.5</v>
      </c>
      <c r="V260" s="22" t="str">
        <f>IFERROR(IF(AND(T260="",U260=""),"",IF(AND(T260="-",U260="-"),IF(S260="","Cs合計を入力してください",S260),IF(NOT(ISERROR(T260*1+U260*1)),ROUND(T260+U260, 1-INT(LOG(ABS(T260+U260)))),IF(NOT(ISERROR(T260*1)),ROUND(T260, 1-INT(LOG(ABS(T260)))),IF(NOT(ISERROR(U260*1)),ROUND(U260, 1-INT(LOG(ABS(U260)))),IF(ISERROR(T260*1+U260*1),"&lt;"&amp;ROUND(IF(T260="-",0,SUBSTITUTE(T260,"&lt;",""))*1+IF(U260="-",0,SUBSTITUTE(U260,"&lt;",""))*1,1-INT(LOG(ABS(IF(T260="-",0,SUBSTITUTE(T260,"&lt;",""))*1+IF(U260="-",0,SUBSTITUTE(U260,"&lt;",""))*1)))))))))),"入力形式が間違っています")</f>
        <v>&lt;5.2</v>
      </c>
      <c r="W260" s="50"/>
    </row>
    <row r="261" spans="1:23" x14ac:dyDescent="0.4">
      <c r="A261" s="24">
        <v>255</v>
      </c>
      <c r="B261" s="24" t="s">
        <v>503</v>
      </c>
      <c r="C261" s="27" t="s">
        <v>503</v>
      </c>
      <c r="D261" s="26" t="s">
        <v>503</v>
      </c>
      <c r="E261" s="28" t="s">
        <v>712</v>
      </c>
      <c r="F261" s="25" t="s">
        <v>48</v>
      </c>
      <c r="G261" s="93" t="s">
        <v>35</v>
      </c>
      <c r="H261" s="11" t="s">
        <v>36</v>
      </c>
      <c r="I261" s="28" t="s">
        <v>37</v>
      </c>
      <c r="J261" s="28" t="s">
        <v>38</v>
      </c>
      <c r="K261" s="28" t="s">
        <v>671</v>
      </c>
      <c r="L261" s="52" t="s">
        <v>693</v>
      </c>
      <c r="M261" s="29" t="s">
        <v>650</v>
      </c>
      <c r="N261" s="30" t="s">
        <v>42</v>
      </c>
      <c r="O261" s="31">
        <v>44176</v>
      </c>
      <c r="P261" s="32">
        <v>44180</v>
      </c>
      <c r="Q261" s="33" t="s">
        <v>676</v>
      </c>
      <c r="R261" s="34" t="s">
        <v>680</v>
      </c>
      <c r="S261" s="37" t="s">
        <v>697</v>
      </c>
      <c r="T261" s="21" t="str">
        <f>IF(Q261="","",IF(NOT(ISERROR(Q261*1)),ROUNDDOWN(Q261*1,2-INT(LOG(ABS(Q261*1)))),IFERROR("&lt;"&amp;ROUNDDOWN(IF(SUBSTITUTE(Q261,"&lt;","")*1&lt;=50,SUBSTITUTE(Q261,"&lt;","")*1,""),2-INT(LOG(ABS(SUBSTITUTE(Q261,"&lt;","")*1)))),IF(Q261="-",Q261,"入力形式が間違っています"))))</f>
        <v>&lt;2.1</v>
      </c>
      <c r="U261" s="21" t="str">
        <f>IF(R261="","",IF(NOT(ISERROR(R261*1)),ROUNDDOWN(R261*1,2-INT(LOG(ABS(R261*1)))),IFERROR("&lt;"&amp;ROUNDDOWN(IF(SUBSTITUTE(R261,"&lt;","")*1&lt;=50,SUBSTITUTE(R261,"&lt;","")*1,""),2-INT(LOG(ABS(SUBSTITUTE(R261,"&lt;","")*1)))),IF(R261="-",R261,"入力形式が間違っています"))))</f>
        <v>&lt;2.3</v>
      </c>
      <c r="V261" s="22" t="str">
        <f>IFERROR(IF(AND(T261="",U261=""),"",IF(AND(T261="-",U261="-"),IF(S261="","Cs合計を入力してください",S261),IF(NOT(ISERROR(T261*1+U261*1)),ROUND(T261+U261, 1-INT(LOG(ABS(T261+U261)))),IF(NOT(ISERROR(T261*1)),ROUND(T261, 1-INT(LOG(ABS(T261)))),IF(NOT(ISERROR(U261*1)),ROUND(U261, 1-INT(LOG(ABS(U261)))),IF(ISERROR(T261*1+U261*1),"&lt;"&amp;ROUND(IF(T261="-",0,SUBSTITUTE(T261,"&lt;",""))*1+IF(U261="-",0,SUBSTITUTE(U261,"&lt;",""))*1,1-INT(LOG(ABS(IF(T261="-",0,SUBSTITUTE(T261,"&lt;",""))*1+IF(U261="-",0,SUBSTITUTE(U261,"&lt;",""))*1)))))))))),"入力形式が間違っています")</f>
        <v>&lt;4.4</v>
      </c>
      <c r="W261" s="50"/>
    </row>
    <row r="262" spans="1:23" x14ac:dyDescent="0.4">
      <c r="A262" s="24">
        <v>256</v>
      </c>
      <c r="B262" s="24" t="s">
        <v>503</v>
      </c>
      <c r="C262" s="27" t="s">
        <v>503</v>
      </c>
      <c r="D262" s="26" t="s">
        <v>503</v>
      </c>
      <c r="E262" s="28" t="s">
        <v>690</v>
      </c>
      <c r="F262" s="25" t="s">
        <v>48</v>
      </c>
      <c r="G262" s="93" t="s">
        <v>404</v>
      </c>
      <c r="H262" s="11" t="s">
        <v>36</v>
      </c>
      <c r="I262" s="28" t="s">
        <v>37</v>
      </c>
      <c r="J262" s="28" t="s">
        <v>38</v>
      </c>
      <c r="K262" s="28" t="s">
        <v>687</v>
      </c>
      <c r="L262" s="52" t="s">
        <v>40</v>
      </c>
      <c r="M262" s="29" t="s">
        <v>650</v>
      </c>
      <c r="N262" s="30" t="s">
        <v>42</v>
      </c>
      <c r="O262" s="31">
        <v>44179</v>
      </c>
      <c r="P262" s="32">
        <v>44182</v>
      </c>
      <c r="Q262" s="33" t="s">
        <v>698</v>
      </c>
      <c r="R262" s="34">
        <v>3.69</v>
      </c>
      <c r="S262" s="37">
        <v>3.7</v>
      </c>
      <c r="T262" s="21" t="str">
        <f>IF(Q262="","",IF(NOT(ISERROR(Q262*1)),ROUNDDOWN(Q262*1,2-INT(LOG(ABS(Q262*1)))),IFERROR("&lt;"&amp;ROUNDDOWN(IF(SUBSTITUTE(Q262,"&lt;","")*1&lt;=50,SUBSTITUTE(Q262,"&lt;","")*1,""),2-INT(LOG(ABS(SUBSTITUTE(Q262,"&lt;","")*1)))),IF(Q262="-",Q262,"入力形式が間違っています"))))</f>
        <v>&lt;2.4</v>
      </c>
      <c r="U262" s="21">
        <f>IF(R262="","",IF(NOT(ISERROR(R262*1)),ROUNDDOWN(R262*1,2-INT(LOG(ABS(R262*1)))),IFERROR("&lt;"&amp;ROUNDDOWN(IF(SUBSTITUTE(R262,"&lt;","")*1&lt;=50,SUBSTITUTE(R262,"&lt;","")*1,""),2-INT(LOG(ABS(SUBSTITUTE(R262,"&lt;","")*1)))),IF(R262="-",R262,"入力形式が間違っています"))))</f>
        <v>3.69</v>
      </c>
      <c r="V262" s="22">
        <f>IFERROR(IF(AND(T262="",U262=""),"",IF(AND(T262="-",U262="-"),IF(S262="","Cs合計を入力してください",S262),IF(NOT(ISERROR(T262*1+U262*1)),ROUND(T262+U262, 1-INT(LOG(ABS(T262+U262)))),IF(NOT(ISERROR(T262*1)),ROUND(T262, 1-INT(LOG(ABS(T262)))),IF(NOT(ISERROR(U262*1)),ROUND(U262, 1-INT(LOG(ABS(U262)))),IF(ISERROR(T262*1+U262*1),"&lt;"&amp;ROUND(IF(T262="-",0,SUBSTITUTE(T262,"&lt;",""))*1+IF(U262="-",0,SUBSTITUTE(U262,"&lt;",""))*1,1-INT(LOG(ABS(IF(T262="-",0,SUBSTITUTE(T262,"&lt;",""))*1+IF(U262="-",0,SUBSTITUTE(U262,"&lt;",""))*1)))))))))),"入力形式が間違っています")</f>
        <v>3.7</v>
      </c>
      <c r="W262" s="50"/>
    </row>
    <row r="263" spans="1:23" x14ac:dyDescent="0.4">
      <c r="A263" s="24">
        <v>257</v>
      </c>
      <c r="B263" s="24" t="s">
        <v>503</v>
      </c>
      <c r="C263" s="27" t="s">
        <v>503</v>
      </c>
      <c r="D263" s="26" t="s">
        <v>503</v>
      </c>
      <c r="E263" s="28" t="s">
        <v>691</v>
      </c>
      <c r="F263" s="25" t="s">
        <v>48</v>
      </c>
      <c r="G263" s="93" t="s">
        <v>404</v>
      </c>
      <c r="H263" s="11" t="s">
        <v>36</v>
      </c>
      <c r="I263" s="28" t="s">
        <v>37</v>
      </c>
      <c r="J263" s="28" t="s">
        <v>38</v>
      </c>
      <c r="K263" s="28" t="s">
        <v>687</v>
      </c>
      <c r="L263" s="52" t="s">
        <v>40</v>
      </c>
      <c r="M263" s="29" t="s">
        <v>650</v>
      </c>
      <c r="N263" s="30" t="s">
        <v>42</v>
      </c>
      <c r="O263" s="31">
        <v>44179</v>
      </c>
      <c r="P263" s="32">
        <v>44182</v>
      </c>
      <c r="Q263" s="33" t="s">
        <v>696</v>
      </c>
      <c r="R263" s="34">
        <v>3.08</v>
      </c>
      <c r="S263" s="37">
        <v>3.1</v>
      </c>
      <c r="T263" s="21" t="str">
        <f>IF(Q263="","",IF(NOT(ISERROR(Q263*1)),ROUNDDOWN(Q263*1,2-INT(LOG(ABS(Q263*1)))),IFERROR("&lt;"&amp;ROUNDDOWN(IF(SUBSTITUTE(Q263,"&lt;","")*1&lt;=50,SUBSTITUTE(Q263,"&lt;","")*1,""),2-INT(LOG(ABS(SUBSTITUTE(Q263,"&lt;","")*1)))),IF(Q263="-",Q263,"入力形式が間違っています"))))</f>
        <v>&lt;2.2</v>
      </c>
      <c r="U263" s="21">
        <f>IF(R263="","",IF(NOT(ISERROR(R263*1)),ROUNDDOWN(R263*1,2-INT(LOG(ABS(R263*1)))),IFERROR("&lt;"&amp;ROUNDDOWN(IF(SUBSTITUTE(R263,"&lt;","")*1&lt;=50,SUBSTITUTE(R263,"&lt;","")*1,""),2-INT(LOG(ABS(SUBSTITUTE(R263,"&lt;","")*1)))),IF(R263="-",R263,"入力形式が間違っています"))))</f>
        <v>3.08</v>
      </c>
      <c r="V263" s="22">
        <f>IFERROR(IF(AND(T263="",U263=""),"",IF(AND(T263="-",U263="-"),IF(S263="","Cs合計を入力してください",S263),IF(NOT(ISERROR(T263*1+U263*1)),ROUND(T263+U263, 1-INT(LOG(ABS(T263+U263)))),IF(NOT(ISERROR(T263*1)),ROUND(T263, 1-INT(LOG(ABS(T263)))),IF(NOT(ISERROR(U263*1)),ROUND(U263, 1-INT(LOG(ABS(U263)))),IF(ISERROR(T263*1+U263*1),"&lt;"&amp;ROUND(IF(T263="-",0,SUBSTITUTE(T263,"&lt;",""))*1+IF(U263="-",0,SUBSTITUTE(U263,"&lt;",""))*1,1-INT(LOG(ABS(IF(T263="-",0,SUBSTITUTE(T263,"&lt;",""))*1+IF(U263="-",0,SUBSTITUTE(U263,"&lt;",""))*1)))))))))),"入力形式が間違っています")</f>
        <v>3.1</v>
      </c>
      <c r="W263" s="50"/>
    </row>
    <row r="264" spans="1:23" x14ac:dyDescent="0.4">
      <c r="A264" s="24">
        <v>258</v>
      </c>
      <c r="B264" s="24" t="s">
        <v>503</v>
      </c>
      <c r="C264" s="27" t="s">
        <v>503</v>
      </c>
      <c r="D264" s="26" t="s">
        <v>503</v>
      </c>
      <c r="E264" s="28" t="s">
        <v>695</v>
      </c>
      <c r="F264" s="25" t="s">
        <v>48</v>
      </c>
      <c r="G264" s="93" t="s">
        <v>404</v>
      </c>
      <c r="H264" s="11" t="s">
        <v>36</v>
      </c>
      <c r="I264" s="28" t="s">
        <v>37</v>
      </c>
      <c r="J264" s="28" t="s">
        <v>38</v>
      </c>
      <c r="K264" s="28" t="s">
        <v>687</v>
      </c>
      <c r="L264" s="52" t="s">
        <v>40</v>
      </c>
      <c r="M264" s="29" t="s">
        <v>650</v>
      </c>
      <c r="N264" s="30" t="s">
        <v>42</v>
      </c>
      <c r="O264" s="31">
        <v>44179</v>
      </c>
      <c r="P264" s="32">
        <v>44182</v>
      </c>
      <c r="Q264" s="33" t="s">
        <v>680</v>
      </c>
      <c r="R264" s="34" t="s">
        <v>678</v>
      </c>
      <c r="S264" s="37" t="s">
        <v>713</v>
      </c>
      <c r="T264" s="21" t="str">
        <f>IF(Q264="","",IF(NOT(ISERROR(Q264*1)),ROUNDDOWN(Q264*1,2-INT(LOG(ABS(Q264*1)))),IFERROR("&lt;"&amp;ROUNDDOWN(IF(SUBSTITUTE(Q264,"&lt;","")*1&lt;=50,SUBSTITUTE(Q264,"&lt;","")*1,""),2-INT(LOG(ABS(SUBSTITUTE(Q264,"&lt;","")*1)))),IF(Q264="-",Q264,"入力形式が間違っています"))))</f>
        <v>&lt;2.3</v>
      </c>
      <c r="U264" s="21" t="str">
        <f>IF(R264="","",IF(NOT(ISERROR(R264*1)),ROUNDDOWN(R264*1,2-INT(LOG(ABS(R264*1)))),IFERROR("&lt;"&amp;ROUNDDOWN(IF(SUBSTITUTE(R264,"&lt;","")*1&lt;=50,SUBSTITUTE(R264,"&lt;","")*1,""),2-INT(LOG(ABS(SUBSTITUTE(R264,"&lt;","")*1)))),IF(R264="-",R264,"入力形式が間違っています"))))</f>
        <v>&lt;1.8</v>
      </c>
      <c r="V264" s="22" t="str">
        <f>IFERROR(IF(AND(T264="",U264=""),"",IF(AND(T264="-",U264="-"),IF(S264="","Cs合計を入力してください",S264),IF(NOT(ISERROR(T264*1+U264*1)),ROUND(T264+U264, 1-INT(LOG(ABS(T264+U264)))),IF(NOT(ISERROR(T264*1)),ROUND(T264, 1-INT(LOG(ABS(T264)))),IF(NOT(ISERROR(U264*1)),ROUND(U264, 1-INT(LOG(ABS(U264)))),IF(ISERROR(T264*1+U264*1),"&lt;"&amp;ROUND(IF(T264="-",0,SUBSTITUTE(T264,"&lt;",""))*1+IF(U264="-",0,SUBSTITUTE(U264,"&lt;",""))*1,1-INT(LOG(ABS(IF(T264="-",0,SUBSTITUTE(T264,"&lt;",""))*1+IF(U264="-",0,SUBSTITUTE(U264,"&lt;",""))*1)))))))))),"入力形式が間違っています")</f>
        <v>&lt;4.1</v>
      </c>
      <c r="W264" s="50"/>
    </row>
    <row r="265" spans="1:23" x14ac:dyDescent="0.4">
      <c r="A265" s="24">
        <v>259</v>
      </c>
      <c r="B265" s="24" t="s">
        <v>503</v>
      </c>
      <c r="C265" s="27" t="s">
        <v>503</v>
      </c>
      <c r="D265" s="26" t="s">
        <v>503</v>
      </c>
      <c r="E265" s="28" t="s">
        <v>504</v>
      </c>
      <c r="F265" s="25" t="s">
        <v>48</v>
      </c>
      <c r="G265" s="93" t="s">
        <v>404</v>
      </c>
      <c r="H265" s="11" t="s">
        <v>36</v>
      </c>
      <c r="I265" s="28" t="s">
        <v>37</v>
      </c>
      <c r="J265" s="28" t="s">
        <v>38</v>
      </c>
      <c r="K265" s="28" t="s">
        <v>687</v>
      </c>
      <c r="L265" s="52" t="s">
        <v>693</v>
      </c>
      <c r="M265" s="29" t="s">
        <v>650</v>
      </c>
      <c r="N265" s="30" t="s">
        <v>42</v>
      </c>
      <c r="O265" s="31">
        <v>44180</v>
      </c>
      <c r="P265" s="32">
        <v>44182</v>
      </c>
      <c r="Q265" s="33" t="s">
        <v>698</v>
      </c>
      <c r="R265" s="34" t="s">
        <v>694</v>
      </c>
      <c r="S265" s="37" t="s">
        <v>708</v>
      </c>
      <c r="T265" s="21" t="str">
        <f>IF(Q265="","",IF(NOT(ISERROR(Q265*1)),ROUNDDOWN(Q265*1,2-INT(LOG(ABS(Q265*1)))),IFERROR("&lt;"&amp;ROUNDDOWN(IF(SUBSTITUTE(Q265,"&lt;","")*1&lt;=50,SUBSTITUTE(Q265,"&lt;","")*1,""),2-INT(LOG(ABS(SUBSTITUTE(Q265,"&lt;","")*1)))),IF(Q265="-",Q265,"入力形式が間違っています"))))</f>
        <v>&lt;2.4</v>
      </c>
      <c r="U265" s="21" t="str">
        <f>IF(R265="","",IF(NOT(ISERROR(R265*1)),ROUNDDOWN(R265*1,2-INT(LOG(ABS(R265*1)))),IFERROR("&lt;"&amp;ROUNDDOWN(IF(SUBSTITUTE(R265,"&lt;","")*1&lt;=50,SUBSTITUTE(R265,"&lt;","")*1,""),2-INT(LOG(ABS(SUBSTITUTE(R265,"&lt;","")*1)))),IF(R265="-",R265,"入力形式が間違っています"))))</f>
        <v>&lt;2.8</v>
      </c>
      <c r="V265" s="22" t="str">
        <f>IFERROR(IF(AND(T265="",U265=""),"",IF(AND(T265="-",U265="-"),IF(S265="","Cs合計を入力してください",S265),IF(NOT(ISERROR(T265*1+U265*1)),ROUND(T265+U265, 1-INT(LOG(ABS(T265+U265)))),IF(NOT(ISERROR(T265*1)),ROUND(T265, 1-INT(LOG(ABS(T265)))),IF(NOT(ISERROR(U265*1)),ROUND(U265, 1-INT(LOG(ABS(U265)))),IF(ISERROR(T265*1+U265*1),"&lt;"&amp;ROUND(IF(T265="-",0,SUBSTITUTE(T265,"&lt;",""))*1+IF(U265="-",0,SUBSTITUTE(U265,"&lt;",""))*1,1-INT(LOG(ABS(IF(T265="-",0,SUBSTITUTE(T265,"&lt;",""))*1+IF(U265="-",0,SUBSTITUTE(U265,"&lt;",""))*1)))))))))),"入力形式が間違っています")</f>
        <v>&lt;5.2</v>
      </c>
      <c r="W265" s="50"/>
    </row>
    <row r="266" spans="1:23" x14ac:dyDescent="0.4">
      <c r="A266" s="24">
        <v>260</v>
      </c>
      <c r="B266" s="24" t="s">
        <v>503</v>
      </c>
      <c r="C266" s="27" t="s">
        <v>503</v>
      </c>
      <c r="D266" s="26" t="s">
        <v>503</v>
      </c>
      <c r="E266" s="28" t="s">
        <v>714</v>
      </c>
      <c r="F266" s="25" t="s">
        <v>48</v>
      </c>
      <c r="G266" s="93" t="s">
        <v>404</v>
      </c>
      <c r="H266" s="11" t="s">
        <v>36</v>
      </c>
      <c r="I266" s="28" t="s">
        <v>37</v>
      </c>
      <c r="J266" s="28" t="s">
        <v>38</v>
      </c>
      <c r="K266" s="28" t="s">
        <v>687</v>
      </c>
      <c r="L266" s="52" t="s">
        <v>40</v>
      </c>
      <c r="M266" s="29" t="s">
        <v>650</v>
      </c>
      <c r="N266" s="30" t="s">
        <v>42</v>
      </c>
      <c r="O266" s="31">
        <v>44181</v>
      </c>
      <c r="P266" s="32">
        <v>44182</v>
      </c>
      <c r="Q266" s="33" t="s">
        <v>709</v>
      </c>
      <c r="R266" s="34">
        <v>13.9</v>
      </c>
      <c r="S266" s="37">
        <v>14</v>
      </c>
      <c r="T266" s="21" t="str">
        <f>IF(Q266="","",IF(NOT(ISERROR(Q266*1)),ROUNDDOWN(Q266*1,2-INT(LOG(ABS(Q266*1)))),IFERROR("&lt;"&amp;ROUNDDOWN(IF(SUBSTITUTE(Q266,"&lt;","")*1&lt;=50,SUBSTITUTE(Q266,"&lt;","")*1,""),2-INT(LOG(ABS(SUBSTITUTE(Q266,"&lt;","")*1)))),IF(Q266="-",Q266,"入力形式が間違っています"))))</f>
        <v>&lt;2.7</v>
      </c>
      <c r="U266" s="21">
        <f>IF(R266="","",IF(NOT(ISERROR(R266*1)),ROUNDDOWN(R266*1,2-INT(LOG(ABS(R266*1)))),IFERROR("&lt;"&amp;ROUNDDOWN(IF(SUBSTITUTE(R266,"&lt;","")*1&lt;=50,SUBSTITUTE(R266,"&lt;","")*1,""),2-INT(LOG(ABS(SUBSTITUTE(R266,"&lt;","")*1)))),IF(R266="-",R266,"入力形式が間違っています"))))</f>
        <v>13.9</v>
      </c>
      <c r="V266" s="22">
        <f>IFERROR(IF(AND(T266="",U266=""),"",IF(AND(T266="-",U266="-"),IF(S266="","Cs合計を入力してください",S266),IF(NOT(ISERROR(T266*1+U266*1)),ROUND(T266+U266, 1-INT(LOG(ABS(T266+U266)))),IF(NOT(ISERROR(T266*1)),ROUND(T266, 1-INT(LOG(ABS(T266)))),IF(NOT(ISERROR(U266*1)),ROUND(U266, 1-INT(LOG(ABS(U266)))),IF(ISERROR(T266*1+U266*1),"&lt;"&amp;ROUND(IF(T266="-",0,SUBSTITUTE(T266,"&lt;",""))*1+IF(U266="-",0,SUBSTITUTE(U266,"&lt;",""))*1,1-INT(LOG(ABS(IF(T266="-",0,SUBSTITUTE(T266,"&lt;",""))*1+IF(U266="-",0,SUBSTITUTE(U266,"&lt;",""))*1)))))))))),"入力形式が間違っています")</f>
        <v>14</v>
      </c>
      <c r="W266" s="50"/>
    </row>
    <row r="267" spans="1:23" x14ac:dyDescent="0.4">
      <c r="A267" s="24">
        <v>261</v>
      </c>
      <c r="B267" s="24" t="s">
        <v>503</v>
      </c>
      <c r="C267" s="27" t="s">
        <v>503</v>
      </c>
      <c r="D267" s="26" t="s">
        <v>503</v>
      </c>
      <c r="E267" s="28" t="s">
        <v>504</v>
      </c>
      <c r="F267" s="25" t="s">
        <v>48</v>
      </c>
      <c r="G267" s="93" t="s">
        <v>404</v>
      </c>
      <c r="H267" s="11" t="s">
        <v>36</v>
      </c>
      <c r="I267" s="28" t="s">
        <v>37</v>
      </c>
      <c r="J267" s="28" t="s">
        <v>38</v>
      </c>
      <c r="K267" s="28" t="s">
        <v>687</v>
      </c>
      <c r="L267" s="52" t="s">
        <v>693</v>
      </c>
      <c r="M267" s="29" t="s">
        <v>650</v>
      </c>
      <c r="N267" s="30" t="s">
        <v>42</v>
      </c>
      <c r="O267" s="31">
        <v>44180</v>
      </c>
      <c r="P267" s="32">
        <v>44182</v>
      </c>
      <c r="Q267" s="33" t="s">
        <v>692</v>
      </c>
      <c r="R267" s="34">
        <v>4.78</v>
      </c>
      <c r="S267" s="37">
        <v>4.8</v>
      </c>
      <c r="T267" s="21" t="str">
        <f>IF(Q267="","",IF(NOT(ISERROR(Q267*1)),ROUNDDOWN(Q267*1,2-INT(LOG(ABS(Q267*1)))),IFERROR("&lt;"&amp;ROUNDDOWN(IF(SUBSTITUTE(Q267,"&lt;","")*1&lt;=50,SUBSTITUTE(Q267,"&lt;","")*1,""),2-INT(LOG(ABS(SUBSTITUTE(Q267,"&lt;","")*1)))),IF(Q267="-",Q267,"入力形式が間違っています"))))</f>
        <v>&lt;2.5</v>
      </c>
      <c r="U267" s="21">
        <f>IF(R267="","",IF(NOT(ISERROR(R267*1)),ROUNDDOWN(R267*1,2-INT(LOG(ABS(R267*1)))),IFERROR("&lt;"&amp;ROUNDDOWN(IF(SUBSTITUTE(R267,"&lt;","")*1&lt;=50,SUBSTITUTE(R267,"&lt;","")*1,""),2-INT(LOG(ABS(SUBSTITUTE(R267,"&lt;","")*1)))),IF(R267="-",R267,"入力形式が間違っています"))))</f>
        <v>4.78</v>
      </c>
      <c r="V267" s="22">
        <f>IFERROR(IF(AND(T267="",U267=""),"",IF(AND(T267="-",U267="-"),IF(S267="","Cs合計を入力してください",S267),IF(NOT(ISERROR(T267*1+U267*1)),ROUND(T267+U267, 1-INT(LOG(ABS(T267+U267)))),IF(NOT(ISERROR(T267*1)),ROUND(T267, 1-INT(LOG(ABS(T267)))),IF(NOT(ISERROR(U267*1)),ROUND(U267, 1-INT(LOG(ABS(U267)))),IF(ISERROR(T267*1+U267*1),"&lt;"&amp;ROUND(IF(T267="-",0,SUBSTITUTE(T267,"&lt;",""))*1+IF(U267="-",0,SUBSTITUTE(U267,"&lt;",""))*1,1-INT(LOG(ABS(IF(T267="-",0,SUBSTITUTE(T267,"&lt;",""))*1+IF(U267="-",0,SUBSTITUTE(U267,"&lt;",""))*1)))))))))),"入力形式が間違っています")</f>
        <v>4.8</v>
      </c>
      <c r="W267" s="50"/>
    </row>
    <row r="268" spans="1:23" x14ac:dyDescent="0.4">
      <c r="A268" s="24">
        <v>262</v>
      </c>
      <c r="B268" s="24" t="s">
        <v>503</v>
      </c>
      <c r="C268" s="27" t="s">
        <v>503</v>
      </c>
      <c r="D268" s="26" t="s">
        <v>503</v>
      </c>
      <c r="E268" s="28" t="s">
        <v>504</v>
      </c>
      <c r="F268" s="25" t="s">
        <v>48</v>
      </c>
      <c r="G268" s="93" t="s">
        <v>404</v>
      </c>
      <c r="H268" s="11" t="s">
        <v>36</v>
      </c>
      <c r="I268" s="28" t="s">
        <v>37</v>
      </c>
      <c r="J268" s="28" t="s">
        <v>38</v>
      </c>
      <c r="K268" s="28" t="s">
        <v>687</v>
      </c>
      <c r="L268" s="52" t="s">
        <v>693</v>
      </c>
      <c r="M268" s="29" t="s">
        <v>650</v>
      </c>
      <c r="N268" s="30" t="s">
        <v>42</v>
      </c>
      <c r="O268" s="31">
        <v>44180</v>
      </c>
      <c r="P268" s="32">
        <v>44182</v>
      </c>
      <c r="Q268" s="33" t="s">
        <v>676</v>
      </c>
      <c r="R268" s="34" t="s">
        <v>692</v>
      </c>
      <c r="S268" s="37" t="s">
        <v>715</v>
      </c>
      <c r="T268" s="21" t="str">
        <f>IF(Q268="","",IF(NOT(ISERROR(Q268*1)),ROUNDDOWN(Q268*1,2-INT(LOG(ABS(Q268*1)))),IFERROR("&lt;"&amp;ROUNDDOWN(IF(SUBSTITUTE(Q268,"&lt;","")*1&lt;=50,SUBSTITUTE(Q268,"&lt;","")*1,""),2-INT(LOG(ABS(SUBSTITUTE(Q268,"&lt;","")*1)))),IF(Q268="-",Q268,"入力形式が間違っています"))))</f>
        <v>&lt;2.1</v>
      </c>
      <c r="U268" s="21" t="str">
        <f>IF(R268="","",IF(NOT(ISERROR(R268*1)),ROUNDDOWN(R268*1,2-INT(LOG(ABS(R268*1)))),IFERROR("&lt;"&amp;ROUNDDOWN(IF(SUBSTITUTE(R268,"&lt;","")*1&lt;=50,SUBSTITUTE(R268,"&lt;","")*1,""),2-INT(LOG(ABS(SUBSTITUTE(R268,"&lt;","")*1)))),IF(R268="-",R268,"入力形式が間違っています"))))</f>
        <v>&lt;2.5</v>
      </c>
      <c r="V268" s="22" t="str">
        <f>IFERROR(IF(AND(T268="",U268=""),"",IF(AND(T268="-",U268="-"),IF(S268="","Cs合計を入力してください",S268),IF(NOT(ISERROR(T268*1+U268*1)),ROUND(T268+U268, 1-INT(LOG(ABS(T268+U268)))),IF(NOT(ISERROR(T268*1)),ROUND(T268, 1-INT(LOG(ABS(T268)))),IF(NOT(ISERROR(U268*1)),ROUND(U268, 1-INT(LOG(ABS(U268)))),IF(ISERROR(T268*1+U268*1),"&lt;"&amp;ROUND(IF(T268="-",0,SUBSTITUTE(T268,"&lt;",""))*1+IF(U268="-",0,SUBSTITUTE(U268,"&lt;",""))*1,1-INT(LOG(ABS(IF(T268="-",0,SUBSTITUTE(T268,"&lt;",""))*1+IF(U268="-",0,SUBSTITUTE(U268,"&lt;",""))*1)))))))))),"入力形式が間違っています")</f>
        <v>&lt;4.6</v>
      </c>
      <c r="W268" s="50"/>
    </row>
    <row r="269" spans="1:23" x14ac:dyDescent="0.4">
      <c r="A269" s="24">
        <v>263</v>
      </c>
      <c r="B269" s="24" t="s">
        <v>503</v>
      </c>
      <c r="C269" s="27" t="s">
        <v>503</v>
      </c>
      <c r="D269" s="26" t="s">
        <v>503</v>
      </c>
      <c r="E269" s="28" t="s">
        <v>703</v>
      </c>
      <c r="F269" s="25" t="s">
        <v>48</v>
      </c>
      <c r="G269" s="93" t="s">
        <v>35</v>
      </c>
      <c r="H269" s="11" t="s">
        <v>36</v>
      </c>
      <c r="I269" s="28" t="s">
        <v>37</v>
      </c>
      <c r="J269" s="28" t="s">
        <v>38</v>
      </c>
      <c r="K269" s="28" t="s">
        <v>687</v>
      </c>
      <c r="L269" s="52" t="s">
        <v>683</v>
      </c>
      <c r="M269" s="29" t="s">
        <v>650</v>
      </c>
      <c r="N269" s="30" t="s">
        <v>42</v>
      </c>
      <c r="O269" s="31">
        <v>44189</v>
      </c>
      <c r="P269" s="32">
        <v>44190</v>
      </c>
      <c r="Q269" s="33" t="s">
        <v>692</v>
      </c>
      <c r="R269" s="34">
        <v>11.5</v>
      </c>
      <c r="S269" s="37">
        <v>12</v>
      </c>
      <c r="T269" s="21" t="str">
        <f>IF(Q269="","",IF(NOT(ISERROR(Q269*1)),ROUNDDOWN(Q269*1,2-INT(LOG(ABS(Q269*1)))),IFERROR("&lt;"&amp;ROUNDDOWN(IF(SUBSTITUTE(Q269,"&lt;","")*1&lt;=50,SUBSTITUTE(Q269,"&lt;","")*1,""),2-INT(LOG(ABS(SUBSTITUTE(Q269,"&lt;","")*1)))),IF(Q269="-",Q269,"入力形式が間違っています"))))</f>
        <v>&lt;2.5</v>
      </c>
      <c r="U269" s="21">
        <f>IF(R269="","",IF(NOT(ISERROR(R269*1)),ROUNDDOWN(R269*1,2-INT(LOG(ABS(R269*1)))),IFERROR("&lt;"&amp;ROUNDDOWN(IF(SUBSTITUTE(R269,"&lt;","")*1&lt;=50,SUBSTITUTE(R269,"&lt;","")*1,""),2-INT(LOG(ABS(SUBSTITUTE(R269,"&lt;","")*1)))),IF(R269="-",R269,"入力形式が間違っています"))))</f>
        <v>11.5</v>
      </c>
      <c r="V269" s="22">
        <f>IFERROR(IF(AND(T269="",U269=""),"",IF(AND(T269="-",U269="-"),IF(S269="","Cs合計を入力してください",S269),IF(NOT(ISERROR(T269*1+U269*1)),ROUND(T269+U269, 1-INT(LOG(ABS(T269+U269)))),IF(NOT(ISERROR(T269*1)),ROUND(T269, 1-INT(LOG(ABS(T269)))),IF(NOT(ISERROR(U269*1)),ROUND(U269, 1-INT(LOG(ABS(U269)))),IF(ISERROR(T269*1+U269*1),"&lt;"&amp;ROUND(IF(T269="-",0,SUBSTITUTE(T269,"&lt;",""))*1+IF(U269="-",0,SUBSTITUTE(U269,"&lt;",""))*1,1-INT(LOG(ABS(IF(T269="-",0,SUBSTITUTE(T269,"&lt;",""))*1+IF(U269="-",0,SUBSTITUTE(U269,"&lt;",""))*1)))))))))),"入力形式が間違っています")</f>
        <v>12</v>
      </c>
      <c r="W269" s="50"/>
    </row>
    <row r="270" spans="1:23" x14ac:dyDescent="0.4">
      <c r="A270" s="24">
        <v>264</v>
      </c>
      <c r="B270" s="24" t="s">
        <v>503</v>
      </c>
      <c r="C270" s="27" t="s">
        <v>503</v>
      </c>
      <c r="D270" s="26" t="s">
        <v>503</v>
      </c>
      <c r="E270" s="28" t="s">
        <v>703</v>
      </c>
      <c r="F270" s="25" t="s">
        <v>48</v>
      </c>
      <c r="G270" s="93" t="s">
        <v>35</v>
      </c>
      <c r="H270" s="11" t="s">
        <v>36</v>
      </c>
      <c r="I270" s="28" t="s">
        <v>37</v>
      </c>
      <c r="J270" s="28" t="s">
        <v>38</v>
      </c>
      <c r="K270" s="28" t="s">
        <v>687</v>
      </c>
      <c r="L270" s="52" t="s">
        <v>683</v>
      </c>
      <c r="M270" s="29" t="s">
        <v>650</v>
      </c>
      <c r="N270" s="30" t="s">
        <v>42</v>
      </c>
      <c r="O270" s="31">
        <v>44203</v>
      </c>
      <c r="P270" s="32">
        <v>44203</v>
      </c>
      <c r="Q270" s="33" t="s">
        <v>692</v>
      </c>
      <c r="R270" s="34" t="s">
        <v>709</v>
      </c>
      <c r="S270" s="37" t="s">
        <v>708</v>
      </c>
      <c r="T270" s="21" t="str">
        <f>IF(Q270="","",IF(NOT(ISERROR(Q270*1)),ROUNDDOWN(Q270*1,2-INT(LOG(ABS(Q270*1)))),IFERROR("&lt;"&amp;ROUNDDOWN(IF(SUBSTITUTE(Q270,"&lt;","")*1&lt;=50,SUBSTITUTE(Q270,"&lt;","")*1,""),2-INT(LOG(ABS(SUBSTITUTE(Q270,"&lt;","")*1)))),IF(Q270="-",Q270,"入力形式が間違っています"))))</f>
        <v>&lt;2.5</v>
      </c>
      <c r="U270" s="21" t="str">
        <f>IF(R270="","",IF(NOT(ISERROR(R270*1)),ROUNDDOWN(R270*1,2-INT(LOG(ABS(R270*1)))),IFERROR("&lt;"&amp;ROUNDDOWN(IF(SUBSTITUTE(R270,"&lt;","")*1&lt;=50,SUBSTITUTE(R270,"&lt;","")*1,""),2-INT(LOG(ABS(SUBSTITUTE(R270,"&lt;","")*1)))),IF(R270="-",R270,"入力形式が間違っています"))))</f>
        <v>&lt;2.7</v>
      </c>
      <c r="V270" s="22" t="str">
        <f>IFERROR(IF(AND(T270="",U270=""),"",IF(AND(T270="-",U270="-"),IF(S270="","Cs合計を入力してください",S270),IF(NOT(ISERROR(T270*1+U270*1)),ROUND(T270+U270, 1-INT(LOG(ABS(T270+U270)))),IF(NOT(ISERROR(T270*1)),ROUND(T270, 1-INT(LOG(ABS(T270)))),IF(NOT(ISERROR(U270*1)),ROUND(U270, 1-INT(LOG(ABS(U270)))),IF(ISERROR(T270*1+U270*1),"&lt;"&amp;ROUND(IF(T270="-",0,SUBSTITUTE(T270,"&lt;",""))*1+IF(U270="-",0,SUBSTITUTE(U270,"&lt;",""))*1,1-INT(LOG(ABS(IF(T270="-",0,SUBSTITUTE(T270,"&lt;",""))*1+IF(U270="-",0,SUBSTITUTE(U270,"&lt;",""))*1)))))))))),"入力形式が間違っています")</f>
        <v>&lt;5.2</v>
      </c>
      <c r="W270" s="50"/>
    </row>
    <row r="271" spans="1:23" x14ac:dyDescent="0.4">
      <c r="A271" s="24">
        <v>265</v>
      </c>
      <c r="B271" s="24" t="s">
        <v>503</v>
      </c>
      <c r="C271" s="27" t="s">
        <v>503</v>
      </c>
      <c r="D271" s="26" t="s">
        <v>503</v>
      </c>
      <c r="E271" s="28" t="s">
        <v>703</v>
      </c>
      <c r="F271" s="25" t="s">
        <v>48</v>
      </c>
      <c r="G271" s="93" t="s">
        <v>35</v>
      </c>
      <c r="H271" s="11" t="s">
        <v>36</v>
      </c>
      <c r="I271" s="28" t="s">
        <v>37</v>
      </c>
      <c r="J271" s="28" t="s">
        <v>38</v>
      </c>
      <c r="K271" s="28" t="s">
        <v>687</v>
      </c>
      <c r="L271" s="52" t="s">
        <v>683</v>
      </c>
      <c r="M271" s="29" t="s">
        <v>650</v>
      </c>
      <c r="N271" s="30" t="s">
        <v>42</v>
      </c>
      <c r="O271" s="31">
        <v>44203</v>
      </c>
      <c r="P271" s="32">
        <v>44203</v>
      </c>
      <c r="Q271" s="33" t="s">
        <v>656</v>
      </c>
      <c r="R271" s="34" t="s">
        <v>680</v>
      </c>
      <c r="S271" s="37" t="s">
        <v>515</v>
      </c>
      <c r="T271" s="21" t="str">
        <f>IF(Q271="","",IF(NOT(ISERROR(Q271*1)),ROUNDDOWN(Q271*1,2-INT(LOG(ABS(Q271*1)))),IFERROR("&lt;"&amp;ROUNDDOWN(IF(SUBSTITUTE(Q271,"&lt;","")*1&lt;=50,SUBSTITUTE(Q271,"&lt;","")*1,""),2-INT(LOG(ABS(SUBSTITUTE(Q271,"&lt;","")*1)))),IF(Q271="-",Q271,"入力形式が間違っています"))))</f>
        <v>&lt;1.9</v>
      </c>
      <c r="U271" s="21" t="str">
        <f>IF(R271="","",IF(NOT(ISERROR(R271*1)),ROUNDDOWN(R271*1,2-INT(LOG(ABS(R271*1)))),IFERROR("&lt;"&amp;ROUNDDOWN(IF(SUBSTITUTE(R271,"&lt;","")*1&lt;=50,SUBSTITUTE(R271,"&lt;","")*1,""),2-INT(LOG(ABS(SUBSTITUTE(R271,"&lt;","")*1)))),IF(R271="-",R271,"入力形式が間違っています"))))</f>
        <v>&lt;2.3</v>
      </c>
      <c r="V271" s="22" t="str">
        <f>IFERROR(IF(AND(T271="",U271=""),"",IF(AND(T271="-",U271="-"),IF(S271="","Cs合計を入力してください",S271),IF(NOT(ISERROR(T271*1+U271*1)),ROUND(T271+U271, 1-INT(LOG(ABS(T271+U271)))),IF(NOT(ISERROR(T271*1)),ROUND(T271, 1-INT(LOG(ABS(T271)))),IF(NOT(ISERROR(U271*1)),ROUND(U271, 1-INT(LOG(ABS(U271)))),IF(ISERROR(T271*1+U271*1),"&lt;"&amp;ROUND(IF(T271="-",0,SUBSTITUTE(T271,"&lt;",""))*1+IF(U271="-",0,SUBSTITUTE(U271,"&lt;",""))*1,1-INT(LOG(ABS(IF(T271="-",0,SUBSTITUTE(T271,"&lt;",""))*1+IF(U271="-",0,SUBSTITUTE(U271,"&lt;",""))*1)))))))))),"入力形式が間違っています")</f>
        <v>&lt;4.2</v>
      </c>
      <c r="W271" s="50"/>
    </row>
    <row r="272" spans="1:23" x14ac:dyDescent="0.4">
      <c r="A272" s="24">
        <v>266</v>
      </c>
      <c r="B272" s="24" t="s">
        <v>503</v>
      </c>
      <c r="C272" s="27" t="s">
        <v>503</v>
      </c>
      <c r="D272" s="26" t="s">
        <v>503</v>
      </c>
      <c r="E272" s="28" t="s">
        <v>689</v>
      </c>
      <c r="F272" s="25" t="s">
        <v>48</v>
      </c>
      <c r="G272" s="93" t="s">
        <v>35</v>
      </c>
      <c r="H272" s="11" t="s">
        <v>36</v>
      </c>
      <c r="I272" s="28" t="s">
        <v>716</v>
      </c>
      <c r="J272" s="28" t="s">
        <v>52</v>
      </c>
      <c r="K272" s="25" t="s">
        <v>48</v>
      </c>
      <c r="L272" s="52" t="s">
        <v>40</v>
      </c>
      <c r="M272" s="29" t="s">
        <v>650</v>
      </c>
      <c r="N272" s="30" t="s">
        <v>42</v>
      </c>
      <c r="O272" s="31">
        <v>44204</v>
      </c>
      <c r="P272" s="32">
        <v>44208</v>
      </c>
      <c r="Q272" s="33" t="s">
        <v>692</v>
      </c>
      <c r="R272" s="34" t="s">
        <v>696</v>
      </c>
      <c r="S272" s="37" t="s">
        <v>710</v>
      </c>
      <c r="T272" s="21" t="str">
        <f>IF(Q272="","",IF(NOT(ISERROR(Q272*1)),ROUNDDOWN(Q272*1,2-INT(LOG(ABS(Q272*1)))),IFERROR("&lt;"&amp;ROUNDDOWN(IF(SUBSTITUTE(Q272,"&lt;","")*1&lt;=50,SUBSTITUTE(Q272,"&lt;","")*1,""),2-INT(LOG(ABS(SUBSTITUTE(Q272,"&lt;","")*1)))),IF(Q272="-",Q272,"入力形式が間違っています"))))</f>
        <v>&lt;2.5</v>
      </c>
      <c r="U272" s="21" t="str">
        <f>IF(R272="","",IF(NOT(ISERROR(R272*1)),ROUNDDOWN(R272*1,2-INT(LOG(ABS(R272*1)))),IFERROR("&lt;"&amp;ROUNDDOWN(IF(SUBSTITUTE(R272,"&lt;","")*1&lt;=50,SUBSTITUTE(R272,"&lt;","")*1,""),2-INT(LOG(ABS(SUBSTITUTE(R272,"&lt;","")*1)))),IF(R272="-",R272,"入力形式が間違っています"))))</f>
        <v>&lt;2.2</v>
      </c>
      <c r="V272" s="22" t="str">
        <f>IFERROR(IF(AND(T272="",U272=""),"",IF(AND(T272="-",U272="-"),IF(S272="","Cs合計を入力してください",S272),IF(NOT(ISERROR(T272*1+U272*1)),ROUND(T272+U272, 1-INT(LOG(ABS(T272+U272)))),IF(NOT(ISERROR(T272*1)),ROUND(T272, 1-INT(LOG(ABS(T272)))),IF(NOT(ISERROR(U272*1)),ROUND(U272, 1-INT(LOG(ABS(U272)))),IF(ISERROR(T272*1+U272*1),"&lt;"&amp;ROUND(IF(T272="-",0,SUBSTITUTE(T272,"&lt;",""))*1+IF(U272="-",0,SUBSTITUTE(U272,"&lt;",""))*1,1-INT(LOG(ABS(IF(T272="-",0,SUBSTITUTE(T272,"&lt;",""))*1+IF(U272="-",0,SUBSTITUTE(U272,"&lt;",""))*1)))))))))),"入力形式が間違っています")</f>
        <v>&lt;4.7</v>
      </c>
      <c r="W272" s="50"/>
    </row>
    <row r="273" spans="1:23" x14ac:dyDescent="0.4">
      <c r="A273" s="24">
        <v>267</v>
      </c>
      <c r="B273" s="24" t="s">
        <v>503</v>
      </c>
      <c r="C273" s="27" t="s">
        <v>503</v>
      </c>
      <c r="D273" s="26" t="s">
        <v>503</v>
      </c>
      <c r="E273" s="28" t="s">
        <v>504</v>
      </c>
      <c r="F273" s="25" t="s">
        <v>48</v>
      </c>
      <c r="G273" s="93" t="s">
        <v>404</v>
      </c>
      <c r="H273" s="11" t="s">
        <v>36</v>
      </c>
      <c r="I273" s="28" t="s">
        <v>37</v>
      </c>
      <c r="J273" s="28" t="s">
        <v>38</v>
      </c>
      <c r="K273" s="28" t="s">
        <v>687</v>
      </c>
      <c r="L273" s="52" t="s">
        <v>693</v>
      </c>
      <c r="M273" s="29" t="s">
        <v>650</v>
      </c>
      <c r="N273" s="30" t="s">
        <v>42</v>
      </c>
      <c r="O273" s="31">
        <v>44210</v>
      </c>
      <c r="P273" s="32">
        <v>44217</v>
      </c>
      <c r="Q273" s="33" t="s">
        <v>696</v>
      </c>
      <c r="R273" s="34">
        <v>6.61</v>
      </c>
      <c r="S273" s="37">
        <v>6.6</v>
      </c>
      <c r="T273" s="21" t="str">
        <f>IF(Q273="","",IF(NOT(ISERROR(Q273*1)),ROUNDDOWN(Q273*1,2-INT(LOG(ABS(Q273*1)))),IFERROR("&lt;"&amp;ROUNDDOWN(IF(SUBSTITUTE(Q273,"&lt;","")*1&lt;=50,SUBSTITUTE(Q273,"&lt;","")*1,""),2-INT(LOG(ABS(SUBSTITUTE(Q273,"&lt;","")*1)))),IF(Q273="-",Q273,"入力形式が間違っています"))))</f>
        <v>&lt;2.2</v>
      </c>
      <c r="U273" s="21">
        <f>IF(R273="","",IF(NOT(ISERROR(R273*1)),ROUNDDOWN(R273*1,2-INT(LOG(ABS(R273*1)))),IFERROR("&lt;"&amp;ROUNDDOWN(IF(SUBSTITUTE(R273,"&lt;","")*1&lt;=50,SUBSTITUTE(R273,"&lt;","")*1,""),2-INT(LOG(ABS(SUBSTITUTE(R273,"&lt;","")*1)))),IF(R273="-",R273,"入力形式が間違っています"))))</f>
        <v>6.61</v>
      </c>
      <c r="V273" s="22">
        <f>IFERROR(IF(AND(T273="",U273=""),"",IF(AND(T273="-",U273="-"),IF(S273="","Cs合計を入力してください",S273),IF(NOT(ISERROR(T273*1+U273*1)),ROUND(T273+U273, 1-INT(LOG(ABS(T273+U273)))),IF(NOT(ISERROR(T273*1)),ROUND(T273, 1-INT(LOG(ABS(T273)))),IF(NOT(ISERROR(U273*1)),ROUND(U273, 1-INT(LOG(ABS(U273)))),IF(ISERROR(T273*1+U273*1),"&lt;"&amp;ROUND(IF(T273="-",0,SUBSTITUTE(T273,"&lt;",""))*1+IF(U273="-",0,SUBSTITUTE(U273,"&lt;",""))*1,1-INT(LOG(ABS(IF(T273="-",0,SUBSTITUTE(T273,"&lt;",""))*1+IF(U273="-",0,SUBSTITUTE(U273,"&lt;",""))*1)))))))))),"入力形式が間違っています")</f>
        <v>6.6</v>
      </c>
      <c r="W273" s="50"/>
    </row>
    <row r="274" spans="1:23" x14ac:dyDescent="0.4">
      <c r="A274" s="24">
        <v>268</v>
      </c>
      <c r="B274" s="24" t="s">
        <v>503</v>
      </c>
      <c r="C274" s="27" t="s">
        <v>503</v>
      </c>
      <c r="D274" s="26" t="s">
        <v>503</v>
      </c>
      <c r="E274" s="28" t="s">
        <v>669</v>
      </c>
      <c r="F274" s="25" t="s">
        <v>48</v>
      </c>
      <c r="G274" s="93" t="s">
        <v>404</v>
      </c>
      <c r="H274" s="11" t="s">
        <v>36</v>
      </c>
      <c r="I274" s="28" t="s">
        <v>37</v>
      </c>
      <c r="J274" s="28" t="s">
        <v>38</v>
      </c>
      <c r="K274" s="28" t="s">
        <v>687</v>
      </c>
      <c r="L274" s="52" t="s">
        <v>40</v>
      </c>
      <c r="M274" s="29" t="s">
        <v>650</v>
      </c>
      <c r="N274" s="30" t="s">
        <v>42</v>
      </c>
      <c r="O274" s="31">
        <v>44210</v>
      </c>
      <c r="P274" s="32">
        <v>44217</v>
      </c>
      <c r="Q274" s="33" t="s">
        <v>698</v>
      </c>
      <c r="R274" s="34">
        <v>16</v>
      </c>
      <c r="S274" s="37">
        <v>16</v>
      </c>
      <c r="T274" s="21" t="str">
        <f>IF(Q274="","",IF(NOT(ISERROR(Q274*1)),ROUNDDOWN(Q274*1,2-INT(LOG(ABS(Q274*1)))),IFERROR("&lt;"&amp;ROUNDDOWN(IF(SUBSTITUTE(Q274,"&lt;","")*1&lt;=50,SUBSTITUTE(Q274,"&lt;","")*1,""),2-INT(LOG(ABS(SUBSTITUTE(Q274,"&lt;","")*1)))),IF(Q274="-",Q274,"入力形式が間違っています"))))</f>
        <v>&lt;2.4</v>
      </c>
      <c r="U274" s="21">
        <f>IF(R274="","",IF(NOT(ISERROR(R274*1)),ROUNDDOWN(R274*1,2-INT(LOG(ABS(R274*1)))),IFERROR("&lt;"&amp;ROUNDDOWN(IF(SUBSTITUTE(R274,"&lt;","")*1&lt;=50,SUBSTITUTE(R274,"&lt;","")*1,""),2-INT(LOG(ABS(SUBSTITUTE(R274,"&lt;","")*1)))),IF(R274="-",R274,"入力形式が間違っています"))))</f>
        <v>16</v>
      </c>
      <c r="V274" s="22">
        <f>IFERROR(IF(AND(T274="",U274=""),"",IF(AND(T274="-",U274="-"),IF(S274="","Cs合計を入力してください",S274),IF(NOT(ISERROR(T274*1+U274*1)),ROUND(T274+U274, 1-INT(LOG(ABS(T274+U274)))),IF(NOT(ISERROR(T274*1)),ROUND(T274, 1-INT(LOG(ABS(T274)))),IF(NOT(ISERROR(U274*1)),ROUND(U274, 1-INT(LOG(ABS(U274)))),IF(ISERROR(T274*1+U274*1),"&lt;"&amp;ROUND(IF(T274="-",0,SUBSTITUTE(T274,"&lt;",""))*1+IF(U274="-",0,SUBSTITUTE(U274,"&lt;",""))*1,1-INT(LOG(ABS(IF(T274="-",0,SUBSTITUTE(T274,"&lt;",""))*1+IF(U274="-",0,SUBSTITUTE(U274,"&lt;",""))*1)))))))))),"入力形式が間違っています")</f>
        <v>16</v>
      </c>
      <c r="W274" s="50"/>
    </row>
    <row r="275" spans="1:23" x14ac:dyDescent="0.4">
      <c r="A275" s="24">
        <v>269</v>
      </c>
      <c r="B275" s="24" t="s">
        <v>503</v>
      </c>
      <c r="C275" s="27" t="s">
        <v>503</v>
      </c>
      <c r="D275" s="26" t="s">
        <v>503</v>
      </c>
      <c r="E275" s="28" t="s">
        <v>690</v>
      </c>
      <c r="F275" s="25" t="s">
        <v>48</v>
      </c>
      <c r="G275" s="93" t="s">
        <v>404</v>
      </c>
      <c r="H275" s="11" t="s">
        <v>36</v>
      </c>
      <c r="I275" s="28" t="s">
        <v>37</v>
      </c>
      <c r="J275" s="28" t="s">
        <v>38</v>
      </c>
      <c r="K275" s="28" t="s">
        <v>687</v>
      </c>
      <c r="L275" s="52" t="s">
        <v>40</v>
      </c>
      <c r="M275" s="29" t="s">
        <v>650</v>
      </c>
      <c r="N275" s="30" t="s">
        <v>42</v>
      </c>
      <c r="O275" s="31">
        <v>44214</v>
      </c>
      <c r="P275" s="32">
        <v>44217</v>
      </c>
      <c r="Q275" s="33" t="s">
        <v>656</v>
      </c>
      <c r="R275" s="34">
        <v>8.02</v>
      </c>
      <c r="S275" s="37">
        <v>8</v>
      </c>
      <c r="T275" s="21" t="str">
        <f>IF(Q275="","",IF(NOT(ISERROR(Q275*1)),ROUNDDOWN(Q275*1,2-INT(LOG(ABS(Q275*1)))),IFERROR("&lt;"&amp;ROUNDDOWN(IF(SUBSTITUTE(Q275,"&lt;","")*1&lt;=50,SUBSTITUTE(Q275,"&lt;","")*1,""),2-INT(LOG(ABS(SUBSTITUTE(Q275,"&lt;","")*1)))),IF(Q275="-",Q275,"入力形式が間違っています"))))</f>
        <v>&lt;1.9</v>
      </c>
      <c r="U275" s="21">
        <f>IF(R275="","",IF(NOT(ISERROR(R275*1)),ROUNDDOWN(R275*1,2-INT(LOG(ABS(R275*1)))),IFERROR("&lt;"&amp;ROUNDDOWN(IF(SUBSTITUTE(R275,"&lt;","")*1&lt;=50,SUBSTITUTE(R275,"&lt;","")*1,""),2-INT(LOG(ABS(SUBSTITUTE(R275,"&lt;","")*1)))),IF(R275="-",R275,"入力形式が間違っています"))))</f>
        <v>8.02</v>
      </c>
      <c r="V275" s="22">
        <f>IFERROR(IF(AND(T275="",U275=""),"",IF(AND(T275="-",U275="-"),IF(S275="","Cs合計を入力してください",S275),IF(NOT(ISERROR(T275*1+U275*1)),ROUND(T275+U275, 1-INT(LOG(ABS(T275+U275)))),IF(NOT(ISERROR(T275*1)),ROUND(T275, 1-INT(LOG(ABS(T275)))),IF(NOT(ISERROR(U275*1)),ROUND(U275, 1-INT(LOG(ABS(U275)))),IF(ISERROR(T275*1+U275*1),"&lt;"&amp;ROUND(IF(T275="-",0,SUBSTITUTE(T275,"&lt;",""))*1+IF(U275="-",0,SUBSTITUTE(U275,"&lt;",""))*1,1-INT(LOG(ABS(IF(T275="-",0,SUBSTITUTE(T275,"&lt;",""))*1+IF(U275="-",0,SUBSTITUTE(U275,"&lt;",""))*1)))))))))),"入力形式が間違っています")</f>
        <v>8</v>
      </c>
      <c r="W275" s="50"/>
    </row>
    <row r="276" spans="1:23" x14ac:dyDescent="0.4">
      <c r="A276" s="24">
        <v>270</v>
      </c>
      <c r="B276" s="24" t="s">
        <v>503</v>
      </c>
      <c r="C276" s="27" t="s">
        <v>503</v>
      </c>
      <c r="D276" s="26" t="s">
        <v>503</v>
      </c>
      <c r="E276" s="28" t="s">
        <v>691</v>
      </c>
      <c r="F276" s="25" t="s">
        <v>48</v>
      </c>
      <c r="G276" s="93" t="s">
        <v>404</v>
      </c>
      <c r="H276" s="11" t="s">
        <v>36</v>
      </c>
      <c r="I276" s="28" t="s">
        <v>37</v>
      </c>
      <c r="J276" s="28" t="s">
        <v>38</v>
      </c>
      <c r="K276" s="28" t="s">
        <v>687</v>
      </c>
      <c r="L276" s="52" t="s">
        <v>40</v>
      </c>
      <c r="M276" s="29" t="s">
        <v>650</v>
      </c>
      <c r="N276" s="30" t="s">
        <v>42</v>
      </c>
      <c r="O276" s="31">
        <v>44214</v>
      </c>
      <c r="P276" s="32">
        <v>44217</v>
      </c>
      <c r="Q276" s="33" t="s">
        <v>698</v>
      </c>
      <c r="R276" s="34">
        <v>4.5</v>
      </c>
      <c r="S276" s="37">
        <v>4.5</v>
      </c>
      <c r="T276" s="21" t="str">
        <f>IF(Q276="","",IF(NOT(ISERROR(Q276*1)),ROUNDDOWN(Q276*1,2-INT(LOG(ABS(Q276*1)))),IFERROR("&lt;"&amp;ROUNDDOWN(IF(SUBSTITUTE(Q276,"&lt;","")*1&lt;=50,SUBSTITUTE(Q276,"&lt;","")*1,""),2-INT(LOG(ABS(SUBSTITUTE(Q276,"&lt;","")*1)))),IF(Q276="-",Q276,"入力形式が間違っています"))))</f>
        <v>&lt;2.4</v>
      </c>
      <c r="U276" s="21">
        <f>IF(R276="","",IF(NOT(ISERROR(R276*1)),ROUNDDOWN(R276*1,2-INT(LOG(ABS(R276*1)))),IFERROR("&lt;"&amp;ROUNDDOWN(IF(SUBSTITUTE(R276,"&lt;","")*1&lt;=50,SUBSTITUTE(R276,"&lt;","")*1,""),2-INT(LOG(ABS(SUBSTITUTE(R276,"&lt;","")*1)))),IF(R276="-",R276,"入力形式が間違っています"))))</f>
        <v>4.5</v>
      </c>
      <c r="V276" s="22">
        <f>IFERROR(IF(AND(T276="",U276=""),"",IF(AND(T276="-",U276="-"),IF(S276="","Cs合計を入力してください",S276),IF(NOT(ISERROR(T276*1+U276*1)),ROUND(T276+U276, 1-INT(LOG(ABS(T276+U276)))),IF(NOT(ISERROR(T276*1)),ROUND(T276, 1-INT(LOG(ABS(T276)))),IF(NOT(ISERROR(U276*1)),ROUND(U276, 1-INT(LOG(ABS(U276)))),IF(ISERROR(T276*1+U276*1),"&lt;"&amp;ROUND(IF(T276="-",0,SUBSTITUTE(T276,"&lt;",""))*1+IF(U276="-",0,SUBSTITUTE(U276,"&lt;",""))*1,1-INT(LOG(ABS(IF(T276="-",0,SUBSTITUTE(T276,"&lt;",""))*1+IF(U276="-",0,SUBSTITUTE(U276,"&lt;",""))*1)))))))))),"入力形式が間違っています")</f>
        <v>4.5</v>
      </c>
      <c r="W276" s="50"/>
    </row>
    <row r="277" spans="1:23" x14ac:dyDescent="0.4">
      <c r="A277" s="24">
        <v>271</v>
      </c>
      <c r="B277" s="24" t="s">
        <v>503</v>
      </c>
      <c r="C277" s="27" t="s">
        <v>503</v>
      </c>
      <c r="D277" s="26" t="s">
        <v>503</v>
      </c>
      <c r="E277" s="28" t="s">
        <v>504</v>
      </c>
      <c r="F277" s="25" t="s">
        <v>48</v>
      </c>
      <c r="G277" s="93" t="s">
        <v>404</v>
      </c>
      <c r="H277" s="11" t="s">
        <v>36</v>
      </c>
      <c r="I277" s="28" t="s">
        <v>37</v>
      </c>
      <c r="J277" s="28" t="s">
        <v>38</v>
      </c>
      <c r="K277" s="28" t="s">
        <v>687</v>
      </c>
      <c r="L277" s="52" t="s">
        <v>693</v>
      </c>
      <c r="M277" s="29" t="s">
        <v>650</v>
      </c>
      <c r="N277" s="30" t="s">
        <v>42</v>
      </c>
      <c r="O277" s="31">
        <v>44214</v>
      </c>
      <c r="P277" s="32">
        <v>44217</v>
      </c>
      <c r="Q277" s="33" t="s">
        <v>672</v>
      </c>
      <c r="R277" s="34">
        <v>2.64</v>
      </c>
      <c r="S277" s="37">
        <v>2.6</v>
      </c>
      <c r="T277" s="21" t="str">
        <f>IF(Q277="","",IF(NOT(ISERROR(Q277*1)),ROUNDDOWN(Q277*1,2-INT(LOG(ABS(Q277*1)))),IFERROR("&lt;"&amp;ROUNDDOWN(IF(SUBSTITUTE(Q277,"&lt;","")*1&lt;=50,SUBSTITUTE(Q277,"&lt;","")*1,""),2-INT(LOG(ABS(SUBSTITUTE(Q277,"&lt;","")*1)))),IF(Q277="-",Q277,"入力形式が間違っています"))))</f>
        <v>&lt;2.9</v>
      </c>
      <c r="U277" s="21">
        <f>IF(R277="","",IF(NOT(ISERROR(R277*1)),ROUNDDOWN(R277*1,2-INT(LOG(ABS(R277*1)))),IFERROR("&lt;"&amp;ROUNDDOWN(IF(SUBSTITUTE(R277,"&lt;","")*1&lt;=50,SUBSTITUTE(R277,"&lt;","")*1,""),2-INT(LOG(ABS(SUBSTITUTE(R277,"&lt;","")*1)))),IF(R277="-",R277,"入力形式が間違っています"))))</f>
        <v>2.64</v>
      </c>
      <c r="V277" s="22">
        <f>IFERROR(IF(AND(T277="",U277=""),"",IF(AND(T277="-",U277="-"),IF(S277="","Cs合計を入力してください",S277),IF(NOT(ISERROR(T277*1+U277*1)),ROUND(T277+U277, 1-INT(LOG(ABS(T277+U277)))),IF(NOT(ISERROR(T277*1)),ROUND(T277, 1-INT(LOG(ABS(T277)))),IF(NOT(ISERROR(U277*1)),ROUND(U277, 1-INT(LOG(ABS(U277)))),IF(ISERROR(T277*1+U277*1),"&lt;"&amp;ROUND(IF(T277="-",0,SUBSTITUTE(T277,"&lt;",""))*1+IF(U277="-",0,SUBSTITUTE(U277,"&lt;",""))*1,1-INT(LOG(ABS(IF(T277="-",0,SUBSTITUTE(T277,"&lt;",""))*1+IF(U277="-",0,SUBSTITUTE(U277,"&lt;",""))*1)))))))))),"入力形式が間違っています")</f>
        <v>2.6</v>
      </c>
      <c r="W277" s="50"/>
    </row>
    <row r="278" spans="1:23" x14ac:dyDescent="0.4">
      <c r="A278" s="24">
        <v>272</v>
      </c>
      <c r="B278" s="24" t="s">
        <v>503</v>
      </c>
      <c r="C278" s="27" t="s">
        <v>503</v>
      </c>
      <c r="D278" s="26" t="s">
        <v>503</v>
      </c>
      <c r="E278" s="28" t="s">
        <v>504</v>
      </c>
      <c r="F278" s="25" t="s">
        <v>48</v>
      </c>
      <c r="G278" s="93" t="s">
        <v>404</v>
      </c>
      <c r="H278" s="11" t="s">
        <v>36</v>
      </c>
      <c r="I278" s="28" t="s">
        <v>37</v>
      </c>
      <c r="J278" s="28" t="s">
        <v>38</v>
      </c>
      <c r="K278" s="28" t="s">
        <v>687</v>
      </c>
      <c r="L278" s="52" t="s">
        <v>693</v>
      </c>
      <c r="M278" s="29" t="s">
        <v>650</v>
      </c>
      <c r="N278" s="30" t="s">
        <v>42</v>
      </c>
      <c r="O278" s="31">
        <v>44214</v>
      </c>
      <c r="P278" s="32">
        <v>44217</v>
      </c>
      <c r="Q278" s="33" t="s">
        <v>692</v>
      </c>
      <c r="R278" s="34" t="s">
        <v>673</v>
      </c>
      <c r="S278" s="37" t="s">
        <v>717</v>
      </c>
      <c r="T278" s="21" t="str">
        <f>IF(Q278="","",IF(NOT(ISERROR(Q278*1)),ROUNDDOWN(Q278*1,2-INT(LOG(ABS(Q278*1)))),IFERROR("&lt;"&amp;ROUNDDOWN(IF(SUBSTITUTE(Q278,"&lt;","")*1&lt;=50,SUBSTITUTE(Q278,"&lt;","")*1,""),2-INT(LOG(ABS(SUBSTITUTE(Q278,"&lt;","")*1)))),IF(Q278="-",Q278,"入力形式が間違っています"))))</f>
        <v>&lt;2.5</v>
      </c>
      <c r="U278" s="21" t="str">
        <f>IF(R278="","",IF(NOT(ISERROR(R278*1)),ROUNDDOWN(R278*1,2-INT(LOG(ABS(R278*1)))),IFERROR("&lt;"&amp;ROUNDDOWN(IF(SUBSTITUTE(R278,"&lt;","")*1&lt;=50,SUBSTITUTE(R278,"&lt;","")*1,""),2-INT(LOG(ABS(SUBSTITUTE(R278,"&lt;","")*1)))),IF(R278="-",R278,"入力形式が間違っています"))))</f>
        <v>&lt;2</v>
      </c>
      <c r="V278" s="22" t="str">
        <f>IFERROR(IF(AND(T278="",U278=""),"",IF(AND(T278="-",U278="-"),IF(S278="","Cs合計を入力してください",S278),IF(NOT(ISERROR(T278*1+U278*1)),ROUND(T278+U278, 1-INT(LOG(ABS(T278+U278)))),IF(NOT(ISERROR(T278*1)),ROUND(T278, 1-INT(LOG(ABS(T278)))),IF(NOT(ISERROR(U278*1)),ROUND(U278, 1-INT(LOG(ABS(U278)))),IF(ISERROR(T278*1+U278*1),"&lt;"&amp;ROUND(IF(T278="-",0,SUBSTITUTE(T278,"&lt;",""))*1+IF(U278="-",0,SUBSTITUTE(U278,"&lt;",""))*1,1-INT(LOG(ABS(IF(T278="-",0,SUBSTITUTE(T278,"&lt;",""))*1+IF(U278="-",0,SUBSTITUTE(U278,"&lt;",""))*1)))))))))),"入力形式が間違っています")</f>
        <v>&lt;4.5</v>
      </c>
      <c r="W278" s="50"/>
    </row>
    <row r="279" spans="1:23" x14ac:dyDescent="0.4">
      <c r="A279" s="24">
        <v>273</v>
      </c>
      <c r="B279" s="24" t="s">
        <v>503</v>
      </c>
      <c r="C279" s="27" t="s">
        <v>503</v>
      </c>
      <c r="D279" s="26" t="s">
        <v>503</v>
      </c>
      <c r="E279" s="28" t="s">
        <v>695</v>
      </c>
      <c r="F279" s="25" t="s">
        <v>48</v>
      </c>
      <c r="G279" s="93" t="s">
        <v>404</v>
      </c>
      <c r="H279" s="11" t="s">
        <v>36</v>
      </c>
      <c r="I279" s="28" t="s">
        <v>37</v>
      </c>
      <c r="J279" s="28" t="s">
        <v>38</v>
      </c>
      <c r="K279" s="28" t="s">
        <v>687</v>
      </c>
      <c r="L279" s="52" t="s">
        <v>40</v>
      </c>
      <c r="M279" s="29" t="s">
        <v>650</v>
      </c>
      <c r="N279" s="30" t="s">
        <v>42</v>
      </c>
      <c r="O279" s="31">
        <v>44215</v>
      </c>
      <c r="P279" s="32">
        <v>44217</v>
      </c>
      <c r="Q279" s="33" t="s">
        <v>692</v>
      </c>
      <c r="R279" s="34" t="s">
        <v>643</v>
      </c>
      <c r="S279" s="37" t="s">
        <v>718</v>
      </c>
      <c r="T279" s="21" t="str">
        <f>IF(Q279="","",IF(NOT(ISERROR(Q279*1)),ROUNDDOWN(Q279*1,2-INT(LOG(ABS(Q279*1)))),IFERROR("&lt;"&amp;ROUNDDOWN(IF(SUBSTITUTE(Q279,"&lt;","")*1&lt;=50,SUBSTITUTE(Q279,"&lt;","")*1,""),2-INT(LOG(ABS(SUBSTITUTE(Q279,"&lt;","")*1)))),IF(Q279="-",Q279,"入力形式が間違っています"))))</f>
        <v>&lt;2.5</v>
      </c>
      <c r="U279" s="21" t="str">
        <f>IF(R279="","",IF(NOT(ISERROR(R279*1)),ROUNDDOWN(R279*1,2-INT(LOG(ABS(R279*1)))),IFERROR("&lt;"&amp;ROUNDDOWN(IF(SUBSTITUTE(R279,"&lt;","")*1&lt;=50,SUBSTITUTE(R279,"&lt;","")*1,""),2-INT(LOG(ABS(SUBSTITUTE(R279,"&lt;","")*1)))),IF(R279="-",R279,"入力形式が間違っています"))))</f>
        <v>&lt;3.4</v>
      </c>
      <c r="V279" s="22" t="str">
        <f>IFERROR(IF(AND(T279="",U279=""),"",IF(AND(T279="-",U279="-"),IF(S279="","Cs合計を入力してください",S279),IF(NOT(ISERROR(T279*1+U279*1)),ROUND(T279+U279, 1-INT(LOG(ABS(T279+U279)))),IF(NOT(ISERROR(T279*1)),ROUND(T279, 1-INT(LOG(ABS(T279)))),IF(NOT(ISERROR(U279*1)),ROUND(U279, 1-INT(LOG(ABS(U279)))),IF(ISERROR(T279*1+U279*1),"&lt;"&amp;ROUND(IF(T279="-",0,SUBSTITUTE(T279,"&lt;",""))*1+IF(U279="-",0,SUBSTITUTE(U279,"&lt;",""))*1,1-INT(LOG(ABS(IF(T279="-",0,SUBSTITUTE(T279,"&lt;",""))*1+IF(U279="-",0,SUBSTITUTE(U279,"&lt;",""))*1)))))))))),"入力形式が間違っています")</f>
        <v>&lt;5.9</v>
      </c>
      <c r="W279" s="50"/>
    </row>
    <row r="280" spans="1:23" x14ac:dyDescent="0.4">
      <c r="A280" s="24">
        <v>274</v>
      </c>
      <c r="B280" s="24" t="s">
        <v>503</v>
      </c>
      <c r="C280" s="27" t="s">
        <v>503</v>
      </c>
      <c r="D280" s="26" t="s">
        <v>503</v>
      </c>
      <c r="E280" s="28" t="s">
        <v>703</v>
      </c>
      <c r="F280" s="25" t="s">
        <v>48</v>
      </c>
      <c r="G280" s="93" t="s">
        <v>35</v>
      </c>
      <c r="H280" s="11" t="s">
        <v>36</v>
      </c>
      <c r="I280" s="28" t="s">
        <v>716</v>
      </c>
      <c r="J280" s="28" t="s">
        <v>52</v>
      </c>
      <c r="K280" s="28" t="s">
        <v>34</v>
      </c>
      <c r="L280" s="52" t="s">
        <v>40</v>
      </c>
      <c r="M280" s="29" t="s">
        <v>650</v>
      </c>
      <c r="N280" s="30" t="s">
        <v>42</v>
      </c>
      <c r="O280" s="31">
        <v>44214</v>
      </c>
      <c r="P280" s="32">
        <v>44218</v>
      </c>
      <c r="Q280" s="33" t="s">
        <v>719</v>
      </c>
      <c r="R280" s="34" t="s">
        <v>706</v>
      </c>
      <c r="S280" s="37" t="s">
        <v>629</v>
      </c>
      <c r="T280" s="21" t="str">
        <f>IF(Q280="","",IF(NOT(ISERROR(Q280*1)),ROUNDDOWN(Q280*1,2-INT(LOG(ABS(Q280*1)))),IFERROR("&lt;"&amp;ROUNDDOWN(IF(SUBSTITUTE(Q280,"&lt;","")*1&lt;=50,SUBSTITUTE(Q280,"&lt;","")*1,""),2-INT(LOG(ABS(SUBSTITUTE(Q280,"&lt;","")*1)))),IF(Q280="-",Q280,"入力形式が間違っています"))))</f>
        <v>&lt;3.1</v>
      </c>
      <c r="U280" s="21" t="str">
        <f>IF(R280="","",IF(NOT(ISERROR(R280*1)),ROUNDDOWN(R280*1,2-INT(LOG(ABS(R280*1)))),IFERROR("&lt;"&amp;ROUNDDOWN(IF(SUBSTITUTE(R280,"&lt;","")*1&lt;=50,SUBSTITUTE(R280,"&lt;","")*1,""),2-INT(LOG(ABS(SUBSTITUTE(R280,"&lt;","")*1)))),IF(R280="-",R280,"入力形式が間違っています"))))</f>
        <v>&lt;3.3</v>
      </c>
      <c r="V280" s="22" t="str">
        <f>IFERROR(IF(AND(T280="",U280=""),"",IF(AND(T280="-",U280="-"),IF(S280="","Cs合計を入力してください",S280),IF(NOT(ISERROR(T280*1+U280*1)),ROUND(T280+U280, 1-INT(LOG(ABS(T280+U280)))),IF(NOT(ISERROR(T280*1)),ROUND(T280, 1-INT(LOG(ABS(T280)))),IF(NOT(ISERROR(U280*1)),ROUND(U280, 1-INT(LOG(ABS(U280)))),IF(ISERROR(T280*1+U280*1),"&lt;"&amp;ROUND(IF(T280="-",0,SUBSTITUTE(T280,"&lt;",""))*1+IF(U280="-",0,SUBSTITUTE(U280,"&lt;",""))*1,1-INT(LOG(ABS(IF(T280="-",0,SUBSTITUTE(T280,"&lt;",""))*1+IF(U280="-",0,SUBSTITUTE(U280,"&lt;",""))*1)))))))))),"入力形式が間違っています")</f>
        <v>&lt;6.4</v>
      </c>
      <c r="W280" s="50"/>
    </row>
    <row r="281" spans="1:23" x14ac:dyDescent="0.4">
      <c r="A281" s="24">
        <v>275</v>
      </c>
      <c r="B281" s="24" t="s">
        <v>503</v>
      </c>
      <c r="C281" s="27" t="s">
        <v>503</v>
      </c>
      <c r="D281" s="26" t="s">
        <v>503</v>
      </c>
      <c r="E281" s="28" t="s">
        <v>685</v>
      </c>
      <c r="F281" s="25" t="s">
        <v>48</v>
      </c>
      <c r="G281" s="93" t="s">
        <v>35</v>
      </c>
      <c r="H281" s="11" t="s">
        <v>50</v>
      </c>
      <c r="I281" s="28" t="s">
        <v>720</v>
      </c>
      <c r="J281" s="28" t="s">
        <v>52</v>
      </c>
      <c r="K281" s="28" t="s">
        <v>34</v>
      </c>
      <c r="L281" s="52" t="s">
        <v>721</v>
      </c>
      <c r="M281" s="29" t="s">
        <v>722</v>
      </c>
      <c r="N281" s="30" t="s">
        <v>42</v>
      </c>
      <c r="O281" s="31">
        <v>44132</v>
      </c>
      <c r="P281" s="32">
        <v>44141</v>
      </c>
      <c r="Q281" s="33" t="s">
        <v>723</v>
      </c>
      <c r="R281" s="34">
        <v>5.63</v>
      </c>
      <c r="S281" s="37">
        <v>5.6</v>
      </c>
      <c r="T281" s="21" t="str">
        <f>IF(Q281="","",IF(NOT(ISERROR(Q281*1)),ROUNDDOWN(Q281*1,2-INT(LOG(ABS(Q281*1)))),IFERROR("&lt;"&amp;ROUNDDOWN(IF(SUBSTITUTE(Q281,"&lt;","")*1&lt;=50,SUBSTITUTE(Q281,"&lt;","")*1,""),2-INT(LOG(ABS(SUBSTITUTE(Q281,"&lt;","")*1)))),IF(Q281="-",Q281,"入力形式が間違っています"))))</f>
        <v>&lt;3.88</v>
      </c>
      <c r="U281" s="21">
        <f>IF(R281="","",IF(NOT(ISERROR(R281*1)),ROUNDDOWN(R281*1,2-INT(LOG(ABS(R281*1)))),IFERROR("&lt;"&amp;ROUNDDOWN(IF(SUBSTITUTE(R281,"&lt;","")*1&lt;=50,SUBSTITUTE(R281,"&lt;","")*1,""),2-INT(LOG(ABS(SUBSTITUTE(R281,"&lt;","")*1)))),IF(R281="-",R281,"入力形式が間違っています"))))</f>
        <v>5.63</v>
      </c>
      <c r="V281" s="22">
        <f>IFERROR(IF(AND(T281="",U281=""),"",IF(AND(T281="-",U281="-"),IF(S281="","Cs合計を入力してください",S281),IF(NOT(ISERROR(T281*1+U281*1)),ROUND(T281+U281, 1-INT(LOG(ABS(T281+U281)))),IF(NOT(ISERROR(T281*1)),ROUND(T281, 1-INT(LOG(ABS(T281)))),IF(NOT(ISERROR(U281*1)),ROUND(U281, 1-INT(LOG(ABS(U281)))),IF(ISERROR(T281*1+U281*1),"&lt;"&amp;ROUND(IF(T281="-",0,SUBSTITUTE(T281,"&lt;",""))*1+IF(U281="-",0,SUBSTITUTE(U281,"&lt;",""))*1,1-INT(LOG(ABS(IF(T281="-",0,SUBSTITUTE(T281,"&lt;",""))*1+IF(U281="-",0,SUBSTITUTE(U281,"&lt;",""))*1)))))))))),"入力形式が間違っています")</f>
        <v>5.6</v>
      </c>
      <c r="W281" s="50"/>
    </row>
    <row r="282" spans="1:23" x14ac:dyDescent="0.4">
      <c r="A282" s="24">
        <v>276</v>
      </c>
      <c r="B282" s="24" t="s">
        <v>503</v>
      </c>
      <c r="C282" s="27" t="s">
        <v>503</v>
      </c>
      <c r="D282" s="26" t="s">
        <v>503</v>
      </c>
      <c r="E282" s="28" t="s">
        <v>685</v>
      </c>
      <c r="F282" s="25" t="s">
        <v>48</v>
      </c>
      <c r="G282" s="93" t="s">
        <v>35</v>
      </c>
      <c r="H282" s="11" t="s">
        <v>50</v>
      </c>
      <c r="I282" s="28" t="s">
        <v>720</v>
      </c>
      <c r="J282" s="28" t="s">
        <v>52</v>
      </c>
      <c r="K282" s="28" t="s">
        <v>34</v>
      </c>
      <c r="L282" s="52" t="s">
        <v>721</v>
      </c>
      <c r="M282" s="29" t="s">
        <v>722</v>
      </c>
      <c r="N282" s="30" t="s">
        <v>42</v>
      </c>
      <c r="O282" s="31">
        <v>44133</v>
      </c>
      <c r="P282" s="32">
        <v>44141</v>
      </c>
      <c r="Q282" s="33" t="s">
        <v>544</v>
      </c>
      <c r="R282" s="34">
        <v>14.3</v>
      </c>
      <c r="S282" s="37">
        <v>14</v>
      </c>
      <c r="T282" s="21" t="str">
        <f>IF(Q282="","",IF(NOT(ISERROR(Q282*1)),ROUNDDOWN(Q282*1,2-INT(LOG(ABS(Q282*1)))),IFERROR("&lt;"&amp;ROUNDDOWN(IF(SUBSTITUTE(Q282,"&lt;","")*1&lt;=50,SUBSTITUTE(Q282,"&lt;","")*1,""),2-INT(LOG(ABS(SUBSTITUTE(Q282,"&lt;","")*1)))),IF(Q282="-",Q282,"入力形式が間違っています"))))</f>
        <v>&lt;4.86</v>
      </c>
      <c r="U282" s="21">
        <f>IF(R282="","",IF(NOT(ISERROR(R282*1)),ROUNDDOWN(R282*1,2-INT(LOG(ABS(R282*1)))),IFERROR("&lt;"&amp;ROUNDDOWN(IF(SUBSTITUTE(R282,"&lt;","")*1&lt;=50,SUBSTITUTE(R282,"&lt;","")*1,""),2-INT(LOG(ABS(SUBSTITUTE(R282,"&lt;","")*1)))),IF(R282="-",R282,"入力形式が間違っています"))))</f>
        <v>14.3</v>
      </c>
      <c r="V282" s="22">
        <f>IFERROR(IF(AND(T282="",U282=""),"",IF(AND(T282="-",U282="-"),IF(S282="","Cs合計を入力してください",S282),IF(NOT(ISERROR(T282*1+U282*1)),ROUND(T282+U282, 1-INT(LOG(ABS(T282+U282)))),IF(NOT(ISERROR(T282*1)),ROUND(T282, 1-INT(LOG(ABS(T282)))),IF(NOT(ISERROR(U282*1)),ROUND(U282, 1-INT(LOG(ABS(U282)))),IF(ISERROR(T282*1+U282*1),"&lt;"&amp;ROUND(IF(T282="-",0,SUBSTITUTE(T282,"&lt;",""))*1+IF(U282="-",0,SUBSTITUTE(U282,"&lt;",""))*1,1-INT(LOG(ABS(IF(T282="-",0,SUBSTITUTE(T282,"&lt;",""))*1+IF(U282="-",0,SUBSTITUTE(U282,"&lt;",""))*1)))))))))),"入力形式が間違っています")</f>
        <v>14</v>
      </c>
      <c r="W282" s="50"/>
    </row>
    <row r="283" spans="1:23" x14ac:dyDescent="0.4">
      <c r="A283" s="24">
        <v>277</v>
      </c>
      <c r="B283" s="24" t="s">
        <v>503</v>
      </c>
      <c r="C283" s="27" t="s">
        <v>503</v>
      </c>
      <c r="D283" s="26" t="s">
        <v>503</v>
      </c>
      <c r="E283" s="28" t="s">
        <v>685</v>
      </c>
      <c r="F283" s="25" t="s">
        <v>48</v>
      </c>
      <c r="G283" s="93" t="s">
        <v>35</v>
      </c>
      <c r="H283" s="11" t="s">
        <v>50</v>
      </c>
      <c r="I283" s="28" t="s">
        <v>720</v>
      </c>
      <c r="J283" s="28" t="s">
        <v>52</v>
      </c>
      <c r="K283" s="28" t="s">
        <v>34</v>
      </c>
      <c r="L283" s="52" t="s">
        <v>721</v>
      </c>
      <c r="M283" s="29" t="s">
        <v>722</v>
      </c>
      <c r="N283" s="30" t="s">
        <v>42</v>
      </c>
      <c r="O283" s="31">
        <v>44133</v>
      </c>
      <c r="P283" s="32">
        <v>44141</v>
      </c>
      <c r="Q283" s="33" t="s">
        <v>508</v>
      </c>
      <c r="R283" s="34" t="s">
        <v>724</v>
      </c>
      <c r="S283" s="37" t="s">
        <v>624</v>
      </c>
      <c r="T283" s="21" t="str">
        <f>IF(Q283="","",IF(NOT(ISERROR(Q283*1)),ROUNDDOWN(Q283*1,2-INT(LOG(ABS(Q283*1)))),IFERROR("&lt;"&amp;ROUNDDOWN(IF(SUBSTITUTE(Q283,"&lt;","")*1&lt;=50,SUBSTITUTE(Q283,"&lt;","")*1,""),2-INT(LOG(ABS(SUBSTITUTE(Q283,"&lt;","")*1)))),IF(Q283="-",Q283,"入力形式が間違っています"))))</f>
        <v>&lt;4.16</v>
      </c>
      <c r="U283" s="21" t="str">
        <f>IF(R283="","",IF(NOT(ISERROR(R283*1)),ROUNDDOWN(R283*1,2-INT(LOG(ABS(R283*1)))),IFERROR("&lt;"&amp;ROUNDDOWN(IF(SUBSTITUTE(R283,"&lt;","")*1&lt;=50,SUBSTITUTE(R283,"&lt;","")*1,""),2-INT(LOG(ABS(SUBSTITUTE(R283,"&lt;","")*1)))),IF(R283="-",R283,"入力形式が間違っています"))))</f>
        <v>&lt;4.7</v>
      </c>
      <c r="V283" s="22" t="str">
        <f>IFERROR(IF(AND(T283="",U283=""),"",IF(AND(T283="-",U283="-"),IF(S283="","Cs合計を入力してください",S283),IF(NOT(ISERROR(T283*1+U283*1)),ROUND(T283+U283, 1-INT(LOG(ABS(T283+U283)))),IF(NOT(ISERROR(T283*1)),ROUND(T283, 1-INT(LOG(ABS(T283)))),IF(NOT(ISERROR(U283*1)),ROUND(U283, 1-INT(LOG(ABS(U283)))),IF(ISERROR(T283*1+U283*1),"&lt;"&amp;ROUND(IF(T283="-",0,SUBSTITUTE(T283,"&lt;",""))*1+IF(U283="-",0,SUBSTITUTE(U283,"&lt;",""))*1,1-INT(LOG(ABS(IF(T283="-",0,SUBSTITUTE(T283,"&lt;",""))*1+IF(U283="-",0,SUBSTITUTE(U283,"&lt;",""))*1)))))))))),"入力形式が間違っています")</f>
        <v>&lt;8.9</v>
      </c>
      <c r="W283" s="50"/>
    </row>
    <row r="284" spans="1:23" x14ac:dyDescent="0.4">
      <c r="A284" s="24">
        <v>278</v>
      </c>
      <c r="B284" s="24" t="s">
        <v>503</v>
      </c>
      <c r="C284" s="27" t="s">
        <v>503</v>
      </c>
      <c r="D284" s="26" t="s">
        <v>503</v>
      </c>
      <c r="E284" s="28" t="s">
        <v>685</v>
      </c>
      <c r="F284" s="25" t="s">
        <v>48</v>
      </c>
      <c r="G284" s="93" t="s">
        <v>35</v>
      </c>
      <c r="H284" s="11" t="s">
        <v>50</v>
      </c>
      <c r="I284" s="28" t="s">
        <v>720</v>
      </c>
      <c r="J284" s="28" t="s">
        <v>52</v>
      </c>
      <c r="K284" s="28" t="s">
        <v>34</v>
      </c>
      <c r="L284" s="52" t="s">
        <v>721</v>
      </c>
      <c r="M284" s="29" t="s">
        <v>722</v>
      </c>
      <c r="N284" s="30" t="s">
        <v>42</v>
      </c>
      <c r="O284" s="31">
        <v>44147</v>
      </c>
      <c r="P284" s="32">
        <v>44155</v>
      </c>
      <c r="Q284" s="33" t="s">
        <v>421</v>
      </c>
      <c r="R284" s="34">
        <v>11.4</v>
      </c>
      <c r="S284" s="37">
        <v>11</v>
      </c>
      <c r="T284" s="21" t="str">
        <f>IF(Q284="","",IF(NOT(ISERROR(Q284*1)),ROUNDDOWN(Q284*1,2-INT(LOG(ABS(Q284*1)))),IFERROR("&lt;"&amp;ROUNDDOWN(IF(SUBSTITUTE(Q284,"&lt;","")*1&lt;=50,SUBSTITUTE(Q284,"&lt;","")*1,""),2-INT(LOG(ABS(SUBSTITUTE(Q284,"&lt;","")*1)))),IF(Q284="-",Q284,"入力形式が間違っています"))))</f>
        <v>&lt;3.97</v>
      </c>
      <c r="U284" s="21">
        <f>IF(R284="","",IF(NOT(ISERROR(R284*1)),ROUNDDOWN(R284*1,2-INT(LOG(ABS(R284*1)))),IFERROR("&lt;"&amp;ROUNDDOWN(IF(SUBSTITUTE(R284,"&lt;","")*1&lt;=50,SUBSTITUTE(R284,"&lt;","")*1,""),2-INT(LOG(ABS(SUBSTITUTE(R284,"&lt;","")*1)))),IF(R284="-",R284,"入力形式が間違っています"))))</f>
        <v>11.4</v>
      </c>
      <c r="V284" s="22">
        <f>IFERROR(IF(AND(T284="",U284=""),"",IF(AND(T284="-",U284="-"),IF(S284="","Cs合計を入力してください",S284),IF(NOT(ISERROR(T284*1+U284*1)),ROUND(T284+U284, 1-INT(LOG(ABS(T284+U284)))),IF(NOT(ISERROR(T284*1)),ROUND(T284, 1-INT(LOG(ABS(T284)))),IF(NOT(ISERROR(U284*1)),ROUND(U284, 1-INT(LOG(ABS(U284)))),IF(ISERROR(T284*1+U284*1),"&lt;"&amp;ROUND(IF(T284="-",0,SUBSTITUTE(T284,"&lt;",""))*1+IF(U284="-",0,SUBSTITUTE(U284,"&lt;",""))*1,1-INT(LOG(ABS(IF(T284="-",0,SUBSTITUTE(T284,"&lt;",""))*1+IF(U284="-",0,SUBSTITUTE(U284,"&lt;",""))*1)))))))))),"入力形式が間違っています")</f>
        <v>11</v>
      </c>
      <c r="W284" s="50"/>
    </row>
    <row r="285" spans="1:23" x14ac:dyDescent="0.4">
      <c r="A285" s="24">
        <v>279</v>
      </c>
      <c r="B285" s="24" t="s">
        <v>503</v>
      </c>
      <c r="C285" s="27" t="s">
        <v>503</v>
      </c>
      <c r="D285" s="26" t="s">
        <v>503</v>
      </c>
      <c r="E285" s="28" t="s">
        <v>685</v>
      </c>
      <c r="F285" s="25" t="s">
        <v>48</v>
      </c>
      <c r="G285" s="93" t="s">
        <v>35</v>
      </c>
      <c r="H285" s="11" t="s">
        <v>50</v>
      </c>
      <c r="I285" s="28" t="s">
        <v>720</v>
      </c>
      <c r="J285" s="28" t="s">
        <v>52</v>
      </c>
      <c r="K285" s="28" t="s">
        <v>34</v>
      </c>
      <c r="L285" s="52" t="s">
        <v>721</v>
      </c>
      <c r="M285" s="29" t="s">
        <v>722</v>
      </c>
      <c r="N285" s="30" t="s">
        <v>42</v>
      </c>
      <c r="O285" s="31">
        <v>44147</v>
      </c>
      <c r="P285" s="32">
        <v>44155</v>
      </c>
      <c r="Q285" s="33" t="s">
        <v>725</v>
      </c>
      <c r="R285" s="34">
        <v>55</v>
      </c>
      <c r="S285" s="37">
        <v>55</v>
      </c>
      <c r="T285" s="21" t="str">
        <f>IF(Q285="","",IF(NOT(ISERROR(Q285*1)),ROUNDDOWN(Q285*1,2-INT(LOG(ABS(Q285*1)))),IFERROR("&lt;"&amp;ROUNDDOWN(IF(SUBSTITUTE(Q285,"&lt;","")*1&lt;=50,SUBSTITUTE(Q285,"&lt;","")*1,""),2-INT(LOG(ABS(SUBSTITUTE(Q285,"&lt;","")*1)))),IF(Q285="-",Q285,"入力形式が間違っています"))))</f>
        <v>&lt;4.55</v>
      </c>
      <c r="U285" s="21">
        <f>IF(R285="","",IF(NOT(ISERROR(R285*1)),ROUNDDOWN(R285*1,2-INT(LOG(ABS(R285*1)))),IFERROR("&lt;"&amp;ROUNDDOWN(IF(SUBSTITUTE(R285,"&lt;","")*1&lt;=50,SUBSTITUTE(R285,"&lt;","")*1,""),2-INT(LOG(ABS(SUBSTITUTE(R285,"&lt;","")*1)))),IF(R285="-",R285,"入力形式が間違っています"))))</f>
        <v>55</v>
      </c>
      <c r="V285" s="22">
        <f>IFERROR(IF(AND(T285="",U285=""),"",IF(AND(T285="-",U285="-"),IF(S285="","Cs合計を入力してください",S285),IF(NOT(ISERROR(T285*1+U285*1)),ROUND(T285+U285, 1-INT(LOG(ABS(T285+U285)))),IF(NOT(ISERROR(T285*1)),ROUND(T285, 1-INT(LOG(ABS(T285)))),IF(NOT(ISERROR(U285*1)),ROUND(U285, 1-INT(LOG(ABS(U285)))),IF(ISERROR(T285*1+U285*1),"&lt;"&amp;ROUND(IF(T285="-",0,SUBSTITUTE(T285,"&lt;",""))*1+IF(U285="-",0,SUBSTITUTE(U285,"&lt;",""))*1,1-INT(LOG(ABS(IF(T285="-",0,SUBSTITUTE(T285,"&lt;",""))*1+IF(U285="-",0,SUBSTITUTE(U285,"&lt;",""))*1)))))))))),"入力形式が間違っています")</f>
        <v>55</v>
      </c>
      <c r="W285" s="50"/>
    </row>
    <row r="286" spans="1:23" x14ac:dyDescent="0.4">
      <c r="A286" s="24">
        <v>280</v>
      </c>
      <c r="B286" s="24" t="s">
        <v>503</v>
      </c>
      <c r="C286" s="27" t="s">
        <v>503</v>
      </c>
      <c r="D286" s="26" t="s">
        <v>503</v>
      </c>
      <c r="E286" s="28" t="s">
        <v>685</v>
      </c>
      <c r="F286" s="25" t="s">
        <v>48</v>
      </c>
      <c r="G286" s="93" t="s">
        <v>35</v>
      </c>
      <c r="H286" s="11" t="s">
        <v>50</v>
      </c>
      <c r="I286" s="28" t="s">
        <v>720</v>
      </c>
      <c r="J286" s="28" t="s">
        <v>52</v>
      </c>
      <c r="K286" s="28" t="s">
        <v>34</v>
      </c>
      <c r="L286" s="52" t="s">
        <v>721</v>
      </c>
      <c r="M286" s="29" t="s">
        <v>722</v>
      </c>
      <c r="N286" s="30" t="s">
        <v>42</v>
      </c>
      <c r="O286" s="31">
        <v>44152</v>
      </c>
      <c r="P286" s="32">
        <v>44155</v>
      </c>
      <c r="Q286" s="33" t="s">
        <v>278</v>
      </c>
      <c r="R286" s="34">
        <v>16.5</v>
      </c>
      <c r="S286" s="37">
        <v>17</v>
      </c>
      <c r="T286" s="21" t="str">
        <f>IF(Q286="","",IF(NOT(ISERROR(Q286*1)),ROUNDDOWN(Q286*1,2-INT(LOG(ABS(Q286*1)))),IFERROR("&lt;"&amp;ROUNDDOWN(IF(SUBSTITUTE(Q286,"&lt;","")*1&lt;=50,SUBSTITUTE(Q286,"&lt;","")*1,""),2-INT(LOG(ABS(SUBSTITUTE(Q286,"&lt;","")*1)))),IF(Q286="-",Q286,"入力形式が間違っています"))))</f>
        <v>&lt;4.57</v>
      </c>
      <c r="U286" s="21">
        <f>IF(R286="","",IF(NOT(ISERROR(R286*1)),ROUNDDOWN(R286*1,2-INT(LOG(ABS(R286*1)))),IFERROR("&lt;"&amp;ROUNDDOWN(IF(SUBSTITUTE(R286,"&lt;","")*1&lt;=50,SUBSTITUTE(R286,"&lt;","")*1,""),2-INT(LOG(ABS(SUBSTITUTE(R286,"&lt;","")*1)))),IF(R286="-",R286,"入力形式が間違っています"))))</f>
        <v>16.5</v>
      </c>
      <c r="V286" s="22">
        <f>IFERROR(IF(AND(T286="",U286=""),"",IF(AND(T286="-",U286="-"),IF(S286="","Cs合計を入力してください",S286),IF(NOT(ISERROR(T286*1+U286*1)),ROUND(T286+U286, 1-INT(LOG(ABS(T286+U286)))),IF(NOT(ISERROR(T286*1)),ROUND(T286, 1-INT(LOG(ABS(T286)))),IF(NOT(ISERROR(U286*1)),ROUND(U286, 1-INT(LOG(ABS(U286)))),IF(ISERROR(T286*1+U286*1),"&lt;"&amp;ROUND(IF(T286="-",0,SUBSTITUTE(T286,"&lt;",""))*1+IF(U286="-",0,SUBSTITUTE(U286,"&lt;",""))*1,1-INT(LOG(ABS(IF(T286="-",0,SUBSTITUTE(T286,"&lt;",""))*1+IF(U286="-",0,SUBSTITUTE(U286,"&lt;",""))*1)))))))))),"入力形式が間違っています")</f>
        <v>17</v>
      </c>
      <c r="W286" s="50"/>
    </row>
    <row r="287" spans="1:23" x14ac:dyDescent="0.4">
      <c r="A287" s="24">
        <v>281</v>
      </c>
      <c r="B287" s="24" t="s">
        <v>503</v>
      </c>
      <c r="C287" s="27" t="s">
        <v>503</v>
      </c>
      <c r="D287" s="26" t="s">
        <v>503</v>
      </c>
      <c r="E287" s="28" t="s">
        <v>685</v>
      </c>
      <c r="F287" s="25" t="s">
        <v>48</v>
      </c>
      <c r="G287" s="93" t="s">
        <v>35</v>
      </c>
      <c r="H287" s="11" t="s">
        <v>50</v>
      </c>
      <c r="I287" s="28" t="s">
        <v>720</v>
      </c>
      <c r="J287" s="28" t="s">
        <v>52</v>
      </c>
      <c r="K287" s="28" t="s">
        <v>34</v>
      </c>
      <c r="L287" s="52" t="s">
        <v>721</v>
      </c>
      <c r="M287" s="29" t="s">
        <v>722</v>
      </c>
      <c r="N287" s="30" t="s">
        <v>42</v>
      </c>
      <c r="O287" s="31">
        <v>44154</v>
      </c>
      <c r="P287" s="32">
        <v>44155</v>
      </c>
      <c r="Q287" s="33" t="s">
        <v>260</v>
      </c>
      <c r="R287" s="34">
        <v>31.3</v>
      </c>
      <c r="S287" s="37">
        <v>31</v>
      </c>
      <c r="T287" s="21" t="str">
        <f>IF(Q287="","",IF(NOT(ISERROR(Q287*1)),ROUNDDOWN(Q287*1,2-INT(LOG(ABS(Q287*1)))),IFERROR("&lt;"&amp;ROUNDDOWN(IF(SUBSTITUTE(Q287,"&lt;","")*1&lt;=50,SUBSTITUTE(Q287,"&lt;","")*1,""),2-INT(LOG(ABS(SUBSTITUTE(Q287,"&lt;","")*1)))),IF(Q287="-",Q287,"入力形式が間違っています"))))</f>
        <v>&lt;4.72</v>
      </c>
      <c r="U287" s="21">
        <f>IF(R287="","",IF(NOT(ISERROR(R287*1)),ROUNDDOWN(R287*1,2-INT(LOG(ABS(R287*1)))),IFERROR("&lt;"&amp;ROUNDDOWN(IF(SUBSTITUTE(R287,"&lt;","")*1&lt;=50,SUBSTITUTE(R287,"&lt;","")*1,""),2-INT(LOG(ABS(SUBSTITUTE(R287,"&lt;","")*1)))),IF(R287="-",R287,"入力形式が間違っています"))))</f>
        <v>31.3</v>
      </c>
      <c r="V287" s="22">
        <f>IFERROR(IF(AND(T287="",U287=""),"",IF(AND(T287="-",U287="-"),IF(S287="","Cs合計を入力してください",S287),IF(NOT(ISERROR(T287*1+U287*1)),ROUND(T287+U287, 1-INT(LOG(ABS(T287+U287)))),IF(NOT(ISERROR(T287*1)),ROUND(T287, 1-INT(LOG(ABS(T287)))),IF(NOT(ISERROR(U287*1)),ROUND(U287, 1-INT(LOG(ABS(U287)))),IF(ISERROR(T287*1+U287*1),"&lt;"&amp;ROUND(IF(T287="-",0,SUBSTITUTE(T287,"&lt;",""))*1+IF(U287="-",0,SUBSTITUTE(U287,"&lt;",""))*1,1-INT(LOG(ABS(IF(T287="-",0,SUBSTITUTE(T287,"&lt;",""))*1+IF(U287="-",0,SUBSTITUTE(U287,"&lt;",""))*1)))))))))),"入力形式が間違っています")</f>
        <v>31</v>
      </c>
      <c r="W287" s="50"/>
    </row>
    <row r="288" spans="1:23" x14ac:dyDescent="0.4">
      <c r="A288" s="24">
        <v>282</v>
      </c>
      <c r="B288" s="24" t="s">
        <v>503</v>
      </c>
      <c r="C288" s="27" t="s">
        <v>503</v>
      </c>
      <c r="D288" s="26" t="s">
        <v>503</v>
      </c>
      <c r="E288" s="28" t="s">
        <v>685</v>
      </c>
      <c r="F288" s="25" t="s">
        <v>48</v>
      </c>
      <c r="G288" s="93" t="s">
        <v>35</v>
      </c>
      <c r="H288" s="11" t="s">
        <v>50</v>
      </c>
      <c r="I288" s="28" t="s">
        <v>720</v>
      </c>
      <c r="J288" s="28" t="s">
        <v>52</v>
      </c>
      <c r="K288" s="28" t="s">
        <v>34</v>
      </c>
      <c r="L288" s="52" t="s">
        <v>721</v>
      </c>
      <c r="M288" s="29" t="s">
        <v>722</v>
      </c>
      <c r="N288" s="30" t="s">
        <v>42</v>
      </c>
      <c r="O288" s="31">
        <v>44156</v>
      </c>
      <c r="P288" s="32">
        <v>44176</v>
      </c>
      <c r="Q288" s="33" t="s">
        <v>726</v>
      </c>
      <c r="R288" s="34">
        <v>19.399999999999999</v>
      </c>
      <c r="S288" s="37">
        <v>19</v>
      </c>
      <c r="T288" s="21" t="str">
        <f>IF(Q288="","",IF(NOT(ISERROR(Q288*1)),ROUNDDOWN(Q288*1,2-INT(LOG(ABS(Q288*1)))),IFERROR("&lt;"&amp;ROUNDDOWN(IF(SUBSTITUTE(Q288,"&lt;","")*1&lt;=50,SUBSTITUTE(Q288,"&lt;","")*1,""),2-INT(LOG(ABS(SUBSTITUTE(Q288,"&lt;","")*1)))),IF(Q288="-",Q288,"入力形式が間違っています"))))</f>
        <v>&lt;4.07</v>
      </c>
      <c r="U288" s="21">
        <f>IF(R288="","",IF(NOT(ISERROR(R288*1)),ROUNDDOWN(R288*1,2-INT(LOG(ABS(R288*1)))),IFERROR("&lt;"&amp;ROUNDDOWN(IF(SUBSTITUTE(R288,"&lt;","")*1&lt;=50,SUBSTITUTE(R288,"&lt;","")*1,""),2-INT(LOG(ABS(SUBSTITUTE(R288,"&lt;","")*1)))),IF(R288="-",R288,"入力形式が間違っています"))))</f>
        <v>19.399999999999999</v>
      </c>
      <c r="V288" s="22">
        <f>IFERROR(IF(AND(T288="",U288=""),"",IF(AND(T288="-",U288="-"),IF(S288="","Cs合計を入力してください",S288),IF(NOT(ISERROR(T288*1+U288*1)),ROUND(T288+U288, 1-INT(LOG(ABS(T288+U288)))),IF(NOT(ISERROR(T288*1)),ROUND(T288, 1-INT(LOG(ABS(T288)))),IF(NOT(ISERROR(U288*1)),ROUND(U288, 1-INT(LOG(ABS(U288)))),IF(ISERROR(T288*1+U288*1),"&lt;"&amp;ROUND(IF(T288="-",0,SUBSTITUTE(T288,"&lt;",""))*1+IF(U288="-",0,SUBSTITUTE(U288,"&lt;",""))*1,1-INT(LOG(ABS(IF(T288="-",0,SUBSTITUTE(T288,"&lt;",""))*1+IF(U288="-",0,SUBSTITUTE(U288,"&lt;",""))*1)))))))))),"入力形式が間違っています")</f>
        <v>19</v>
      </c>
      <c r="W288" s="50"/>
    </row>
    <row r="289" spans="1:23" x14ac:dyDescent="0.4">
      <c r="A289" s="24">
        <v>283</v>
      </c>
      <c r="B289" s="24" t="s">
        <v>503</v>
      </c>
      <c r="C289" s="27" t="s">
        <v>503</v>
      </c>
      <c r="D289" s="26" t="s">
        <v>503</v>
      </c>
      <c r="E289" s="28" t="s">
        <v>685</v>
      </c>
      <c r="F289" s="25" t="s">
        <v>48</v>
      </c>
      <c r="G289" s="93" t="s">
        <v>35</v>
      </c>
      <c r="H289" s="11" t="s">
        <v>50</v>
      </c>
      <c r="I289" s="28" t="s">
        <v>720</v>
      </c>
      <c r="J289" s="28" t="s">
        <v>52</v>
      </c>
      <c r="K289" s="28" t="s">
        <v>34</v>
      </c>
      <c r="L289" s="52" t="s">
        <v>721</v>
      </c>
      <c r="M289" s="29" t="s">
        <v>722</v>
      </c>
      <c r="N289" s="30" t="s">
        <v>42</v>
      </c>
      <c r="O289" s="31">
        <v>44156</v>
      </c>
      <c r="P289" s="32">
        <v>44176</v>
      </c>
      <c r="Q289" s="33" t="s">
        <v>727</v>
      </c>
      <c r="R289" s="34">
        <v>7.29</v>
      </c>
      <c r="S289" s="37">
        <v>7.3</v>
      </c>
      <c r="T289" s="21" t="str">
        <f>IF(Q289="","",IF(NOT(ISERROR(Q289*1)),ROUNDDOWN(Q289*1,2-INT(LOG(ABS(Q289*1)))),IFERROR("&lt;"&amp;ROUNDDOWN(IF(SUBSTITUTE(Q289,"&lt;","")*1&lt;=50,SUBSTITUTE(Q289,"&lt;","")*1,""),2-INT(LOG(ABS(SUBSTITUTE(Q289,"&lt;","")*1)))),IF(Q289="-",Q289,"入力形式が間違っています"))))</f>
        <v>&lt;5.48</v>
      </c>
      <c r="U289" s="21">
        <f>IF(R289="","",IF(NOT(ISERROR(R289*1)),ROUNDDOWN(R289*1,2-INT(LOG(ABS(R289*1)))),IFERROR("&lt;"&amp;ROUNDDOWN(IF(SUBSTITUTE(R289,"&lt;","")*1&lt;=50,SUBSTITUTE(R289,"&lt;","")*1,""),2-INT(LOG(ABS(SUBSTITUTE(R289,"&lt;","")*1)))),IF(R289="-",R289,"入力形式が間違っています"))))</f>
        <v>7.29</v>
      </c>
      <c r="V289" s="22">
        <f>IFERROR(IF(AND(T289="",U289=""),"",IF(AND(T289="-",U289="-"),IF(S289="","Cs合計を入力してください",S289),IF(NOT(ISERROR(T289*1+U289*1)),ROUND(T289+U289, 1-INT(LOG(ABS(T289+U289)))),IF(NOT(ISERROR(T289*1)),ROUND(T289, 1-INT(LOG(ABS(T289)))),IF(NOT(ISERROR(U289*1)),ROUND(U289, 1-INT(LOG(ABS(U289)))),IF(ISERROR(T289*1+U289*1),"&lt;"&amp;ROUND(IF(T289="-",0,SUBSTITUTE(T289,"&lt;",""))*1+IF(U289="-",0,SUBSTITUTE(U289,"&lt;",""))*1,1-INT(LOG(ABS(IF(T289="-",0,SUBSTITUTE(T289,"&lt;",""))*1+IF(U289="-",0,SUBSTITUTE(U289,"&lt;",""))*1)))))))))),"入力形式が間違っています")</f>
        <v>7.3</v>
      </c>
      <c r="W289" s="50"/>
    </row>
    <row r="290" spans="1:23" x14ac:dyDescent="0.4">
      <c r="A290" s="24">
        <v>284</v>
      </c>
      <c r="B290" s="24" t="s">
        <v>503</v>
      </c>
      <c r="C290" s="27" t="s">
        <v>503</v>
      </c>
      <c r="D290" s="26" t="s">
        <v>503</v>
      </c>
      <c r="E290" s="28" t="s">
        <v>685</v>
      </c>
      <c r="F290" s="25" t="s">
        <v>48</v>
      </c>
      <c r="G290" s="93" t="s">
        <v>35</v>
      </c>
      <c r="H290" s="11" t="s">
        <v>50</v>
      </c>
      <c r="I290" s="28" t="s">
        <v>720</v>
      </c>
      <c r="J290" s="28" t="s">
        <v>52</v>
      </c>
      <c r="K290" s="28" t="s">
        <v>34</v>
      </c>
      <c r="L290" s="52" t="s">
        <v>721</v>
      </c>
      <c r="M290" s="29" t="s">
        <v>722</v>
      </c>
      <c r="N290" s="30" t="s">
        <v>42</v>
      </c>
      <c r="O290" s="31">
        <v>44156</v>
      </c>
      <c r="P290" s="32">
        <v>44176</v>
      </c>
      <c r="Q290" s="33" t="s">
        <v>728</v>
      </c>
      <c r="R290" s="34">
        <v>29.6</v>
      </c>
      <c r="S290" s="37">
        <v>30</v>
      </c>
      <c r="T290" s="21" t="str">
        <f>IF(Q290="","",IF(NOT(ISERROR(Q290*1)),ROUNDDOWN(Q290*1,2-INT(LOG(ABS(Q290*1)))),IFERROR("&lt;"&amp;ROUNDDOWN(IF(SUBSTITUTE(Q290,"&lt;","")*1&lt;=50,SUBSTITUTE(Q290,"&lt;","")*1,""),2-INT(LOG(ABS(SUBSTITUTE(Q290,"&lt;","")*1)))),IF(Q290="-",Q290,"入力形式が間違っています"))))</f>
        <v>&lt;5.16</v>
      </c>
      <c r="U290" s="21">
        <f>IF(R290="","",IF(NOT(ISERROR(R290*1)),ROUNDDOWN(R290*1,2-INT(LOG(ABS(R290*1)))),IFERROR("&lt;"&amp;ROUNDDOWN(IF(SUBSTITUTE(R290,"&lt;","")*1&lt;=50,SUBSTITUTE(R290,"&lt;","")*1,""),2-INT(LOG(ABS(SUBSTITUTE(R290,"&lt;","")*1)))),IF(R290="-",R290,"入力形式が間違っています"))))</f>
        <v>29.6</v>
      </c>
      <c r="V290" s="22">
        <f>IFERROR(IF(AND(T290="",U290=""),"",IF(AND(T290="-",U290="-"),IF(S290="","Cs合計を入力してください",S290),IF(NOT(ISERROR(T290*1+U290*1)),ROUND(T290+U290, 1-INT(LOG(ABS(T290+U290)))),IF(NOT(ISERROR(T290*1)),ROUND(T290, 1-INT(LOG(ABS(T290)))),IF(NOT(ISERROR(U290*1)),ROUND(U290, 1-INT(LOG(ABS(U290)))),IF(ISERROR(T290*1+U290*1),"&lt;"&amp;ROUND(IF(T290="-",0,SUBSTITUTE(T290,"&lt;",""))*1+IF(U290="-",0,SUBSTITUTE(U290,"&lt;",""))*1,1-INT(LOG(ABS(IF(T290="-",0,SUBSTITUTE(T290,"&lt;",""))*1+IF(U290="-",0,SUBSTITUTE(U290,"&lt;",""))*1)))))))))),"入力形式が間違っています")</f>
        <v>30</v>
      </c>
      <c r="W290" s="50"/>
    </row>
    <row r="291" spans="1:23" x14ac:dyDescent="0.4">
      <c r="A291" s="24">
        <v>285</v>
      </c>
      <c r="B291" s="24" t="s">
        <v>503</v>
      </c>
      <c r="C291" s="27" t="s">
        <v>503</v>
      </c>
      <c r="D291" s="26" t="s">
        <v>503</v>
      </c>
      <c r="E291" s="28" t="s">
        <v>685</v>
      </c>
      <c r="F291" s="25" t="s">
        <v>48</v>
      </c>
      <c r="G291" s="93" t="s">
        <v>35</v>
      </c>
      <c r="H291" s="11" t="s">
        <v>50</v>
      </c>
      <c r="I291" s="28" t="s">
        <v>720</v>
      </c>
      <c r="J291" s="28" t="s">
        <v>52</v>
      </c>
      <c r="K291" s="28" t="s">
        <v>34</v>
      </c>
      <c r="L291" s="52" t="s">
        <v>721</v>
      </c>
      <c r="M291" s="29" t="s">
        <v>722</v>
      </c>
      <c r="N291" s="30" t="s">
        <v>42</v>
      </c>
      <c r="O291" s="31">
        <v>44198</v>
      </c>
      <c r="P291" s="32">
        <v>44211</v>
      </c>
      <c r="Q291" s="33" t="s">
        <v>729</v>
      </c>
      <c r="R291" s="34">
        <v>36.4</v>
      </c>
      <c r="S291" s="37">
        <v>36</v>
      </c>
      <c r="T291" s="21" t="str">
        <f>IF(Q291="","",IF(NOT(ISERROR(Q291*1)),ROUNDDOWN(Q291*1,2-INT(LOG(ABS(Q291*1)))),IFERROR("&lt;"&amp;ROUNDDOWN(IF(SUBSTITUTE(Q291,"&lt;","")*1&lt;=50,SUBSTITUTE(Q291,"&lt;","")*1,""),2-INT(LOG(ABS(SUBSTITUTE(Q291,"&lt;","")*1)))),IF(Q291="-",Q291,"入力形式が間違っています"))))</f>
        <v>&lt;5.08</v>
      </c>
      <c r="U291" s="21">
        <f>IF(R291="","",IF(NOT(ISERROR(R291*1)),ROUNDDOWN(R291*1,2-INT(LOG(ABS(R291*1)))),IFERROR("&lt;"&amp;ROUNDDOWN(IF(SUBSTITUTE(R291,"&lt;","")*1&lt;=50,SUBSTITUTE(R291,"&lt;","")*1,""),2-INT(LOG(ABS(SUBSTITUTE(R291,"&lt;","")*1)))),IF(R291="-",R291,"入力形式が間違っています"))))</f>
        <v>36.4</v>
      </c>
      <c r="V291" s="22">
        <f>IFERROR(IF(AND(T291="",U291=""),"",IF(AND(T291="-",U291="-"),IF(S291="","Cs合計を入力してください",S291),IF(NOT(ISERROR(T291*1+U291*1)),ROUND(T291+U291, 1-INT(LOG(ABS(T291+U291)))),IF(NOT(ISERROR(T291*1)),ROUND(T291, 1-INT(LOG(ABS(T291)))),IF(NOT(ISERROR(U291*1)),ROUND(U291, 1-INT(LOG(ABS(U291)))),IF(ISERROR(T291*1+U291*1),"&lt;"&amp;ROUND(IF(T291="-",0,SUBSTITUTE(T291,"&lt;",""))*1+IF(U291="-",0,SUBSTITUTE(U291,"&lt;",""))*1,1-INT(LOG(ABS(IF(T291="-",0,SUBSTITUTE(T291,"&lt;",""))*1+IF(U291="-",0,SUBSTITUTE(U291,"&lt;",""))*1)))))))))),"入力形式が間違っています")</f>
        <v>36</v>
      </c>
      <c r="W291" s="50"/>
    </row>
    <row r="292" spans="1:23" x14ac:dyDescent="0.4">
      <c r="A292" s="24">
        <v>286</v>
      </c>
      <c r="B292" s="24" t="s">
        <v>503</v>
      </c>
      <c r="C292" s="27" t="s">
        <v>503</v>
      </c>
      <c r="D292" s="26" t="s">
        <v>503</v>
      </c>
      <c r="E292" s="28" t="s">
        <v>685</v>
      </c>
      <c r="F292" s="25" t="s">
        <v>48</v>
      </c>
      <c r="G292" s="93" t="s">
        <v>35</v>
      </c>
      <c r="H292" s="11" t="s">
        <v>50</v>
      </c>
      <c r="I292" s="28" t="s">
        <v>720</v>
      </c>
      <c r="J292" s="28" t="s">
        <v>52</v>
      </c>
      <c r="K292" s="28" t="s">
        <v>34</v>
      </c>
      <c r="L292" s="52" t="s">
        <v>721</v>
      </c>
      <c r="M292" s="29" t="s">
        <v>722</v>
      </c>
      <c r="N292" s="30" t="s">
        <v>42</v>
      </c>
      <c r="O292" s="31">
        <v>44201</v>
      </c>
      <c r="P292" s="32">
        <v>44211</v>
      </c>
      <c r="Q292" s="33" t="s">
        <v>730</v>
      </c>
      <c r="R292" s="34">
        <v>30.6</v>
      </c>
      <c r="S292" s="37">
        <v>31</v>
      </c>
      <c r="T292" s="21" t="str">
        <f>IF(Q292="","",IF(NOT(ISERROR(Q292*1)),ROUNDDOWN(Q292*1,2-INT(LOG(ABS(Q292*1)))),IFERROR("&lt;"&amp;ROUNDDOWN(IF(SUBSTITUTE(Q292,"&lt;","")*1&lt;=50,SUBSTITUTE(Q292,"&lt;","")*1,""),2-INT(LOG(ABS(SUBSTITUTE(Q292,"&lt;","")*1)))),IF(Q292="-",Q292,"入力形式が間違っています"))))</f>
        <v>&lt;4.54</v>
      </c>
      <c r="U292" s="21">
        <f>IF(R292="","",IF(NOT(ISERROR(R292*1)),ROUNDDOWN(R292*1,2-INT(LOG(ABS(R292*1)))),IFERROR("&lt;"&amp;ROUNDDOWN(IF(SUBSTITUTE(R292,"&lt;","")*1&lt;=50,SUBSTITUTE(R292,"&lt;","")*1,""),2-INT(LOG(ABS(SUBSTITUTE(R292,"&lt;","")*1)))),IF(R292="-",R292,"入力形式が間違っています"))))</f>
        <v>30.6</v>
      </c>
      <c r="V292" s="22">
        <f>IFERROR(IF(AND(T292="",U292=""),"",IF(AND(T292="-",U292="-"),IF(S292="","Cs合計を入力してください",S292),IF(NOT(ISERROR(T292*1+U292*1)),ROUND(T292+U292, 1-INT(LOG(ABS(T292+U292)))),IF(NOT(ISERROR(T292*1)),ROUND(T292, 1-INT(LOG(ABS(T292)))),IF(NOT(ISERROR(U292*1)),ROUND(U292, 1-INT(LOG(ABS(U292)))),IF(ISERROR(T292*1+U292*1),"&lt;"&amp;ROUND(IF(T292="-",0,SUBSTITUTE(T292,"&lt;",""))*1+IF(U292="-",0,SUBSTITUTE(U292,"&lt;",""))*1,1-INT(LOG(ABS(IF(T292="-",0,SUBSTITUTE(T292,"&lt;",""))*1+IF(U292="-",0,SUBSTITUTE(U292,"&lt;",""))*1)))))))))),"入力形式が間違っています")</f>
        <v>31</v>
      </c>
      <c r="W292" s="50"/>
    </row>
    <row r="293" spans="1:23" x14ac:dyDescent="0.4">
      <c r="A293" s="24">
        <v>287</v>
      </c>
      <c r="B293" s="24" t="s">
        <v>503</v>
      </c>
      <c r="C293" s="27" t="s">
        <v>503</v>
      </c>
      <c r="D293" s="26" t="s">
        <v>503</v>
      </c>
      <c r="E293" s="28" t="s">
        <v>685</v>
      </c>
      <c r="F293" s="25" t="s">
        <v>48</v>
      </c>
      <c r="G293" s="93" t="s">
        <v>35</v>
      </c>
      <c r="H293" s="11" t="s">
        <v>50</v>
      </c>
      <c r="I293" s="28" t="s">
        <v>720</v>
      </c>
      <c r="J293" s="28" t="s">
        <v>52</v>
      </c>
      <c r="K293" s="28" t="s">
        <v>34</v>
      </c>
      <c r="L293" s="52" t="s">
        <v>721</v>
      </c>
      <c r="M293" s="29" t="s">
        <v>722</v>
      </c>
      <c r="N293" s="30" t="s">
        <v>42</v>
      </c>
      <c r="O293" s="31">
        <v>44207</v>
      </c>
      <c r="P293" s="32">
        <v>44211</v>
      </c>
      <c r="Q293" s="33" t="s">
        <v>731</v>
      </c>
      <c r="R293" s="34">
        <v>26.4</v>
      </c>
      <c r="S293" s="37">
        <v>26</v>
      </c>
      <c r="T293" s="21" t="str">
        <f>IF(Q293="","",IF(NOT(ISERROR(Q293*1)),ROUNDDOWN(Q293*1,2-INT(LOG(ABS(Q293*1)))),IFERROR("&lt;"&amp;ROUNDDOWN(IF(SUBSTITUTE(Q293,"&lt;","")*1&lt;=50,SUBSTITUTE(Q293,"&lt;","")*1,""),2-INT(LOG(ABS(SUBSTITUTE(Q293,"&lt;","")*1)))),IF(Q293="-",Q293,"入力形式が間違っています"))))</f>
        <v>&lt;5.11</v>
      </c>
      <c r="U293" s="21">
        <f>IF(R293="","",IF(NOT(ISERROR(R293*1)),ROUNDDOWN(R293*1,2-INT(LOG(ABS(R293*1)))),IFERROR("&lt;"&amp;ROUNDDOWN(IF(SUBSTITUTE(R293,"&lt;","")*1&lt;=50,SUBSTITUTE(R293,"&lt;","")*1,""),2-INT(LOG(ABS(SUBSTITUTE(R293,"&lt;","")*1)))),IF(R293="-",R293,"入力形式が間違っています"))))</f>
        <v>26.4</v>
      </c>
      <c r="V293" s="22">
        <f>IFERROR(IF(AND(T293="",U293=""),"",IF(AND(T293="-",U293="-"),IF(S293="","Cs合計を入力してください",S293),IF(NOT(ISERROR(T293*1+U293*1)),ROUND(T293+U293, 1-INT(LOG(ABS(T293+U293)))),IF(NOT(ISERROR(T293*1)),ROUND(T293, 1-INT(LOG(ABS(T293)))),IF(NOT(ISERROR(U293*1)),ROUND(U293, 1-INT(LOG(ABS(U293)))),IF(ISERROR(T293*1+U293*1),"&lt;"&amp;ROUND(IF(T293="-",0,SUBSTITUTE(T293,"&lt;",""))*1+IF(U293="-",0,SUBSTITUTE(U293,"&lt;",""))*1,1-INT(LOG(ABS(IF(T293="-",0,SUBSTITUTE(T293,"&lt;",""))*1+IF(U293="-",0,SUBSTITUTE(U293,"&lt;",""))*1)))))))))),"入力形式が間違っています")</f>
        <v>26</v>
      </c>
      <c r="W293" s="50"/>
    </row>
    <row r="294" spans="1:23" x14ac:dyDescent="0.4">
      <c r="A294" s="24">
        <v>288</v>
      </c>
      <c r="B294" s="24" t="s">
        <v>503</v>
      </c>
      <c r="C294" s="27" t="s">
        <v>503</v>
      </c>
      <c r="D294" s="26" t="s">
        <v>503</v>
      </c>
      <c r="E294" s="28" t="s">
        <v>509</v>
      </c>
      <c r="F294" s="25" t="s">
        <v>510</v>
      </c>
      <c r="G294" s="93" t="s">
        <v>35</v>
      </c>
      <c r="H294" s="11" t="s">
        <v>91</v>
      </c>
      <c r="I294" s="28" t="s">
        <v>732</v>
      </c>
      <c r="J294" s="28" t="s">
        <v>733</v>
      </c>
      <c r="K294" s="28" t="s">
        <v>34</v>
      </c>
      <c r="L294" s="52" t="s">
        <v>40</v>
      </c>
      <c r="M294" s="29" t="s">
        <v>507</v>
      </c>
      <c r="N294" s="30" t="s">
        <v>42</v>
      </c>
      <c r="O294" s="31">
        <v>44216</v>
      </c>
      <c r="P294" s="32">
        <v>44224</v>
      </c>
      <c r="Q294" s="33" t="s">
        <v>281</v>
      </c>
      <c r="R294" s="34" t="s">
        <v>734</v>
      </c>
      <c r="S294" s="37" t="s">
        <v>382</v>
      </c>
      <c r="T294" s="21" t="str">
        <f>IF(Q294="","",IF(NOT(ISERROR(Q294*1)),ROUNDDOWN(Q294*1,2-INT(LOG(ABS(Q294*1)))),IFERROR("&lt;"&amp;ROUNDDOWN(IF(SUBSTITUTE(Q294,"&lt;","")*1&lt;=50,SUBSTITUTE(Q294,"&lt;","")*1,""),2-INT(LOG(ABS(SUBSTITUTE(Q294,"&lt;","")*1)))),IF(Q294="-",Q294,"入力形式が間違っています"))))</f>
        <v>&lt;4.39</v>
      </c>
      <c r="U294" s="21" t="str">
        <f>IF(R294="","",IF(NOT(ISERROR(R294*1)),ROUNDDOWN(R294*1,2-INT(LOG(ABS(R294*1)))),IFERROR("&lt;"&amp;ROUNDDOWN(IF(SUBSTITUTE(R294,"&lt;","")*1&lt;=50,SUBSTITUTE(R294,"&lt;","")*1,""),2-INT(LOG(ABS(SUBSTITUTE(R294,"&lt;","")*1)))),IF(R294="-",R294,"入力形式が間違っています"))))</f>
        <v>&lt;3.13</v>
      </c>
      <c r="V294" s="22" t="str">
        <f>IFERROR(IF(AND(T294="",U294=""),"",IF(AND(T294="-",U294="-"),IF(S294="","Cs合計を入力してください",S294),IF(NOT(ISERROR(T294*1+U294*1)),ROUND(T294+U294, 1-INT(LOG(ABS(T294+U294)))),IF(NOT(ISERROR(T294*1)),ROUND(T294, 1-INT(LOG(ABS(T294)))),IF(NOT(ISERROR(U294*1)),ROUND(U294, 1-INT(LOG(ABS(U294)))),IF(ISERROR(T294*1+U294*1),"&lt;"&amp;ROUND(IF(T294="-",0,SUBSTITUTE(T294,"&lt;",""))*1+IF(U294="-",0,SUBSTITUTE(U294,"&lt;",""))*1,1-INT(LOG(ABS(IF(T294="-",0,SUBSTITUTE(T294,"&lt;",""))*1+IF(U294="-",0,SUBSTITUTE(U294,"&lt;",""))*1)))))))))),"入力形式が間違っています")</f>
        <v>&lt;7.5</v>
      </c>
      <c r="W294" s="50"/>
    </row>
    <row r="295" spans="1:23" x14ac:dyDescent="0.4">
      <c r="A295" s="24">
        <v>289</v>
      </c>
      <c r="B295" s="24" t="s">
        <v>503</v>
      </c>
      <c r="C295" s="27" t="s">
        <v>503</v>
      </c>
      <c r="D295" s="26" t="s">
        <v>503</v>
      </c>
      <c r="E295" s="28" t="s">
        <v>564</v>
      </c>
      <c r="F295" s="25" t="s">
        <v>735</v>
      </c>
      <c r="G295" s="93" t="s">
        <v>35</v>
      </c>
      <c r="H295" s="11" t="s">
        <v>91</v>
      </c>
      <c r="I295" s="28" t="s">
        <v>348</v>
      </c>
      <c r="J295" s="28" t="s">
        <v>733</v>
      </c>
      <c r="K295" s="28" t="s">
        <v>34</v>
      </c>
      <c r="L295" s="52" t="s">
        <v>40</v>
      </c>
      <c r="M295" s="29" t="s">
        <v>507</v>
      </c>
      <c r="N295" s="30" t="s">
        <v>42</v>
      </c>
      <c r="O295" s="31">
        <v>44214</v>
      </c>
      <c r="P295" s="32">
        <v>44231</v>
      </c>
      <c r="Q295" s="33" t="s">
        <v>736</v>
      </c>
      <c r="R295" s="34" t="s">
        <v>737</v>
      </c>
      <c r="S295" s="37" t="s">
        <v>374</v>
      </c>
      <c r="T295" s="21" t="str">
        <f>IF(Q295="","",IF(NOT(ISERROR(Q295*1)),ROUNDDOWN(Q295*1,2-INT(LOG(ABS(Q295*1)))),IFERROR("&lt;"&amp;ROUNDDOWN(IF(SUBSTITUTE(Q295,"&lt;","")*1&lt;=50,SUBSTITUTE(Q295,"&lt;","")*1,""),2-INT(LOG(ABS(SUBSTITUTE(Q295,"&lt;","")*1)))),IF(Q295="-",Q295,"入力形式が間違っています"))))</f>
        <v>&lt;0.469</v>
      </c>
      <c r="U295" s="21" t="str">
        <f>IF(R295="","",IF(NOT(ISERROR(R295*1)),ROUNDDOWN(R295*1,2-INT(LOG(ABS(R295*1)))),IFERROR("&lt;"&amp;ROUNDDOWN(IF(SUBSTITUTE(R295,"&lt;","")*1&lt;=50,SUBSTITUTE(R295,"&lt;","")*1,""),2-INT(LOG(ABS(SUBSTITUTE(R295,"&lt;","")*1)))),IF(R295="-",R295,"入力形式が間違っています"))))</f>
        <v>&lt;0.452</v>
      </c>
      <c r="V295" s="22" t="str">
        <f>IFERROR(IF(AND(T295="",U295=""),"",IF(AND(T295="-",U295="-"),IF(S295="","Cs合計を入力してください",S295),IF(NOT(ISERROR(T295*1+U295*1)),ROUND(T295+U295, 1-INT(LOG(ABS(T295+U295)))),IF(NOT(ISERROR(T295*1)),ROUND(T295, 1-INT(LOG(ABS(T295)))),IF(NOT(ISERROR(U295*1)),ROUND(U295, 1-INT(LOG(ABS(U295)))),IF(ISERROR(T295*1+U295*1),"&lt;"&amp;ROUND(IF(T295="-",0,SUBSTITUTE(T295,"&lt;",""))*1+IF(U295="-",0,SUBSTITUTE(U295,"&lt;",""))*1,1-INT(LOG(ABS(IF(T295="-",0,SUBSTITUTE(T295,"&lt;",""))*1+IF(U295="-",0,SUBSTITUTE(U295,"&lt;",""))*1)))))))))),"入力形式が間違っています")</f>
        <v>&lt;0.92</v>
      </c>
      <c r="W295" s="50"/>
    </row>
    <row r="296" spans="1:23" x14ac:dyDescent="0.4">
      <c r="A296" s="24">
        <v>290</v>
      </c>
      <c r="B296" s="24" t="s">
        <v>503</v>
      </c>
      <c r="C296" s="27" t="s">
        <v>503</v>
      </c>
      <c r="D296" s="26" t="s">
        <v>503</v>
      </c>
      <c r="E296" s="28" t="s">
        <v>564</v>
      </c>
      <c r="F296" s="25" t="s">
        <v>735</v>
      </c>
      <c r="G296" s="93" t="s">
        <v>35</v>
      </c>
      <c r="H296" s="11" t="s">
        <v>91</v>
      </c>
      <c r="I296" s="28" t="s">
        <v>738</v>
      </c>
      <c r="J296" s="28" t="s">
        <v>733</v>
      </c>
      <c r="K296" s="28" t="s">
        <v>34</v>
      </c>
      <c r="L296" s="52" t="s">
        <v>40</v>
      </c>
      <c r="M296" s="29" t="s">
        <v>507</v>
      </c>
      <c r="N296" s="30" t="s">
        <v>42</v>
      </c>
      <c r="O296" s="31">
        <v>44214</v>
      </c>
      <c r="P296" s="32">
        <v>44231</v>
      </c>
      <c r="Q296" s="33" t="s">
        <v>739</v>
      </c>
      <c r="R296" s="34" t="s">
        <v>740</v>
      </c>
      <c r="S296" s="37" t="s">
        <v>155</v>
      </c>
      <c r="T296" s="21" t="str">
        <f>IF(Q296="","",IF(NOT(ISERROR(Q296*1)),ROUNDDOWN(Q296*1,2-INT(LOG(ABS(Q296*1)))),IFERROR("&lt;"&amp;ROUNDDOWN(IF(SUBSTITUTE(Q296,"&lt;","")*1&lt;=50,SUBSTITUTE(Q296,"&lt;","")*1,""),2-INT(LOG(ABS(SUBSTITUTE(Q296,"&lt;","")*1)))),IF(Q296="-",Q296,"入力形式が間違っています"))))</f>
        <v>&lt;5.21</v>
      </c>
      <c r="U296" s="21" t="str">
        <f>IF(R296="","",IF(NOT(ISERROR(R296*1)),ROUNDDOWN(R296*1,2-INT(LOG(ABS(R296*1)))),IFERROR("&lt;"&amp;ROUNDDOWN(IF(SUBSTITUTE(R296,"&lt;","")*1&lt;=50,SUBSTITUTE(R296,"&lt;","")*1,""),2-INT(LOG(ABS(SUBSTITUTE(R296,"&lt;","")*1)))),IF(R296="-",R296,"入力形式が間違っています"))))</f>
        <v>&lt;5.9</v>
      </c>
      <c r="V296" s="22" t="str">
        <f>IFERROR(IF(AND(T296="",U296=""),"",IF(AND(T296="-",U296="-"),IF(S296="","Cs合計を入力してください",S296),IF(NOT(ISERROR(T296*1+U296*1)),ROUND(T296+U296, 1-INT(LOG(ABS(T296+U296)))),IF(NOT(ISERROR(T296*1)),ROUND(T296, 1-INT(LOG(ABS(T296)))),IF(NOT(ISERROR(U296*1)),ROUND(U296, 1-INT(LOG(ABS(U296)))),IF(ISERROR(T296*1+U296*1),"&lt;"&amp;ROUND(IF(T296="-",0,SUBSTITUTE(T296,"&lt;",""))*1+IF(U296="-",0,SUBSTITUTE(U296,"&lt;",""))*1,1-INT(LOG(ABS(IF(T296="-",0,SUBSTITUTE(T296,"&lt;",""))*1+IF(U296="-",0,SUBSTITUTE(U296,"&lt;",""))*1)))))))))),"入力形式が間違っています")</f>
        <v>&lt;11</v>
      </c>
      <c r="W296" s="50"/>
    </row>
    <row r="297" spans="1:23" x14ac:dyDescent="0.4">
      <c r="A297" s="24">
        <v>291</v>
      </c>
      <c r="B297" s="24" t="s">
        <v>503</v>
      </c>
      <c r="C297" s="27" t="s">
        <v>503</v>
      </c>
      <c r="D297" s="26" t="s">
        <v>503</v>
      </c>
      <c r="E297" s="28" t="s">
        <v>564</v>
      </c>
      <c r="F297" s="25" t="s">
        <v>735</v>
      </c>
      <c r="G297" s="93" t="s">
        <v>35</v>
      </c>
      <c r="H297" s="11" t="s">
        <v>91</v>
      </c>
      <c r="I297" s="28" t="s">
        <v>320</v>
      </c>
      <c r="J297" s="28" t="s">
        <v>733</v>
      </c>
      <c r="K297" s="28" t="s">
        <v>34</v>
      </c>
      <c r="L297" s="52" t="s">
        <v>40</v>
      </c>
      <c r="M297" s="29" t="s">
        <v>507</v>
      </c>
      <c r="N297" s="30" t="s">
        <v>42</v>
      </c>
      <c r="O297" s="31">
        <v>44214</v>
      </c>
      <c r="P297" s="32">
        <v>44231</v>
      </c>
      <c r="Q297" s="33" t="s">
        <v>223</v>
      </c>
      <c r="R297" s="34" t="s">
        <v>508</v>
      </c>
      <c r="S297" s="37" t="s">
        <v>131</v>
      </c>
      <c r="T297" s="21" t="str">
        <f>IF(Q297="","",IF(NOT(ISERROR(Q297*1)),ROUNDDOWN(Q297*1,2-INT(LOG(ABS(Q297*1)))),IFERROR("&lt;"&amp;ROUNDDOWN(IF(SUBSTITUTE(Q297,"&lt;","")*1&lt;=50,SUBSTITUTE(Q297,"&lt;","")*1,""),2-INT(LOG(ABS(SUBSTITUTE(Q297,"&lt;","")*1)))),IF(Q297="-",Q297,"入力形式が間違っています"))))</f>
        <v>&lt;4.56</v>
      </c>
      <c r="U297" s="21" t="str">
        <f>IF(R297="","",IF(NOT(ISERROR(R297*1)),ROUNDDOWN(R297*1,2-INT(LOG(ABS(R297*1)))),IFERROR("&lt;"&amp;ROUNDDOWN(IF(SUBSTITUTE(R297,"&lt;","")*1&lt;=50,SUBSTITUTE(R297,"&lt;","")*1,""),2-INT(LOG(ABS(SUBSTITUTE(R297,"&lt;","")*1)))),IF(R297="-",R297,"入力形式が間違っています"))))</f>
        <v>&lt;4.16</v>
      </c>
      <c r="V297" s="22" t="str">
        <f>IFERROR(IF(AND(T297="",U297=""),"",IF(AND(T297="-",U297="-"),IF(S297="","Cs合計を入力してください",S297),IF(NOT(ISERROR(T297*1+U297*1)),ROUND(T297+U297, 1-INT(LOG(ABS(T297+U297)))),IF(NOT(ISERROR(T297*1)),ROUND(T297, 1-INT(LOG(ABS(T297)))),IF(NOT(ISERROR(U297*1)),ROUND(U297, 1-INT(LOG(ABS(U297)))),IF(ISERROR(T297*1+U297*1),"&lt;"&amp;ROUND(IF(T297="-",0,SUBSTITUTE(T297,"&lt;",""))*1+IF(U297="-",0,SUBSTITUTE(U297,"&lt;",""))*1,1-INT(LOG(ABS(IF(T297="-",0,SUBSTITUTE(T297,"&lt;",""))*1+IF(U297="-",0,SUBSTITUTE(U297,"&lt;",""))*1)))))))))),"入力形式が間違っています")</f>
        <v>&lt;8.7</v>
      </c>
      <c r="W297" s="50"/>
    </row>
    <row r="298" spans="1:23" x14ac:dyDescent="0.4">
      <c r="A298" s="24">
        <v>292</v>
      </c>
      <c r="B298" s="24" t="s">
        <v>503</v>
      </c>
      <c r="C298" s="27" t="s">
        <v>503</v>
      </c>
      <c r="D298" s="26" t="s">
        <v>503</v>
      </c>
      <c r="E298" s="28" t="s">
        <v>564</v>
      </c>
      <c r="F298" s="25" t="s">
        <v>741</v>
      </c>
      <c r="G298" s="93" t="s">
        <v>35</v>
      </c>
      <c r="H298" s="11" t="s">
        <v>91</v>
      </c>
      <c r="I298" s="28" t="s">
        <v>568</v>
      </c>
      <c r="J298" s="28" t="s">
        <v>733</v>
      </c>
      <c r="K298" s="28" t="s">
        <v>34</v>
      </c>
      <c r="L298" s="52" t="s">
        <v>40</v>
      </c>
      <c r="M298" s="29" t="s">
        <v>507</v>
      </c>
      <c r="N298" s="30" t="s">
        <v>42</v>
      </c>
      <c r="O298" s="31">
        <v>44216</v>
      </c>
      <c r="P298" s="32">
        <v>44231</v>
      </c>
      <c r="Q298" s="33" t="s">
        <v>611</v>
      </c>
      <c r="R298" s="34" t="s">
        <v>723</v>
      </c>
      <c r="S298" s="37" t="s">
        <v>128</v>
      </c>
      <c r="T298" s="21" t="str">
        <f>IF(Q298="","",IF(NOT(ISERROR(Q298*1)),ROUNDDOWN(Q298*1,2-INT(LOG(ABS(Q298*1)))),IFERROR("&lt;"&amp;ROUNDDOWN(IF(SUBSTITUTE(Q298,"&lt;","")*1&lt;=50,SUBSTITUTE(Q298,"&lt;","")*1,""),2-INT(LOG(ABS(SUBSTITUTE(Q298,"&lt;","")*1)))),IF(Q298="-",Q298,"入力形式が間違っています"))))</f>
        <v>&lt;4</v>
      </c>
      <c r="U298" s="21" t="str">
        <f>IF(R298="","",IF(NOT(ISERROR(R298*1)),ROUNDDOWN(R298*1,2-INT(LOG(ABS(R298*1)))),IFERROR("&lt;"&amp;ROUNDDOWN(IF(SUBSTITUTE(R298,"&lt;","")*1&lt;=50,SUBSTITUTE(R298,"&lt;","")*1,""),2-INT(LOG(ABS(SUBSTITUTE(R298,"&lt;","")*1)))),IF(R298="-",R298,"入力形式が間違っています"))))</f>
        <v>&lt;3.88</v>
      </c>
      <c r="V298" s="22" t="str">
        <f>IFERROR(IF(AND(T298="",U298=""),"",IF(AND(T298="-",U298="-"),IF(S298="","Cs合計を入力してください",S298),IF(NOT(ISERROR(T298*1+U298*1)),ROUND(T298+U298, 1-INT(LOG(ABS(T298+U298)))),IF(NOT(ISERROR(T298*1)),ROUND(T298, 1-INT(LOG(ABS(T298)))),IF(NOT(ISERROR(U298*1)),ROUND(U298, 1-INT(LOG(ABS(U298)))),IF(ISERROR(T298*1+U298*1),"&lt;"&amp;ROUND(IF(T298="-",0,SUBSTITUTE(T298,"&lt;",""))*1+IF(U298="-",0,SUBSTITUTE(U298,"&lt;",""))*1,1-INT(LOG(ABS(IF(T298="-",0,SUBSTITUTE(T298,"&lt;",""))*1+IF(U298="-",0,SUBSTITUTE(U298,"&lt;",""))*1)))))))))),"入力形式が間違っています")</f>
        <v>&lt;7.9</v>
      </c>
      <c r="W298" s="50"/>
    </row>
    <row r="299" spans="1:23" x14ac:dyDescent="0.4">
      <c r="A299" s="24">
        <v>293</v>
      </c>
      <c r="B299" s="24" t="s">
        <v>503</v>
      </c>
      <c r="C299" s="27" t="s">
        <v>503</v>
      </c>
      <c r="D299" s="26" t="s">
        <v>503</v>
      </c>
      <c r="E299" s="28" t="s">
        <v>509</v>
      </c>
      <c r="F299" s="25" t="s">
        <v>510</v>
      </c>
      <c r="G299" s="93" t="s">
        <v>35</v>
      </c>
      <c r="H299" s="11" t="s">
        <v>91</v>
      </c>
      <c r="I299" s="28" t="s">
        <v>568</v>
      </c>
      <c r="J299" s="28" t="s">
        <v>733</v>
      </c>
      <c r="K299" s="28" t="s">
        <v>34</v>
      </c>
      <c r="L299" s="52" t="s">
        <v>40</v>
      </c>
      <c r="M299" s="29" t="s">
        <v>507</v>
      </c>
      <c r="N299" s="30" t="s">
        <v>42</v>
      </c>
      <c r="O299" s="31">
        <v>44217</v>
      </c>
      <c r="P299" s="32">
        <v>44231</v>
      </c>
      <c r="Q299" s="33" t="s">
        <v>742</v>
      </c>
      <c r="R299" s="34" t="s">
        <v>743</v>
      </c>
      <c r="S299" s="37" t="s">
        <v>744</v>
      </c>
      <c r="T299" s="21" t="str">
        <f>IF(Q299="","",IF(NOT(ISERROR(Q299*1)),ROUNDDOWN(Q299*1,2-INT(LOG(ABS(Q299*1)))),IFERROR("&lt;"&amp;ROUNDDOWN(IF(SUBSTITUTE(Q299,"&lt;","")*1&lt;=50,SUBSTITUTE(Q299,"&lt;","")*1,""),2-INT(LOG(ABS(SUBSTITUTE(Q299,"&lt;","")*1)))),IF(Q299="-",Q299,"入力形式が間違っています"))))</f>
        <v>&lt;2.69</v>
      </c>
      <c r="U299" s="21" t="str">
        <f>IF(R299="","",IF(NOT(ISERROR(R299*1)),ROUNDDOWN(R299*1,2-INT(LOG(ABS(R299*1)))),IFERROR("&lt;"&amp;ROUNDDOWN(IF(SUBSTITUTE(R299,"&lt;","")*1&lt;=50,SUBSTITUTE(R299,"&lt;","")*1,""),2-INT(LOG(ABS(SUBSTITUTE(R299,"&lt;","")*1)))),IF(R299="-",R299,"入力形式が間違っています"))))</f>
        <v>&lt;3.04</v>
      </c>
      <c r="V299" s="22" t="str">
        <f>IFERROR(IF(AND(T299="",U299=""),"",IF(AND(T299="-",U299="-"),IF(S299="","Cs合計を入力してください",S299),IF(NOT(ISERROR(T299*1+U299*1)),ROUND(T299+U299, 1-INT(LOG(ABS(T299+U299)))),IF(NOT(ISERROR(T299*1)),ROUND(T299, 1-INT(LOG(ABS(T299)))),IF(NOT(ISERROR(U299*1)),ROUND(U299, 1-INT(LOG(ABS(U299)))),IF(ISERROR(T299*1+U299*1),"&lt;"&amp;ROUND(IF(T299="-",0,SUBSTITUTE(T299,"&lt;",""))*1+IF(U299="-",0,SUBSTITUTE(U299,"&lt;",""))*1,1-INT(LOG(ABS(IF(T299="-",0,SUBSTITUTE(T299,"&lt;",""))*1+IF(U299="-",0,SUBSTITUTE(U299,"&lt;",""))*1)))))))))),"入力形式が間違っています")</f>
        <v>&lt;5.7</v>
      </c>
      <c r="W299" s="50"/>
    </row>
    <row r="300" spans="1:23" x14ac:dyDescent="0.4">
      <c r="A300" s="24">
        <v>294</v>
      </c>
      <c r="B300" s="24" t="s">
        <v>503</v>
      </c>
      <c r="C300" s="27" t="s">
        <v>503</v>
      </c>
      <c r="D300" s="26" t="s">
        <v>503</v>
      </c>
      <c r="E300" s="28" t="s">
        <v>518</v>
      </c>
      <c r="F300" s="25" t="s">
        <v>745</v>
      </c>
      <c r="G300" s="93" t="s">
        <v>35</v>
      </c>
      <c r="H300" s="11" t="s">
        <v>91</v>
      </c>
      <c r="I300" s="28" t="s">
        <v>568</v>
      </c>
      <c r="J300" s="28" t="s">
        <v>733</v>
      </c>
      <c r="K300" s="28" t="s">
        <v>34</v>
      </c>
      <c r="L300" s="52" t="s">
        <v>40</v>
      </c>
      <c r="M300" s="29" t="s">
        <v>507</v>
      </c>
      <c r="N300" s="30" t="s">
        <v>42</v>
      </c>
      <c r="O300" s="31">
        <v>44214</v>
      </c>
      <c r="P300" s="32">
        <v>44231</v>
      </c>
      <c r="Q300" s="33" t="s">
        <v>416</v>
      </c>
      <c r="R300" s="34" t="s">
        <v>746</v>
      </c>
      <c r="S300" s="37" t="s">
        <v>533</v>
      </c>
      <c r="T300" s="21" t="str">
        <f>IF(Q300="","",IF(NOT(ISERROR(Q300*1)),ROUNDDOWN(Q300*1,2-INT(LOG(ABS(Q300*1)))),IFERROR("&lt;"&amp;ROUNDDOWN(IF(SUBSTITUTE(Q300,"&lt;","")*1&lt;=50,SUBSTITUTE(Q300,"&lt;","")*1,""),2-INT(LOG(ABS(SUBSTITUTE(Q300,"&lt;","")*1)))),IF(Q300="-",Q300,"入力形式が間違っています"))))</f>
        <v>&lt;3.84</v>
      </c>
      <c r="U300" s="21" t="str">
        <f>IF(R300="","",IF(NOT(ISERROR(R300*1)),ROUNDDOWN(R300*1,2-INT(LOG(ABS(R300*1)))),IFERROR("&lt;"&amp;ROUNDDOWN(IF(SUBSTITUTE(R300,"&lt;","")*1&lt;=50,SUBSTITUTE(R300,"&lt;","")*1,""),2-INT(LOG(ABS(SUBSTITUTE(R300,"&lt;","")*1)))),IF(R300="-",R300,"入力形式が間違っています"))))</f>
        <v>&lt;4.65</v>
      </c>
      <c r="V300" s="22" t="str">
        <f>IFERROR(IF(AND(T300="",U300=""),"",IF(AND(T300="-",U300="-"),IF(S300="","Cs合計を入力してください",S300),IF(NOT(ISERROR(T300*1+U300*1)),ROUND(T300+U300, 1-INT(LOG(ABS(T300+U300)))),IF(NOT(ISERROR(T300*1)),ROUND(T300, 1-INT(LOG(ABS(T300)))),IF(NOT(ISERROR(U300*1)),ROUND(U300, 1-INT(LOG(ABS(U300)))),IF(ISERROR(T300*1+U300*1),"&lt;"&amp;ROUND(IF(T300="-",0,SUBSTITUTE(T300,"&lt;",""))*1+IF(U300="-",0,SUBSTITUTE(U300,"&lt;",""))*1,1-INT(LOG(ABS(IF(T300="-",0,SUBSTITUTE(T300,"&lt;",""))*1+IF(U300="-",0,SUBSTITUTE(U300,"&lt;",""))*1)))))))))),"入力形式が間違っています")</f>
        <v>&lt;8.5</v>
      </c>
      <c r="W300" s="50"/>
    </row>
    <row r="301" spans="1:23" x14ac:dyDescent="0.4">
      <c r="A301" s="24">
        <v>295</v>
      </c>
      <c r="B301" s="24" t="s">
        <v>503</v>
      </c>
      <c r="C301" s="27" t="s">
        <v>503</v>
      </c>
      <c r="D301" s="26" t="s">
        <v>503</v>
      </c>
      <c r="E301" s="28" t="s">
        <v>644</v>
      </c>
      <c r="F301" s="25" t="s">
        <v>741</v>
      </c>
      <c r="G301" s="93" t="s">
        <v>35</v>
      </c>
      <c r="H301" s="11" t="s">
        <v>91</v>
      </c>
      <c r="I301" s="28" t="s">
        <v>572</v>
      </c>
      <c r="J301" s="28" t="s">
        <v>733</v>
      </c>
      <c r="K301" s="28" t="s">
        <v>34</v>
      </c>
      <c r="L301" s="52" t="s">
        <v>40</v>
      </c>
      <c r="M301" s="29" t="s">
        <v>507</v>
      </c>
      <c r="N301" s="30" t="s">
        <v>42</v>
      </c>
      <c r="O301" s="31">
        <v>44216</v>
      </c>
      <c r="P301" s="32">
        <v>44231</v>
      </c>
      <c r="Q301" s="33" t="s">
        <v>747</v>
      </c>
      <c r="R301" s="34" t="s">
        <v>748</v>
      </c>
      <c r="S301" s="37" t="s">
        <v>502</v>
      </c>
      <c r="T301" s="21" t="str">
        <f>IF(Q301="","",IF(NOT(ISERROR(Q301*1)),ROUNDDOWN(Q301*1,2-INT(LOG(ABS(Q301*1)))),IFERROR("&lt;"&amp;ROUNDDOWN(IF(SUBSTITUTE(Q301,"&lt;","")*1&lt;=50,SUBSTITUTE(Q301,"&lt;","")*1,""),2-INT(LOG(ABS(SUBSTITUTE(Q301,"&lt;","")*1)))),IF(Q301="-",Q301,"入力形式が間違っています"))))</f>
        <v>&lt;4.05</v>
      </c>
      <c r="U301" s="21" t="str">
        <f>IF(R301="","",IF(NOT(ISERROR(R301*1)),ROUNDDOWN(R301*1,2-INT(LOG(ABS(R301*1)))),IFERROR("&lt;"&amp;ROUNDDOWN(IF(SUBSTITUTE(R301,"&lt;","")*1&lt;=50,SUBSTITUTE(R301,"&lt;","")*1,""),2-INT(LOG(ABS(SUBSTITUTE(R301,"&lt;","")*1)))),IF(R301="-",R301,"入力形式が間違っています"))))</f>
        <v>&lt;3.73</v>
      </c>
      <c r="V301" s="22" t="str">
        <f>IFERROR(IF(AND(T301="",U301=""),"",IF(AND(T301="-",U301="-"),IF(S301="","Cs合計を入力してください",S301),IF(NOT(ISERROR(T301*1+U301*1)),ROUND(T301+U301, 1-INT(LOG(ABS(T301+U301)))),IF(NOT(ISERROR(T301*1)),ROUND(T301, 1-INT(LOG(ABS(T301)))),IF(NOT(ISERROR(U301*1)),ROUND(U301, 1-INT(LOG(ABS(U301)))),IF(ISERROR(T301*1+U301*1),"&lt;"&amp;ROUND(IF(T301="-",0,SUBSTITUTE(T301,"&lt;",""))*1+IF(U301="-",0,SUBSTITUTE(U301,"&lt;",""))*1,1-INT(LOG(ABS(IF(T301="-",0,SUBSTITUTE(T301,"&lt;",""))*1+IF(U301="-",0,SUBSTITUTE(U301,"&lt;",""))*1)))))))))),"入力形式が間違っています")</f>
        <v>&lt;7.8</v>
      </c>
      <c r="W301" s="50"/>
    </row>
    <row r="302" spans="1:23" x14ac:dyDescent="0.4">
      <c r="A302" s="24">
        <v>296</v>
      </c>
      <c r="B302" s="24" t="s">
        <v>503</v>
      </c>
      <c r="C302" s="27" t="s">
        <v>503</v>
      </c>
      <c r="D302" s="26" t="s">
        <v>503</v>
      </c>
      <c r="E302" s="28" t="s">
        <v>509</v>
      </c>
      <c r="F302" s="25" t="s">
        <v>510</v>
      </c>
      <c r="G302" s="93" t="s">
        <v>35</v>
      </c>
      <c r="H302" s="11" t="s">
        <v>91</v>
      </c>
      <c r="I302" s="28" t="s">
        <v>572</v>
      </c>
      <c r="J302" s="28" t="s">
        <v>733</v>
      </c>
      <c r="K302" s="28" t="s">
        <v>34</v>
      </c>
      <c r="L302" s="52" t="s">
        <v>40</v>
      </c>
      <c r="M302" s="29" t="s">
        <v>507</v>
      </c>
      <c r="N302" s="30" t="s">
        <v>42</v>
      </c>
      <c r="O302" s="31">
        <v>44216</v>
      </c>
      <c r="P302" s="32">
        <v>44231</v>
      </c>
      <c r="Q302" s="33" t="s">
        <v>749</v>
      </c>
      <c r="R302" s="34" t="s">
        <v>420</v>
      </c>
      <c r="S302" s="37" t="s">
        <v>502</v>
      </c>
      <c r="T302" s="21" t="str">
        <f>IF(Q302="","",IF(NOT(ISERROR(Q302*1)),ROUNDDOWN(Q302*1,2-INT(LOG(ABS(Q302*1)))),IFERROR("&lt;"&amp;ROUNDDOWN(IF(SUBSTITUTE(Q302,"&lt;","")*1&lt;=50,SUBSTITUTE(Q302,"&lt;","")*1,""),2-INT(LOG(ABS(SUBSTITUTE(Q302,"&lt;","")*1)))),IF(Q302="-",Q302,"入力形式が間違っています"))))</f>
        <v>&lt;4.04</v>
      </c>
      <c r="U302" s="21" t="str">
        <f>IF(R302="","",IF(NOT(ISERROR(R302*1)),ROUNDDOWN(R302*1,2-INT(LOG(ABS(R302*1)))),IFERROR("&lt;"&amp;ROUNDDOWN(IF(SUBSTITUTE(R302,"&lt;","")*1&lt;=50,SUBSTITUTE(R302,"&lt;","")*1,""),2-INT(LOG(ABS(SUBSTITUTE(R302,"&lt;","")*1)))),IF(R302="-",R302,"入力形式が間違っています"))))</f>
        <v>&lt;3.72</v>
      </c>
      <c r="V302" s="22" t="str">
        <f>IFERROR(IF(AND(T302="",U302=""),"",IF(AND(T302="-",U302="-"),IF(S302="","Cs合計を入力してください",S302),IF(NOT(ISERROR(T302*1+U302*1)),ROUND(T302+U302, 1-INT(LOG(ABS(T302+U302)))),IF(NOT(ISERROR(T302*1)),ROUND(T302, 1-INT(LOG(ABS(T302)))),IF(NOT(ISERROR(U302*1)),ROUND(U302, 1-INT(LOG(ABS(U302)))),IF(ISERROR(T302*1+U302*1),"&lt;"&amp;ROUND(IF(T302="-",0,SUBSTITUTE(T302,"&lt;",""))*1+IF(U302="-",0,SUBSTITUTE(U302,"&lt;",""))*1,1-INT(LOG(ABS(IF(T302="-",0,SUBSTITUTE(T302,"&lt;",""))*1+IF(U302="-",0,SUBSTITUTE(U302,"&lt;",""))*1)))))))))),"入力形式が間違っています")</f>
        <v>&lt;7.8</v>
      </c>
      <c r="W302" s="50"/>
    </row>
    <row r="303" spans="1:23" x14ac:dyDescent="0.4">
      <c r="A303" s="24">
        <v>297</v>
      </c>
      <c r="B303" s="24" t="s">
        <v>503</v>
      </c>
      <c r="C303" s="27" t="s">
        <v>503</v>
      </c>
      <c r="D303" s="26" t="s">
        <v>503</v>
      </c>
      <c r="E303" s="28" t="s">
        <v>644</v>
      </c>
      <c r="F303" s="25" t="s">
        <v>741</v>
      </c>
      <c r="G303" s="93" t="s">
        <v>35</v>
      </c>
      <c r="H303" s="11" t="s">
        <v>91</v>
      </c>
      <c r="I303" s="28" t="s">
        <v>524</v>
      </c>
      <c r="J303" s="28" t="s">
        <v>733</v>
      </c>
      <c r="K303" s="28" t="s">
        <v>34</v>
      </c>
      <c r="L303" s="52" t="s">
        <v>40</v>
      </c>
      <c r="M303" s="29" t="s">
        <v>507</v>
      </c>
      <c r="N303" s="30" t="s">
        <v>42</v>
      </c>
      <c r="O303" s="31">
        <v>44216</v>
      </c>
      <c r="P303" s="32">
        <v>44231</v>
      </c>
      <c r="Q303" s="33" t="s">
        <v>256</v>
      </c>
      <c r="R303" s="34" t="s">
        <v>246</v>
      </c>
      <c r="S303" s="37" t="s">
        <v>750</v>
      </c>
      <c r="T303" s="21" t="str">
        <f>IF(Q303="","",IF(NOT(ISERROR(Q303*1)),ROUNDDOWN(Q303*1,2-INT(LOG(ABS(Q303*1)))),IFERROR("&lt;"&amp;ROUNDDOWN(IF(SUBSTITUTE(Q303,"&lt;","")*1&lt;=50,SUBSTITUTE(Q303,"&lt;","")*1,""),2-INT(LOG(ABS(SUBSTITUTE(Q303,"&lt;","")*1)))),IF(Q303="-",Q303,"入力形式が間違っています"))))</f>
        <v>&lt;4.58</v>
      </c>
      <c r="U303" s="21" t="str">
        <f>IF(R303="","",IF(NOT(ISERROR(R303*1)),ROUNDDOWN(R303*1,2-INT(LOG(ABS(R303*1)))),IFERROR("&lt;"&amp;ROUNDDOWN(IF(SUBSTITUTE(R303,"&lt;","")*1&lt;=50,SUBSTITUTE(R303,"&lt;","")*1,""),2-INT(LOG(ABS(SUBSTITUTE(R303,"&lt;","")*1)))),IF(R303="-",R303,"入力形式が間違っています"))))</f>
        <v>&lt;4.91</v>
      </c>
      <c r="V303" s="22" t="str">
        <f>IFERROR(IF(AND(T303="",U303=""),"",IF(AND(T303="-",U303="-"),IF(S303="","Cs合計を入力してください",S303),IF(NOT(ISERROR(T303*1+U303*1)),ROUND(T303+U303, 1-INT(LOG(ABS(T303+U303)))),IF(NOT(ISERROR(T303*1)),ROUND(T303, 1-INT(LOG(ABS(T303)))),IF(NOT(ISERROR(U303*1)),ROUND(U303, 1-INT(LOG(ABS(U303)))),IF(ISERROR(T303*1+U303*1),"&lt;"&amp;ROUND(IF(T303="-",0,SUBSTITUTE(T303,"&lt;",""))*1+IF(U303="-",0,SUBSTITUTE(U303,"&lt;",""))*1,1-INT(LOG(ABS(IF(T303="-",0,SUBSTITUTE(T303,"&lt;",""))*1+IF(U303="-",0,SUBSTITUTE(U303,"&lt;",""))*1)))))))))),"入力形式が間違っています")</f>
        <v>&lt;9.5</v>
      </c>
      <c r="W303" s="50"/>
    </row>
    <row r="304" spans="1:23" x14ac:dyDescent="0.4">
      <c r="A304" s="24">
        <v>298</v>
      </c>
      <c r="B304" s="24" t="s">
        <v>503</v>
      </c>
      <c r="C304" s="27" t="s">
        <v>503</v>
      </c>
      <c r="D304" s="26" t="s">
        <v>503</v>
      </c>
      <c r="E304" s="28" t="s">
        <v>564</v>
      </c>
      <c r="F304" s="25" t="s">
        <v>735</v>
      </c>
      <c r="G304" s="93" t="s">
        <v>35</v>
      </c>
      <c r="H304" s="11" t="s">
        <v>91</v>
      </c>
      <c r="I304" s="28" t="s">
        <v>175</v>
      </c>
      <c r="J304" s="28" t="s">
        <v>733</v>
      </c>
      <c r="K304" s="28" t="s">
        <v>34</v>
      </c>
      <c r="L304" s="52" t="s">
        <v>40</v>
      </c>
      <c r="M304" s="29" t="s">
        <v>507</v>
      </c>
      <c r="N304" s="30" t="s">
        <v>42</v>
      </c>
      <c r="O304" s="31">
        <v>44214</v>
      </c>
      <c r="P304" s="32">
        <v>44231</v>
      </c>
      <c r="Q304" s="33" t="s">
        <v>751</v>
      </c>
      <c r="R304" s="34" t="s">
        <v>752</v>
      </c>
      <c r="S304" s="37" t="s">
        <v>307</v>
      </c>
      <c r="T304" s="21" t="str">
        <f>IF(Q304="","",IF(NOT(ISERROR(Q304*1)),ROUNDDOWN(Q304*1,2-INT(LOG(ABS(Q304*1)))),IFERROR("&lt;"&amp;ROUNDDOWN(IF(SUBSTITUTE(Q304,"&lt;","")*1&lt;=50,SUBSTITUTE(Q304,"&lt;","")*1,""),2-INT(LOG(ABS(SUBSTITUTE(Q304,"&lt;","")*1)))),IF(Q304="-",Q304,"入力形式が間違っています"))))</f>
        <v>&lt;5.71</v>
      </c>
      <c r="U304" s="21" t="str">
        <f>IF(R304="","",IF(NOT(ISERROR(R304*1)),ROUNDDOWN(R304*1,2-INT(LOG(ABS(R304*1)))),IFERROR("&lt;"&amp;ROUNDDOWN(IF(SUBSTITUTE(R304,"&lt;","")*1&lt;=50,SUBSTITUTE(R304,"&lt;","")*1,""),2-INT(LOG(ABS(SUBSTITUTE(R304,"&lt;","")*1)))),IF(R304="-",R304,"入力形式が間違っています"))))</f>
        <v>&lt;3.85</v>
      </c>
      <c r="V304" s="22" t="str">
        <f>IFERROR(IF(AND(T304="",U304=""),"",IF(AND(T304="-",U304="-"),IF(S304="","Cs合計を入力してください",S304),IF(NOT(ISERROR(T304*1+U304*1)),ROUND(T304+U304, 1-INT(LOG(ABS(T304+U304)))),IF(NOT(ISERROR(T304*1)),ROUND(T304, 1-INT(LOG(ABS(T304)))),IF(NOT(ISERROR(U304*1)),ROUND(U304, 1-INT(LOG(ABS(U304)))),IF(ISERROR(T304*1+U304*1),"&lt;"&amp;ROUND(IF(T304="-",0,SUBSTITUTE(T304,"&lt;",""))*1+IF(U304="-",0,SUBSTITUTE(U304,"&lt;",""))*1,1-INT(LOG(ABS(IF(T304="-",0,SUBSTITUTE(T304,"&lt;",""))*1+IF(U304="-",0,SUBSTITUTE(U304,"&lt;",""))*1)))))))))),"入力形式が間違っています")</f>
        <v>&lt;9.6</v>
      </c>
      <c r="W304" s="50"/>
    </row>
    <row r="305" spans="1:23" x14ac:dyDescent="0.4">
      <c r="A305" s="24">
        <v>299</v>
      </c>
      <c r="B305" s="24" t="s">
        <v>503</v>
      </c>
      <c r="C305" s="27" t="s">
        <v>503</v>
      </c>
      <c r="D305" s="26" t="s">
        <v>503</v>
      </c>
      <c r="E305" s="28" t="s">
        <v>509</v>
      </c>
      <c r="F305" s="25" t="s">
        <v>510</v>
      </c>
      <c r="G305" s="93" t="s">
        <v>35</v>
      </c>
      <c r="H305" s="11" t="s">
        <v>91</v>
      </c>
      <c r="I305" s="28" t="s">
        <v>753</v>
      </c>
      <c r="J305" s="28" t="s">
        <v>733</v>
      </c>
      <c r="K305" s="28" t="s">
        <v>34</v>
      </c>
      <c r="L305" s="52" t="s">
        <v>40</v>
      </c>
      <c r="M305" s="29" t="s">
        <v>507</v>
      </c>
      <c r="N305" s="30" t="s">
        <v>42</v>
      </c>
      <c r="O305" s="31">
        <v>44217</v>
      </c>
      <c r="P305" s="32">
        <v>44231</v>
      </c>
      <c r="Q305" s="33" t="s">
        <v>754</v>
      </c>
      <c r="R305" s="34" t="s">
        <v>755</v>
      </c>
      <c r="S305" s="37" t="s">
        <v>756</v>
      </c>
      <c r="T305" s="21" t="str">
        <f>IF(Q305="","",IF(NOT(ISERROR(Q305*1)),ROUNDDOWN(Q305*1,2-INT(LOG(ABS(Q305*1)))),IFERROR("&lt;"&amp;ROUNDDOWN(IF(SUBSTITUTE(Q305,"&lt;","")*1&lt;=50,SUBSTITUTE(Q305,"&lt;","")*1,""),2-INT(LOG(ABS(SUBSTITUTE(Q305,"&lt;","")*1)))),IF(Q305="-",Q305,"入力形式が間違っています"))))</f>
        <v>&lt;0.422</v>
      </c>
      <c r="U305" s="21" t="str">
        <f>IF(R305="","",IF(NOT(ISERROR(R305*1)),ROUNDDOWN(R305*1,2-INT(LOG(ABS(R305*1)))),IFERROR("&lt;"&amp;ROUNDDOWN(IF(SUBSTITUTE(R305,"&lt;","")*1&lt;=50,SUBSTITUTE(R305,"&lt;","")*1,""),2-INT(LOG(ABS(SUBSTITUTE(R305,"&lt;","")*1)))),IF(R305="-",R305,"入力形式が間違っています"))))</f>
        <v>&lt;0.418</v>
      </c>
      <c r="V305" s="22" t="str">
        <f>IFERROR(IF(AND(T305="",U305=""),"",IF(AND(T305="-",U305="-"),IF(S305="","Cs合計を入力してください",S305),IF(NOT(ISERROR(T305*1+U305*1)),ROUND(T305+U305, 1-INT(LOG(ABS(T305+U305)))),IF(NOT(ISERROR(T305*1)),ROUND(T305, 1-INT(LOG(ABS(T305)))),IF(NOT(ISERROR(U305*1)),ROUND(U305, 1-INT(LOG(ABS(U305)))),IF(ISERROR(T305*1+U305*1),"&lt;"&amp;ROUND(IF(T305="-",0,SUBSTITUTE(T305,"&lt;",""))*1+IF(U305="-",0,SUBSTITUTE(U305,"&lt;",""))*1,1-INT(LOG(ABS(IF(T305="-",0,SUBSTITUTE(T305,"&lt;",""))*1+IF(U305="-",0,SUBSTITUTE(U305,"&lt;",""))*1)))))))))),"入力形式が間違っています")</f>
        <v>&lt;0.84</v>
      </c>
      <c r="W305" s="50"/>
    </row>
    <row r="306" spans="1:23" x14ac:dyDescent="0.4">
      <c r="A306" s="24">
        <v>300</v>
      </c>
      <c r="B306" s="24" t="s">
        <v>503</v>
      </c>
      <c r="C306" s="27" t="s">
        <v>503</v>
      </c>
      <c r="D306" s="26" t="s">
        <v>503</v>
      </c>
      <c r="E306" s="28" t="s">
        <v>644</v>
      </c>
      <c r="F306" s="25" t="s">
        <v>741</v>
      </c>
      <c r="G306" s="93" t="s">
        <v>35</v>
      </c>
      <c r="H306" s="11" t="s">
        <v>91</v>
      </c>
      <c r="I306" s="28" t="s">
        <v>757</v>
      </c>
      <c r="J306" s="28" t="s">
        <v>733</v>
      </c>
      <c r="K306" s="28" t="s">
        <v>34</v>
      </c>
      <c r="L306" s="52" t="s">
        <v>40</v>
      </c>
      <c r="M306" s="29" t="s">
        <v>507</v>
      </c>
      <c r="N306" s="30" t="s">
        <v>42</v>
      </c>
      <c r="O306" s="31">
        <v>44216</v>
      </c>
      <c r="P306" s="32">
        <v>44231</v>
      </c>
      <c r="Q306" s="33" t="s">
        <v>574</v>
      </c>
      <c r="R306" s="34" t="s">
        <v>758</v>
      </c>
      <c r="S306" s="37" t="s">
        <v>533</v>
      </c>
      <c r="T306" s="21" t="str">
        <f>IF(Q306="","",IF(NOT(ISERROR(Q306*1)),ROUNDDOWN(Q306*1,2-INT(LOG(ABS(Q306*1)))),IFERROR("&lt;"&amp;ROUNDDOWN(IF(SUBSTITUTE(Q306,"&lt;","")*1&lt;=50,SUBSTITUTE(Q306,"&lt;","")*1,""),2-INT(LOG(ABS(SUBSTITUTE(Q306,"&lt;","")*1)))),IF(Q306="-",Q306,"入力形式が間違っています"))))</f>
        <v>&lt;4.32</v>
      </c>
      <c r="U306" s="21" t="str">
        <f>IF(R306="","",IF(NOT(ISERROR(R306*1)),ROUNDDOWN(R306*1,2-INT(LOG(ABS(R306*1)))),IFERROR("&lt;"&amp;ROUNDDOWN(IF(SUBSTITUTE(R306,"&lt;","")*1&lt;=50,SUBSTITUTE(R306,"&lt;","")*1,""),2-INT(LOG(ABS(SUBSTITUTE(R306,"&lt;","")*1)))),IF(R306="-",R306,"入力形式が間違っています"))))</f>
        <v>&lt;4.15</v>
      </c>
      <c r="V306" s="22" t="str">
        <f>IFERROR(IF(AND(T306="",U306=""),"",IF(AND(T306="-",U306="-"),IF(S306="","Cs合計を入力してください",S306),IF(NOT(ISERROR(T306*1+U306*1)),ROUND(T306+U306, 1-INT(LOG(ABS(T306+U306)))),IF(NOT(ISERROR(T306*1)),ROUND(T306, 1-INT(LOG(ABS(T306)))),IF(NOT(ISERROR(U306*1)),ROUND(U306, 1-INT(LOG(ABS(U306)))),IF(ISERROR(T306*1+U306*1),"&lt;"&amp;ROUND(IF(T306="-",0,SUBSTITUTE(T306,"&lt;",""))*1+IF(U306="-",0,SUBSTITUTE(U306,"&lt;",""))*1,1-INT(LOG(ABS(IF(T306="-",0,SUBSTITUTE(T306,"&lt;",""))*1+IF(U306="-",0,SUBSTITUTE(U306,"&lt;",""))*1)))))))))),"入力形式が間違っています")</f>
        <v>&lt;8.5</v>
      </c>
      <c r="W306" s="50"/>
    </row>
    <row r="307" spans="1:23" x14ac:dyDescent="0.4">
      <c r="A307" s="24">
        <v>301</v>
      </c>
      <c r="B307" s="24" t="s">
        <v>503</v>
      </c>
      <c r="C307" s="27" t="s">
        <v>503</v>
      </c>
      <c r="D307" s="26" t="s">
        <v>503</v>
      </c>
      <c r="E307" s="28" t="s">
        <v>644</v>
      </c>
      <c r="F307" s="25" t="s">
        <v>741</v>
      </c>
      <c r="G307" s="93" t="s">
        <v>35</v>
      </c>
      <c r="H307" s="11" t="s">
        <v>91</v>
      </c>
      <c r="I307" s="28" t="s">
        <v>315</v>
      </c>
      <c r="J307" s="28" t="s">
        <v>733</v>
      </c>
      <c r="K307" s="28" t="s">
        <v>34</v>
      </c>
      <c r="L307" s="52" t="s">
        <v>40</v>
      </c>
      <c r="M307" s="29" t="s">
        <v>507</v>
      </c>
      <c r="N307" s="30" t="s">
        <v>42</v>
      </c>
      <c r="O307" s="31">
        <v>44216</v>
      </c>
      <c r="P307" s="32">
        <v>44231</v>
      </c>
      <c r="Q307" s="33" t="s">
        <v>535</v>
      </c>
      <c r="R307" s="34" t="s">
        <v>549</v>
      </c>
      <c r="S307" s="37" t="s">
        <v>481</v>
      </c>
      <c r="T307" s="21" t="str">
        <f>IF(Q307="","",IF(NOT(ISERROR(Q307*1)),ROUNDDOWN(Q307*1,2-INT(LOG(ABS(Q307*1)))),IFERROR("&lt;"&amp;ROUNDDOWN(IF(SUBSTITUTE(Q307,"&lt;","")*1&lt;=50,SUBSTITUTE(Q307,"&lt;","")*1,""),2-INT(LOG(ABS(SUBSTITUTE(Q307,"&lt;","")*1)))),IF(Q307="-",Q307,"入力形式が間違っています"))))</f>
        <v>&lt;4.41</v>
      </c>
      <c r="U307" s="21" t="str">
        <f>IF(R307="","",IF(NOT(ISERROR(R307*1)),ROUNDDOWN(R307*1,2-INT(LOG(ABS(R307*1)))),IFERROR("&lt;"&amp;ROUNDDOWN(IF(SUBSTITUTE(R307,"&lt;","")*1&lt;=50,SUBSTITUTE(R307,"&lt;","")*1,""),2-INT(LOG(ABS(SUBSTITUTE(R307,"&lt;","")*1)))),IF(R307="-",R307,"入力形式が間違っています"))))</f>
        <v>&lt;3.65</v>
      </c>
      <c r="V307" s="22" t="str">
        <f>IFERROR(IF(AND(T307="",U307=""),"",IF(AND(T307="-",U307="-"),IF(S307="","Cs合計を入力してください",S307),IF(NOT(ISERROR(T307*1+U307*1)),ROUND(T307+U307, 1-INT(LOG(ABS(T307+U307)))),IF(NOT(ISERROR(T307*1)),ROUND(T307, 1-INT(LOG(ABS(T307)))),IF(NOT(ISERROR(U307*1)),ROUND(U307, 1-INT(LOG(ABS(U307)))),IF(ISERROR(T307*1+U307*1),"&lt;"&amp;ROUND(IF(T307="-",0,SUBSTITUTE(T307,"&lt;",""))*1+IF(U307="-",0,SUBSTITUTE(U307,"&lt;",""))*1,1-INT(LOG(ABS(IF(T307="-",0,SUBSTITUTE(T307,"&lt;",""))*1+IF(U307="-",0,SUBSTITUTE(U307,"&lt;",""))*1)))))))))),"入力形式が間違っています")</f>
        <v>&lt;8.1</v>
      </c>
      <c r="W307" s="50"/>
    </row>
    <row r="308" spans="1:23" x14ac:dyDescent="0.4">
      <c r="A308" s="24">
        <v>302</v>
      </c>
      <c r="B308" s="24" t="s">
        <v>503</v>
      </c>
      <c r="C308" s="27" t="s">
        <v>503</v>
      </c>
      <c r="D308" s="26" t="s">
        <v>503</v>
      </c>
      <c r="E308" s="28" t="s">
        <v>509</v>
      </c>
      <c r="F308" s="25" t="s">
        <v>510</v>
      </c>
      <c r="G308" s="93" t="s">
        <v>35</v>
      </c>
      <c r="H308" s="11" t="s">
        <v>91</v>
      </c>
      <c r="I308" s="28" t="s">
        <v>315</v>
      </c>
      <c r="J308" s="28" t="s">
        <v>733</v>
      </c>
      <c r="K308" s="28" t="s">
        <v>34</v>
      </c>
      <c r="L308" s="52" t="s">
        <v>40</v>
      </c>
      <c r="M308" s="29" t="s">
        <v>507</v>
      </c>
      <c r="N308" s="30" t="s">
        <v>42</v>
      </c>
      <c r="O308" s="31">
        <v>44216</v>
      </c>
      <c r="P308" s="32">
        <v>44231</v>
      </c>
      <c r="Q308" s="33" t="s">
        <v>759</v>
      </c>
      <c r="R308" s="34" t="s">
        <v>760</v>
      </c>
      <c r="S308" s="37" t="s">
        <v>178</v>
      </c>
      <c r="T308" s="21" t="str">
        <f>IF(Q308="","",IF(NOT(ISERROR(Q308*1)),ROUNDDOWN(Q308*1,2-INT(LOG(ABS(Q308*1)))),IFERROR("&lt;"&amp;ROUNDDOWN(IF(SUBSTITUTE(Q308,"&lt;","")*1&lt;=50,SUBSTITUTE(Q308,"&lt;","")*1,""),2-INT(LOG(ABS(SUBSTITUTE(Q308,"&lt;","")*1)))),IF(Q308="-",Q308,"入力形式が間違っています"))))</f>
        <v>&lt;4.33</v>
      </c>
      <c r="U308" s="21" t="str">
        <f>IF(R308="","",IF(NOT(ISERROR(R308*1)),ROUNDDOWN(R308*1,2-INT(LOG(ABS(R308*1)))),IFERROR("&lt;"&amp;ROUNDDOWN(IF(SUBSTITUTE(R308,"&lt;","")*1&lt;=50,SUBSTITUTE(R308,"&lt;","")*1,""),2-INT(LOG(ABS(SUBSTITUTE(R308,"&lt;","")*1)))),IF(R308="-",R308,"入力形式が間違っています"))))</f>
        <v>&lt;4.85</v>
      </c>
      <c r="V308" s="22" t="str">
        <f>IFERROR(IF(AND(T308="",U308=""),"",IF(AND(T308="-",U308="-"),IF(S308="","Cs合計を入力してください",S308),IF(NOT(ISERROR(T308*1+U308*1)),ROUND(T308+U308, 1-INT(LOG(ABS(T308+U308)))),IF(NOT(ISERROR(T308*1)),ROUND(T308, 1-INT(LOG(ABS(T308)))),IF(NOT(ISERROR(U308*1)),ROUND(U308, 1-INT(LOG(ABS(U308)))),IF(ISERROR(T308*1+U308*1),"&lt;"&amp;ROUND(IF(T308="-",0,SUBSTITUTE(T308,"&lt;",""))*1+IF(U308="-",0,SUBSTITUTE(U308,"&lt;",""))*1,1-INT(LOG(ABS(IF(T308="-",0,SUBSTITUTE(T308,"&lt;",""))*1+IF(U308="-",0,SUBSTITUTE(U308,"&lt;",""))*1)))))))))),"入力形式が間違っています")</f>
        <v>&lt;9.2</v>
      </c>
      <c r="W308" s="50"/>
    </row>
    <row r="309" spans="1:23" x14ac:dyDescent="0.4">
      <c r="A309" s="24">
        <v>303</v>
      </c>
      <c r="B309" s="24" t="s">
        <v>503</v>
      </c>
      <c r="C309" s="27" t="s">
        <v>503</v>
      </c>
      <c r="D309" s="26" t="s">
        <v>503</v>
      </c>
      <c r="E309" s="28" t="s">
        <v>518</v>
      </c>
      <c r="F309" s="25" t="s">
        <v>745</v>
      </c>
      <c r="G309" s="93" t="s">
        <v>35</v>
      </c>
      <c r="H309" s="11" t="s">
        <v>91</v>
      </c>
      <c r="I309" s="28" t="s">
        <v>161</v>
      </c>
      <c r="J309" s="28" t="s">
        <v>733</v>
      </c>
      <c r="K309" s="28" t="s">
        <v>34</v>
      </c>
      <c r="L309" s="52" t="s">
        <v>40</v>
      </c>
      <c r="M309" s="29" t="s">
        <v>507</v>
      </c>
      <c r="N309" s="30" t="s">
        <v>42</v>
      </c>
      <c r="O309" s="31">
        <v>44217</v>
      </c>
      <c r="P309" s="32">
        <v>44231</v>
      </c>
      <c r="Q309" s="33" t="s">
        <v>761</v>
      </c>
      <c r="R309" s="34" t="s">
        <v>421</v>
      </c>
      <c r="S309" s="37" t="s">
        <v>762</v>
      </c>
      <c r="T309" s="21" t="str">
        <f>IF(Q309="","",IF(NOT(ISERROR(Q309*1)),ROUNDDOWN(Q309*1,2-INT(LOG(ABS(Q309*1)))),IFERROR("&lt;"&amp;ROUNDDOWN(IF(SUBSTITUTE(Q309,"&lt;","")*1&lt;=50,SUBSTITUTE(Q309,"&lt;","")*1,""),2-INT(LOG(ABS(SUBSTITUTE(Q309,"&lt;","")*1)))),IF(Q309="-",Q309,"入力形式が間違っています"))))</f>
        <v>&lt;5.36</v>
      </c>
      <c r="U309" s="21" t="str">
        <f>IF(R309="","",IF(NOT(ISERROR(R309*1)),ROUNDDOWN(R309*1,2-INT(LOG(ABS(R309*1)))),IFERROR("&lt;"&amp;ROUNDDOWN(IF(SUBSTITUTE(R309,"&lt;","")*1&lt;=50,SUBSTITUTE(R309,"&lt;","")*1,""),2-INT(LOG(ABS(SUBSTITUTE(R309,"&lt;","")*1)))),IF(R309="-",R309,"入力形式が間違っています"))))</f>
        <v>&lt;3.97</v>
      </c>
      <c r="V309" s="22" t="str">
        <f>IFERROR(IF(AND(T309="",U309=""),"",IF(AND(T309="-",U309="-"),IF(S309="","Cs合計を入力してください",S309),IF(NOT(ISERROR(T309*1+U309*1)),ROUND(T309+U309, 1-INT(LOG(ABS(T309+U309)))),IF(NOT(ISERROR(T309*1)),ROUND(T309, 1-INT(LOG(ABS(T309)))),IF(NOT(ISERROR(U309*1)),ROUND(U309, 1-INT(LOG(ABS(U309)))),IF(ISERROR(T309*1+U309*1),"&lt;"&amp;ROUND(IF(T309="-",0,SUBSTITUTE(T309,"&lt;",""))*1+IF(U309="-",0,SUBSTITUTE(U309,"&lt;",""))*1,1-INT(LOG(ABS(IF(T309="-",0,SUBSTITUTE(T309,"&lt;",""))*1+IF(U309="-",0,SUBSTITUTE(U309,"&lt;",""))*1)))))))))),"入力形式が間違っています")</f>
        <v>&lt;9.3</v>
      </c>
      <c r="W309" s="50"/>
    </row>
    <row r="310" spans="1:23" x14ac:dyDescent="0.4">
      <c r="A310" s="24">
        <v>304</v>
      </c>
      <c r="B310" s="24" t="s">
        <v>503</v>
      </c>
      <c r="C310" s="27" t="s">
        <v>503</v>
      </c>
      <c r="D310" s="26" t="s">
        <v>503</v>
      </c>
      <c r="E310" s="28" t="s">
        <v>504</v>
      </c>
      <c r="F310" s="25" t="s">
        <v>763</v>
      </c>
      <c r="G310" s="93" t="s">
        <v>35</v>
      </c>
      <c r="H310" s="11" t="s">
        <v>91</v>
      </c>
      <c r="I310" s="28" t="s">
        <v>161</v>
      </c>
      <c r="J310" s="28" t="s">
        <v>733</v>
      </c>
      <c r="K310" s="28" t="s">
        <v>34</v>
      </c>
      <c r="L310" s="52" t="s">
        <v>40</v>
      </c>
      <c r="M310" s="29" t="s">
        <v>507</v>
      </c>
      <c r="N310" s="30" t="s">
        <v>42</v>
      </c>
      <c r="O310" s="31">
        <v>44218</v>
      </c>
      <c r="P310" s="32">
        <v>44231</v>
      </c>
      <c r="Q310" s="33" t="s">
        <v>764</v>
      </c>
      <c r="R310" s="34" t="s">
        <v>765</v>
      </c>
      <c r="S310" s="37" t="s">
        <v>523</v>
      </c>
      <c r="T310" s="21" t="str">
        <f>IF(Q310="","",IF(NOT(ISERROR(Q310*1)),ROUNDDOWN(Q310*1,2-INT(LOG(ABS(Q310*1)))),IFERROR("&lt;"&amp;ROUNDDOWN(IF(SUBSTITUTE(Q310,"&lt;","")*1&lt;=50,SUBSTITUTE(Q310,"&lt;","")*1,""),2-INT(LOG(ABS(SUBSTITUTE(Q310,"&lt;","")*1)))),IF(Q310="-",Q310,"入力形式が間違っています"))))</f>
        <v>&lt;2.47</v>
      </c>
      <c r="U310" s="21" t="str">
        <f>IF(R310="","",IF(NOT(ISERROR(R310*1)),ROUNDDOWN(R310*1,2-INT(LOG(ABS(R310*1)))),IFERROR("&lt;"&amp;ROUNDDOWN(IF(SUBSTITUTE(R310,"&lt;","")*1&lt;=50,SUBSTITUTE(R310,"&lt;","")*1,""),2-INT(LOG(ABS(SUBSTITUTE(R310,"&lt;","")*1)))),IF(R310="-",R310,"入力形式が間違っています"))))</f>
        <v>&lt;2.49</v>
      </c>
      <c r="V310" s="22" t="str">
        <f>IFERROR(IF(AND(T310="",U310=""),"",IF(AND(T310="-",U310="-"),IF(S310="","Cs合計を入力してください",S310),IF(NOT(ISERROR(T310*1+U310*1)),ROUND(T310+U310, 1-INT(LOG(ABS(T310+U310)))),IF(NOT(ISERROR(T310*1)),ROUND(T310, 1-INT(LOG(ABS(T310)))),IF(NOT(ISERROR(U310*1)),ROUND(U310, 1-INT(LOG(ABS(U310)))),IF(ISERROR(T310*1+U310*1),"&lt;"&amp;ROUND(IF(T310="-",0,SUBSTITUTE(T310,"&lt;",""))*1+IF(U310="-",0,SUBSTITUTE(U310,"&lt;",""))*1,1-INT(LOG(ABS(IF(T310="-",0,SUBSTITUTE(T310,"&lt;",""))*1+IF(U310="-",0,SUBSTITUTE(U310,"&lt;",""))*1)))))))))),"入力形式が間違っています")</f>
        <v>&lt;5</v>
      </c>
      <c r="W310" s="50"/>
    </row>
    <row r="311" spans="1:23" x14ac:dyDescent="0.4">
      <c r="A311" s="24">
        <v>305</v>
      </c>
      <c r="B311" s="24" t="s">
        <v>503</v>
      </c>
      <c r="C311" s="27" t="s">
        <v>503</v>
      </c>
      <c r="D311" s="26" t="s">
        <v>503</v>
      </c>
      <c r="E311" s="28" t="s">
        <v>518</v>
      </c>
      <c r="F311" s="25" t="s">
        <v>745</v>
      </c>
      <c r="G311" s="93" t="s">
        <v>35</v>
      </c>
      <c r="H311" s="11" t="s">
        <v>91</v>
      </c>
      <c r="I311" s="28" t="s">
        <v>142</v>
      </c>
      <c r="J311" s="28" t="s">
        <v>733</v>
      </c>
      <c r="K311" s="28" t="s">
        <v>34</v>
      </c>
      <c r="L311" s="52" t="s">
        <v>40</v>
      </c>
      <c r="M311" s="29" t="s">
        <v>507</v>
      </c>
      <c r="N311" s="30" t="s">
        <v>42</v>
      </c>
      <c r="O311" s="31">
        <v>44217</v>
      </c>
      <c r="P311" s="32">
        <v>44231</v>
      </c>
      <c r="Q311" s="33" t="s">
        <v>766</v>
      </c>
      <c r="R311" s="34" t="s">
        <v>767</v>
      </c>
      <c r="S311" s="37" t="s">
        <v>481</v>
      </c>
      <c r="T311" s="21" t="str">
        <f>IF(Q311="","",IF(NOT(ISERROR(Q311*1)),ROUNDDOWN(Q311*1,2-INT(LOG(ABS(Q311*1)))),IFERROR("&lt;"&amp;ROUNDDOWN(IF(SUBSTITUTE(Q311,"&lt;","")*1&lt;=50,SUBSTITUTE(Q311,"&lt;","")*1,""),2-INT(LOG(ABS(SUBSTITUTE(Q311,"&lt;","")*1)))),IF(Q311="-",Q311,"入力形式が間違っています"))))</f>
        <v>&lt;3.63</v>
      </c>
      <c r="U311" s="21" t="str">
        <f>IF(R311="","",IF(NOT(ISERROR(R311*1)),ROUNDDOWN(R311*1,2-INT(LOG(ABS(R311*1)))),IFERROR("&lt;"&amp;ROUNDDOWN(IF(SUBSTITUTE(R311,"&lt;","")*1&lt;=50,SUBSTITUTE(R311,"&lt;","")*1,""),2-INT(LOG(ABS(SUBSTITUTE(R311,"&lt;","")*1)))),IF(R311="-",R311,"入力形式が間違っています"))))</f>
        <v>&lt;4.49</v>
      </c>
      <c r="V311" s="22" t="str">
        <f>IFERROR(IF(AND(T311="",U311=""),"",IF(AND(T311="-",U311="-"),IF(S311="","Cs合計を入力してください",S311),IF(NOT(ISERROR(T311*1+U311*1)),ROUND(T311+U311, 1-INT(LOG(ABS(T311+U311)))),IF(NOT(ISERROR(T311*1)),ROUND(T311, 1-INT(LOG(ABS(T311)))),IF(NOT(ISERROR(U311*1)),ROUND(U311, 1-INT(LOG(ABS(U311)))),IF(ISERROR(T311*1+U311*1),"&lt;"&amp;ROUND(IF(T311="-",0,SUBSTITUTE(T311,"&lt;",""))*1+IF(U311="-",0,SUBSTITUTE(U311,"&lt;",""))*1,1-INT(LOG(ABS(IF(T311="-",0,SUBSTITUTE(T311,"&lt;",""))*1+IF(U311="-",0,SUBSTITUTE(U311,"&lt;",""))*1)))))))))),"入力形式が間違っています")</f>
        <v>&lt;8.1</v>
      </c>
      <c r="W311" s="50"/>
    </row>
    <row r="312" spans="1:23" x14ac:dyDescent="0.4">
      <c r="A312" s="24">
        <v>306</v>
      </c>
      <c r="B312" s="24" t="s">
        <v>503</v>
      </c>
      <c r="C312" s="27" t="s">
        <v>503</v>
      </c>
      <c r="D312" s="26" t="s">
        <v>503</v>
      </c>
      <c r="E312" s="28" t="s">
        <v>564</v>
      </c>
      <c r="F312" s="25" t="s">
        <v>735</v>
      </c>
      <c r="G312" s="93" t="s">
        <v>35</v>
      </c>
      <c r="H312" s="11" t="s">
        <v>91</v>
      </c>
      <c r="I312" s="28" t="s">
        <v>142</v>
      </c>
      <c r="J312" s="28" t="s">
        <v>733</v>
      </c>
      <c r="K312" s="28" t="s">
        <v>34</v>
      </c>
      <c r="L312" s="52" t="s">
        <v>40</v>
      </c>
      <c r="M312" s="29" t="s">
        <v>507</v>
      </c>
      <c r="N312" s="30" t="s">
        <v>42</v>
      </c>
      <c r="O312" s="31">
        <v>44214</v>
      </c>
      <c r="P312" s="32">
        <v>44231</v>
      </c>
      <c r="Q312" s="33" t="s">
        <v>731</v>
      </c>
      <c r="R312" s="34" t="s">
        <v>768</v>
      </c>
      <c r="S312" s="37" t="s">
        <v>155</v>
      </c>
      <c r="T312" s="21" t="str">
        <f>IF(Q312="","",IF(NOT(ISERROR(Q312*1)),ROUNDDOWN(Q312*1,2-INT(LOG(ABS(Q312*1)))),IFERROR("&lt;"&amp;ROUNDDOWN(IF(SUBSTITUTE(Q312,"&lt;","")*1&lt;=50,SUBSTITUTE(Q312,"&lt;","")*1,""),2-INT(LOG(ABS(SUBSTITUTE(Q312,"&lt;","")*1)))),IF(Q312="-",Q312,"入力形式が間違っています"))))</f>
        <v>&lt;5.11</v>
      </c>
      <c r="U312" s="21" t="str">
        <f>IF(R312="","",IF(NOT(ISERROR(R312*1)),ROUNDDOWN(R312*1,2-INT(LOG(ABS(R312*1)))),IFERROR("&lt;"&amp;ROUNDDOWN(IF(SUBSTITUTE(R312,"&lt;","")*1&lt;=50,SUBSTITUTE(R312,"&lt;","")*1,""),2-INT(LOG(ABS(SUBSTITUTE(R312,"&lt;","")*1)))),IF(R312="-",R312,"入力形式が間違っています"))))</f>
        <v>&lt;5.57</v>
      </c>
      <c r="V312" s="22" t="str">
        <f>IFERROR(IF(AND(T312="",U312=""),"",IF(AND(T312="-",U312="-"),IF(S312="","Cs合計を入力してください",S312),IF(NOT(ISERROR(T312*1+U312*1)),ROUND(T312+U312, 1-INT(LOG(ABS(T312+U312)))),IF(NOT(ISERROR(T312*1)),ROUND(T312, 1-INT(LOG(ABS(T312)))),IF(NOT(ISERROR(U312*1)),ROUND(U312, 1-INT(LOG(ABS(U312)))),IF(ISERROR(T312*1+U312*1),"&lt;"&amp;ROUND(IF(T312="-",0,SUBSTITUTE(T312,"&lt;",""))*1+IF(U312="-",0,SUBSTITUTE(U312,"&lt;",""))*1,1-INT(LOG(ABS(IF(T312="-",0,SUBSTITUTE(T312,"&lt;",""))*1+IF(U312="-",0,SUBSTITUTE(U312,"&lt;",""))*1)))))))))),"入力形式が間違っています")</f>
        <v>&lt;11</v>
      </c>
      <c r="W312" s="50"/>
    </row>
    <row r="313" spans="1:23" x14ac:dyDescent="0.4">
      <c r="A313" s="24">
        <v>307</v>
      </c>
      <c r="B313" s="24" t="s">
        <v>503</v>
      </c>
      <c r="C313" s="27" t="s">
        <v>503</v>
      </c>
      <c r="D313" s="26" t="s">
        <v>503</v>
      </c>
      <c r="E313" s="28" t="s">
        <v>509</v>
      </c>
      <c r="F313" s="25" t="s">
        <v>510</v>
      </c>
      <c r="G313" s="93" t="s">
        <v>35</v>
      </c>
      <c r="H313" s="11" t="s">
        <v>91</v>
      </c>
      <c r="I313" s="28" t="s">
        <v>769</v>
      </c>
      <c r="J313" s="28" t="s">
        <v>733</v>
      </c>
      <c r="K313" s="28" t="s">
        <v>34</v>
      </c>
      <c r="L313" s="52" t="s">
        <v>40</v>
      </c>
      <c r="M313" s="29" t="s">
        <v>507</v>
      </c>
      <c r="N313" s="30" t="s">
        <v>42</v>
      </c>
      <c r="O313" s="31">
        <v>44217</v>
      </c>
      <c r="P313" s="32">
        <v>44231</v>
      </c>
      <c r="Q313" s="33" t="s">
        <v>758</v>
      </c>
      <c r="R313" s="34" t="s">
        <v>770</v>
      </c>
      <c r="S313" s="37" t="s">
        <v>131</v>
      </c>
      <c r="T313" s="21" t="str">
        <f>IF(Q313="","",IF(NOT(ISERROR(Q313*1)),ROUNDDOWN(Q313*1,2-INT(LOG(ABS(Q313*1)))),IFERROR("&lt;"&amp;ROUNDDOWN(IF(SUBSTITUTE(Q313,"&lt;","")*1&lt;=50,SUBSTITUTE(Q313,"&lt;","")*1,""),2-INT(LOG(ABS(SUBSTITUTE(Q313,"&lt;","")*1)))),IF(Q313="-",Q313,"入力形式が間違っています"))))</f>
        <v>&lt;4.15</v>
      </c>
      <c r="U313" s="21" t="str">
        <f>IF(R313="","",IF(NOT(ISERROR(R313*1)),ROUNDDOWN(R313*1,2-INT(LOG(ABS(R313*1)))),IFERROR("&lt;"&amp;ROUNDDOWN(IF(SUBSTITUTE(R313,"&lt;","")*1&lt;=50,SUBSTITUTE(R313,"&lt;","")*1,""),2-INT(LOG(ABS(SUBSTITUTE(R313,"&lt;","")*1)))),IF(R313="-",R313,"入力形式が間違っています"))))</f>
        <v>&lt;4.52</v>
      </c>
      <c r="V313" s="22" t="str">
        <f>IFERROR(IF(AND(T313="",U313=""),"",IF(AND(T313="-",U313="-"),IF(S313="","Cs合計を入力してください",S313),IF(NOT(ISERROR(T313*1+U313*1)),ROUND(T313+U313, 1-INT(LOG(ABS(T313+U313)))),IF(NOT(ISERROR(T313*1)),ROUND(T313, 1-INT(LOG(ABS(T313)))),IF(NOT(ISERROR(U313*1)),ROUND(U313, 1-INT(LOG(ABS(U313)))),IF(ISERROR(T313*1+U313*1),"&lt;"&amp;ROUND(IF(T313="-",0,SUBSTITUTE(T313,"&lt;",""))*1+IF(U313="-",0,SUBSTITUTE(U313,"&lt;",""))*1,1-INT(LOG(ABS(IF(T313="-",0,SUBSTITUTE(T313,"&lt;",""))*1+IF(U313="-",0,SUBSTITUTE(U313,"&lt;",""))*1)))))))))),"入力形式が間違っています")</f>
        <v>&lt;8.7</v>
      </c>
      <c r="W313" s="50"/>
    </row>
    <row r="314" spans="1:23" x14ac:dyDescent="0.4">
      <c r="A314" s="24">
        <v>308</v>
      </c>
      <c r="B314" s="24" t="s">
        <v>503</v>
      </c>
      <c r="C314" s="27" t="s">
        <v>503</v>
      </c>
      <c r="D314" s="26" t="s">
        <v>503</v>
      </c>
      <c r="E314" s="28" t="s">
        <v>518</v>
      </c>
      <c r="F314" s="25" t="s">
        <v>745</v>
      </c>
      <c r="G314" s="93" t="s">
        <v>35</v>
      </c>
      <c r="H314" s="11" t="s">
        <v>91</v>
      </c>
      <c r="I314" s="28" t="s">
        <v>769</v>
      </c>
      <c r="J314" s="28" t="s">
        <v>733</v>
      </c>
      <c r="K314" s="28" t="s">
        <v>34</v>
      </c>
      <c r="L314" s="52" t="s">
        <v>40</v>
      </c>
      <c r="M314" s="29" t="s">
        <v>507</v>
      </c>
      <c r="N314" s="30" t="s">
        <v>42</v>
      </c>
      <c r="O314" s="31">
        <v>44217</v>
      </c>
      <c r="P314" s="32">
        <v>44231</v>
      </c>
      <c r="Q314" s="33" t="s">
        <v>730</v>
      </c>
      <c r="R314" s="34" t="s">
        <v>771</v>
      </c>
      <c r="S314" s="37" t="s">
        <v>762</v>
      </c>
      <c r="T314" s="21" t="str">
        <f>IF(Q314="","",IF(NOT(ISERROR(Q314*1)),ROUNDDOWN(Q314*1,2-INT(LOG(ABS(Q314*1)))),IFERROR("&lt;"&amp;ROUNDDOWN(IF(SUBSTITUTE(Q314,"&lt;","")*1&lt;=50,SUBSTITUTE(Q314,"&lt;","")*1,""),2-INT(LOG(ABS(SUBSTITUTE(Q314,"&lt;","")*1)))),IF(Q314="-",Q314,"入力形式が間違っています"))))</f>
        <v>&lt;4.54</v>
      </c>
      <c r="U314" s="21" t="str">
        <f>IF(R314="","",IF(NOT(ISERROR(R314*1)),ROUNDDOWN(R314*1,2-INT(LOG(ABS(R314*1)))),IFERROR("&lt;"&amp;ROUNDDOWN(IF(SUBSTITUTE(R314,"&lt;","")*1&lt;=50,SUBSTITUTE(R314,"&lt;","")*1,""),2-INT(LOG(ABS(SUBSTITUTE(R314,"&lt;","")*1)))),IF(R314="-",R314,"入力形式が間違っています"))))</f>
        <v>&lt;4.73</v>
      </c>
      <c r="V314" s="22" t="str">
        <f>IFERROR(IF(AND(T314="",U314=""),"",IF(AND(T314="-",U314="-"),IF(S314="","Cs合計を入力してください",S314),IF(NOT(ISERROR(T314*1+U314*1)),ROUND(T314+U314, 1-INT(LOG(ABS(T314+U314)))),IF(NOT(ISERROR(T314*1)),ROUND(T314, 1-INT(LOG(ABS(T314)))),IF(NOT(ISERROR(U314*1)),ROUND(U314, 1-INT(LOG(ABS(U314)))),IF(ISERROR(T314*1+U314*1),"&lt;"&amp;ROUND(IF(T314="-",0,SUBSTITUTE(T314,"&lt;",""))*1+IF(U314="-",0,SUBSTITUTE(U314,"&lt;",""))*1,1-INT(LOG(ABS(IF(T314="-",0,SUBSTITUTE(T314,"&lt;",""))*1+IF(U314="-",0,SUBSTITUTE(U314,"&lt;",""))*1)))))))))),"入力形式が間違っています")</f>
        <v>&lt;9.3</v>
      </c>
      <c r="W314" s="50"/>
    </row>
    <row r="315" spans="1:23" x14ac:dyDescent="0.4">
      <c r="A315" s="24">
        <v>309</v>
      </c>
      <c r="B315" s="24" t="s">
        <v>503</v>
      </c>
      <c r="C315" s="27" t="s">
        <v>503</v>
      </c>
      <c r="D315" s="26" t="s">
        <v>503</v>
      </c>
      <c r="E315" s="28" t="s">
        <v>564</v>
      </c>
      <c r="F315" s="25" t="s">
        <v>735</v>
      </c>
      <c r="G315" s="93" t="s">
        <v>35</v>
      </c>
      <c r="H315" s="11" t="s">
        <v>91</v>
      </c>
      <c r="I315" s="28" t="s">
        <v>769</v>
      </c>
      <c r="J315" s="28" t="s">
        <v>733</v>
      </c>
      <c r="K315" s="28" t="s">
        <v>34</v>
      </c>
      <c r="L315" s="52" t="s">
        <v>40</v>
      </c>
      <c r="M315" s="29" t="s">
        <v>507</v>
      </c>
      <c r="N315" s="30" t="s">
        <v>42</v>
      </c>
      <c r="O315" s="31">
        <v>44214</v>
      </c>
      <c r="P315" s="32">
        <v>44231</v>
      </c>
      <c r="Q315" s="33" t="s">
        <v>772</v>
      </c>
      <c r="R315" s="34" t="s">
        <v>773</v>
      </c>
      <c r="S315" s="37" t="s">
        <v>89</v>
      </c>
      <c r="T315" s="21" t="str">
        <f>IF(Q315="","",IF(NOT(ISERROR(Q315*1)),ROUNDDOWN(Q315*1,2-INT(LOG(ABS(Q315*1)))),IFERROR("&lt;"&amp;ROUNDDOWN(IF(SUBSTITUTE(Q315,"&lt;","")*1&lt;=50,SUBSTITUTE(Q315,"&lt;","")*1,""),2-INT(LOG(ABS(SUBSTITUTE(Q315,"&lt;","")*1)))),IF(Q315="-",Q315,"入力形式が間違っています"))))</f>
        <v>&lt;5.54</v>
      </c>
      <c r="U315" s="21" t="str">
        <f>IF(R315="","",IF(NOT(ISERROR(R315*1)),ROUNDDOWN(R315*1,2-INT(LOG(ABS(R315*1)))),IFERROR("&lt;"&amp;ROUNDDOWN(IF(SUBSTITUTE(R315,"&lt;","")*1&lt;=50,SUBSTITUTE(R315,"&lt;","")*1,""),2-INT(LOG(ABS(SUBSTITUTE(R315,"&lt;","")*1)))),IF(R315="-",R315,"入力形式が間違っています"))))</f>
        <v>&lt;6.11</v>
      </c>
      <c r="V315" s="22" t="str">
        <f>IFERROR(IF(AND(T315="",U315=""),"",IF(AND(T315="-",U315="-"),IF(S315="","Cs合計を入力してください",S315),IF(NOT(ISERROR(T315*1+U315*1)),ROUND(T315+U315, 1-INT(LOG(ABS(T315+U315)))),IF(NOT(ISERROR(T315*1)),ROUND(T315, 1-INT(LOG(ABS(T315)))),IF(NOT(ISERROR(U315*1)),ROUND(U315, 1-INT(LOG(ABS(U315)))),IF(ISERROR(T315*1+U315*1),"&lt;"&amp;ROUND(IF(T315="-",0,SUBSTITUTE(T315,"&lt;",""))*1+IF(U315="-",0,SUBSTITUTE(U315,"&lt;",""))*1,1-INT(LOG(ABS(IF(T315="-",0,SUBSTITUTE(T315,"&lt;",""))*1+IF(U315="-",0,SUBSTITUTE(U315,"&lt;",""))*1)))))))))),"入力形式が間違っています")</f>
        <v>&lt;12</v>
      </c>
      <c r="W315" s="50"/>
    </row>
    <row r="316" spans="1:23" x14ac:dyDescent="0.4">
      <c r="A316" s="24">
        <v>310</v>
      </c>
      <c r="B316" s="24" t="s">
        <v>503</v>
      </c>
      <c r="C316" s="27" t="s">
        <v>503</v>
      </c>
      <c r="D316" s="26" t="s">
        <v>503</v>
      </c>
      <c r="E316" s="28" t="s">
        <v>644</v>
      </c>
      <c r="F316" s="25" t="s">
        <v>741</v>
      </c>
      <c r="G316" s="93" t="s">
        <v>35</v>
      </c>
      <c r="H316" s="11" t="s">
        <v>91</v>
      </c>
      <c r="I316" s="28" t="s">
        <v>289</v>
      </c>
      <c r="J316" s="28" t="s">
        <v>733</v>
      </c>
      <c r="K316" s="28" t="s">
        <v>34</v>
      </c>
      <c r="L316" s="52" t="s">
        <v>40</v>
      </c>
      <c r="M316" s="29" t="s">
        <v>507</v>
      </c>
      <c r="N316" s="30" t="s">
        <v>42</v>
      </c>
      <c r="O316" s="31">
        <v>44216</v>
      </c>
      <c r="P316" s="32">
        <v>44231</v>
      </c>
      <c r="Q316" s="33" t="s">
        <v>774</v>
      </c>
      <c r="R316" s="34" t="s">
        <v>579</v>
      </c>
      <c r="S316" s="37" t="s">
        <v>494</v>
      </c>
      <c r="T316" s="21" t="str">
        <f>IF(Q316="","",IF(NOT(ISERROR(Q316*1)),ROUNDDOWN(Q316*1,2-INT(LOG(ABS(Q316*1)))),IFERROR("&lt;"&amp;ROUNDDOWN(IF(SUBSTITUTE(Q316,"&lt;","")*1&lt;=50,SUBSTITUTE(Q316,"&lt;","")*1,""),2-INT(LOG(ABS(SUBSTITUTE(Q316,"&lt;","")*1)))),IF(Q316="-",Q316,"入力形式が間違っています"))))</f>
        <v>&lt;3.94</v>
      </c>
      <c r="U316" s="21" t="str">
        <f>IF(R316="","",IF(NOT(ISERROR(R316*1)),ROUNDDOWN(R316*1,2-INT(LOG(ABS(R316*1)))),IFERROR("&lt;"&amp;ROUNDDOWN(IF(SUBSTITUTE(R316,"&lt;","")*1&lt;=50,SUBSTITUTE(R316,"&lt;","")*1,""),2-INT(LOG(ABS(SUBSTITUTE(R316,"&lt;","")*1)))),IF(R316="-",R316,"入力形式が間違っています"))))</f>
        <v>&lt;3.21</v>
      </c>
      <c r="V316" s="22" t="str">
        <f>IFERROR(IF(AND(T316="",U316=""),"",IF(AND(T316="-",U316="-"),IF(S316="","Cs合計を入力してください",S316),IF(NOT(ISERROR(T316*1+U316*1)),ROUND(T316+U316, 1-INT(LOG(ABS(T316+U316)))),IF(NOT(ISERROR(T316*1)),ROUND(T316, 1-INT(LOG(ABS(T316)))),IF(NOT(ISERROR(U316*1)),ROUND(U316, 1-INT(LOG(ABS(U316)))),IF(ISERROR(T316*1+U316*1),"&lt;"&amp;ROUND(IF(T316="-",0,SUBSTITUTE(T316,"&lt;",""))*1+IF(U316="-",0,SUBSTITUTE(U316,"&lt;",""))*1,1-INT(LOG(ABS(IF(T316="-",0,SUBSTITUTE(T316,"&lt;",""))*1+IF(U316="-",0,SUBSTITUTE(U316,"&lt;",""))*1)))))))))),"入力形式が間違っています")</f>
        <v>&lt;7.2</v>
      </c>
      <c r="W316" s="50"/>
    </row>
    <row r="317" spans="1:23" x14ac:dyDescent="0.4">
      <c r="A317" s="24">
        <v>311</v>
      </c>
      <c r="B317" s="24" t="s">
        <v>503</v>
      </c>
      <c r="C317" s="27" t="s">
        <v>503</v>
      </c>
      <c r="D317" s="26" t="s">
        <v>503</v>
      </c>
      <c r="E317" s="28" t="s">
        <v>509</v>
      </c>
      <c r="F317" s="25" t="s">
        <v>510</v>
      </c>
      <c r="G317" s="93" t="s">
        <v>35</v>
      </c>
      <c r="H317" s="11" t="s">
        <v>91</v>
      </c>
      <c r="I317" s="28" t="s">
        <v>289</v>
      </c>
      <c r="J317" s="28" t="s">
        <v>733</v>
      </c>
      <c r="K317" s="28" t="s">
        <v>34</v>
      </c>
      <c r="L317" s="52" t="s">
        <v>40</v>
      </c>
      <c r="M317" s="29" t="s">
        <v>507</v>
      </c>
      <c r="N317" s="30" t="s">
        <v>42</v>
      </c>
      <c r="O317" s="31">
        <v>44216</v>
      </c>
      <c r="P317" s="32">
        <v>44231</v>
      </c>
      <c r="Q317" s="33" t="s">
        <v>775</v>
      </c>
      <c r="R317" s="34" t="s">
        <v>531</v>
      </c>
      <c r="S317" s="37" t="s">
        <v>97</v>
      </c>
      <c r="T317" s="21" t="str">
        <f>IF(Q317="","",IF(NOT(ISERROR(Q317*1)),ROUNDDOWN(Q317*1,2-INT(LOG(ABS(Q317*1)))),IFERROR("&lt;"&amp;ROUNDDOWN(IF(SUBSTITUTE(Q317,"&lt;","")*1&lt;=50,SUBSTITUTE(Q317,"&lt;","")*1,""),2-INT(LOG(ABS(SUBSTITUTE(Q317,"&lt;","")*1)))),IF(Q317="-",Q317,"入力形式が間違っています"))))</f>
        <v>&lt;5.12</v>
      </c>
      <c r="U317" s="21" t="str">
        <f>IF(R317="","",IF(NOT(ISERROR(R317*1)),ROUNDDOWN(R317*1,2-INT(LOG(ABS(R317*1)))),IFERROR("&lt;"&amp;ROUNDDOWN(IF(SUBSTITUTE(R317,"&lt;","")*1&lt;=50,SUBSTITUTE(R317,"&lt;","")*1,""),2-INT(LOG(ABS(SUBSTITUTE(R317,"&lt;","")*1)))),IF(R317="-",R317,"入力形式が間違っています"))))</f>
        <v>&lt;4.59</v>
      </c>
      <c r="V317" s="22" t="str">
        <f>IFERROR(IF(AND(T317="",U317=""),"",IF(AND(T317="-",U317="-"),IF(S317="","Cs合計を入力してください",S317),IF(NOT(ISERROR(T317*1+U317*1)),ROUND(T317+U317, 1-INT(LOG(ABS(T317+U317)))),IF(NOT(ISERROR(T317*1)),ROUND(T317, 1-INT(LOG(ABS(T317)))),IF(NOT(ISERROR(U317*1)),ROUND(U317, 1-INT(LOG(ABS(U317)))),IF(ISERROR(T317*1+U317*1),"&lt;"&amp;ROUND(IF(T317="-",0,SUBSTITUTE(T317,"&lt;",""))*1+IF(U317="-",0,SUBSTITUTE(U317,"&lt;",""))*1,1-INT(LOG(ABS(IF(T317="-",0,SUBSTITUTE(T317,"&lt;",""))*1+IF(U317="-",0,SUBSTITUTE(U317,"&lt;",""))*1)))))))))),"入力形式が間違っています")</f>
        <v>&lt;9.7</v>
      </c>
      <c r="W317" s="50"/>
    </row>
    <row r="318" spans="1:23" x14ac:dyDescent="0.4">
      <c r="A318" s="24">
        <v>312</v>
      </c>
      <c r="B318" s="24" t="s">
        <v>503</v>
      </c>
      <c r="C318" s="27" t="s">
        <v>503</v>
      </c>
      <c r="D318" s="26" t="s">
        <v>503</v>
      </c>
      <c r="E318" s="28" t="s">
        <v>644</v>
      </c>
      <c r="F318" s="25" t="s">
        <v>741</v>
      </c>
      <c r="G318" s="93" t="s">
        <v>35</v>
      </c>
      <c r="H318" s="11" t="s">
        <v>91</v>
      </c>
      <c r="I318" s="28" t="s">
        <v>776</v>
      </c>
      <c r="J318" s="28" t="s">
        <v>733</v>
      </c>
      <c r="K318" s="28" t="s">
        <v>34</v>
      </c>
      <c r="L318" s="52" t="s">
        <v>40</v>
      </c>
      <c r="M318" s="29" t="s">
        <v>507</v>
      </c>
      <c r="N318" s="30" t="s">
        <v>42</v>
      </c>
      <c r="O318" s="31">
        <v>44216</v>
      </c>
      <c r="P318" s="32">
        <v>44231</v>
      </c>
      <c r="Q318" s="33" t="s">
        <v>777</v>
      </c>
      <c r="R318" s="34" t="s">
        <v>246</v>
      </c>
      <c r="S318" s="37" t="s">
        <v>84</v>
      </c>
      <c r="T318" s="21" t="str">
        <f>IF(Q318="","",IF(NOT(ISERROR(Q318*1)),ROUNDDOWN(Q318*1,2-INT(LOG(ABS(Q318*1)))),IFERROR("&lt;"&amp;ROUNDDOWN(IF(SUBSTITUTE(Q318,"&lt;","")*1&lt;=50,SUBSTITUTE(Q318,"&lt;","")*1,""),2-INT(LOG(ABS(SUBSTITUTE(Q318,"&lt;","")*1)))),IF(Q318="-",Q318,"入力形式が間違っています"))))</f>
        <v>&lt;5.35</v>
      </c>
      <c r="U318" s="21" t="str">
        <f>IF(R318="","",IF(NOT(ISERROR(R318*1)),ROUNDDOWN(R318*1,2-INT(LOG(ABS(R318*1)))),IFERROR("&lt;"&amp;ROUNDDOWN(IF(SUBSTITUTE(R318,"&lt;","")*1&lt;=50,SUBSTITUTE(R318,"&lt;","")*1,""),2-INT(LOG(ABS(SUBSTITUTE(R318,"&lt;","")*1)))),IF(R318="-",R318,"入力形式が間違っています"))))</f>
        <v>&lt;4.91</v>
      </c>
      <c r="V318" s="22" t="str">
        <f>IFERROR(IF(AND(T318="",U318=""),"",IF(AND(T318="-",U318="-"),IF(S318="","Cs合計を入力してください",S318),IF(NOT(ISERROR(T318*1+U318*1)),ROUND(T318+U318, 1-INT(LOG(ABS(T318+U318)))),IF(NOT(ISERROR(T318*1)),ROUND(T318, 1-INT(LOG(ABS(T318)))),IF(NOT(ISERROR(U318*1)),ROUND(U318, 1-INT(LOG(ABS(U318)))),IF(ISERROR(T318*1+U318*1),"&lt;"&amp;ROUND(IF(T318="-",0,SUBSTITUTE(T318,"&lt;",""))*1+IF(U318="-",0,SUBSTITUTE(U318,"&lt;",""))*1,1-INT(LOG(ABS(IF(T318="-",0,SUBSTITUTE(T318,"&lt;",""))*1+IF(U318="-",0,SUBSTITUTE(U318,"&lt;",""))*1)))))))))),"入力形式が間違っています")</f>
        <v>&lt;10</v>
      </c>
      <c r="W318" s="50"/>
    </row>
    <row r="319" spans="1:23" x14ac:dyDescent="0.4">
      <c r="A319" s="24">
        <v>313</v>
      </c>
      <c r="B319" s="24" t="s">
        <v>503</v>
      </c>
      <c r="C319" s="27" t="s">
        <v>503</v>
      </c>
      <c r="D319" s="26" t="s">
        <v>503</v>
      </c>
      <c r="E319" s="28" t="s">
        <v>509</v>
      </c>
      <c r="F319" s="25" t="s">
        <v>778</v>
      </c>
      <c r="G319" s="93" t="s">
        <v>35</v>
      </c>
      <c r="H319" s="11" t="s">
        <v>91</v>
      </c>
      <c r="I319" s="28" t="s">
        <v>776</v>
      </c>
      <c r="J319" s="28" t="s">
        <v>733</v>
      </c>
      <c r="K319" s="28" t="s">
        <v>34</v>
      </c>
      <c r="L319" s="52" t="s">
        <v>40</v>
      </c>
      <c r="M319" s="29" t="s">
        <v>507</v>
      </c>
      <c r="N319" s="30" t="s">
        <v>42</v>
      </c>
      <c r="O319" s="31">
        <v>44216</v>
      </c>
      <c r="P319" s="32">
        <v>44231</v>
      </c>
      <c r="Q319" s="33" t="s">
        <v>779</v>
      </c>
      <c r="R319" s="34" t="s">
        <v>780</v>
      </c>
      <c r="S319" s="37" t="s">
        <v>494</v>
      </c>
      <c r="T319" s="21" t="str">
        <f>IF(Q319="","",IF(NOT(ISERROR(Q319*1)),ROUNDDOWN(Q319*1,2-INT(LOG(ABS(Q319*1)))),IFERROR("&lt;"&amp;ROUNDDOWN(IF(SUBSTITUTE(Q319,"&lt;","")*1&lt;=50,SUBSTITUTE(Q319,"&lt;","")*1,""),2-INT(LOG(ABS(SUBSTITUTE(Q319,"&lt;","")*1)))),IF(Q319="-",Q319,"入力形式が間違っています"))))</f>
        <v>&lt;3.76</v>
      </c>
      <c r="U319" s="21" t="str">
        <f>IF(R319="","",IF(NOT(ISERROR(R319*1)),ROUNDDOWN(R319*1,2-INT(LOG(ABS(R319*1)))),IFERROR("&lt;"&amp;ROUNDDOWN(IF(SUBSTITUTE(R319,"&lt;","")*1&lt;=50,SUBSTITUTE(R319,"&lt;","")*1,""),2-INT(LOG(ABS(SUBSTITUTE(R319,"&lt;","")*1)))),IF(R319="-",R319,"入力形式が間違っています"))))</f>
        <v>&lt;3.43</v>
      </c>
      <c r="V319" s="22" t="str">
        <f>IFERROR(IF(AND(T319="",U319=""),"",IF(AND(T319="-",U319="-"),IF(S319="","Cs合計を入力してください",S319),IF(NOT(ISERROR(T319*1+U319*1)),ROUND(T319+U319, 1-INT(LOG(ABS(T319+U319)))),IF(NOT(ISERROR(T319*1)),ROUND(T319, 1-INT(LOG(ABS(T319)))),IF(NOT(ISERROR(U319*1)),ROUND(U319, 1-INT(LOG(ABS(U319)))),IF(ISERROR(T319*1+U319*1),"&lt;"&amp;ROUND(IF(T319="-",0,SUBSTITUTE(T319,"&lt;",""))*1+IF(U319="-",0,SUBSTITUTE(U319,"&lt;",""))*1,1-INT(LOG(ABS(IF(T319="-",0,SUBSTITUTE(T319,"&lt;",""))*1+IF(U319="-",0,SUBSTITUTE(U319,"&lt;",""))*1)))))))))),"入力形式が間違っています")</f>
        <v>&lt;7.2</v>
      </c>
      <c r="W319" s="50"/>
    </row>
    <row r="320" spans="1:23" x14ac:dyDescent="0.4">
      <c r="A320" s="24">
        <v>314</v>
      </c>
      <c r="B320" s="24" t="s">
        <v>503</v>
      </c>
      <c r="C320" s="27" t="s">
        <v>503</v>
      </c>
      <c r="D320" s="26" t="s">
        <v>503</v>
      </c>
      <c r="E320" s="28" t="s">
        <v>564</v>
      </c>
      <c r="F320" s="25" t="s">
        <v>735</v>
      </c>
      <c r="G320" s="93" t="s">
        <v>35</v>
      </c>
      <c r="H320" s="11" t="s">
        <v>91</v>
      </c>
      <c r="I320" s="28" t="s">
        <v>108</v>
      </c>
      <c r="J320" s="28" t="s">
        <v>733</v>
      </c>
      <c r="K320" s="28" t="s">
        <v>34</v>
      </c>
      <c r="L320" s="52" t="s">
        <v>40</v>
      </c>
      <c r="M320" s="29" t="s">
        <v>507</v>
      </c>
      <c r="N320" s="30" t="s">
        <v>42</v>
      </c>
      <c r="O320" s="31">
        <v>44214</v>
      </c>
      <c r="P320" s="32">
        <v>44231</v>
      </c>
      <c r="Q320" s="33" t="s">
        <v>781</v>
      </c>
      <c r="R320" s="34" t="s">
        <v>736</v>
      </c>
      <c r="S320" s="37" t="s">
        <v>374</v>
      </c>
      <c r="T320" s="21" t="str">
        <f>IF(Q320="","",IF(NOT(ISERROR(Q320*1)),ROUNDDOWN(Q320*1,2-INT(LOG(ABS(Q320*1)))),IFERROR("&lt;"&amp;ROUNDDOWN(IF(SUBSTITUTE(Q320,"&lt;","")*1&lt;=50,SUBSTITUTE(Q320,"&lt;","")*1,""),2-INT(LOG(ABS(SUBSTITUTE(Q320,"&lt;","")*1)))),IF(Q320="-",Q320,"入力形式が間違っています"))))</f>
        <v>&lt;0.446</v>
      </c>
      <c r="U320" s="21" t="str">
        <f>IF(R320="","",IF(NOT(ISERROR(R320*1)),ROUNDDOWN(R320*1,2-INT(LOG(ABS(R320*1)))),IFERROR("&lt;"&amp;ROUNDDOWN(IF(SUBSTITUTE(R320,"&lt;","")*1&lt;=50,SUBSTITUTE(R320,"&lt;","")*1,""),2-INT(LOG(ABS(SUBSTITUTE(R320,"&lt;","")*1)))),IF(R320="-",R320,"入力形式が間違っています"))))</f>
        <v>&lt;0.469</v>
      </c>
      <c r="V320" s="22" t="str">
        <f>IFERROR(IF(AND(T320="",U320=""),"",IF(AND(T320="-",U320="-"),IF(S320="","Cs合計を入力してください",S320),IF(NOT(ISERROR(T320*1+U320*1)),ROUND(T320+U320, 1-INT(LOG(ABS(T320+U320)))),IF(NOT(ISERROR(T320*1)),ROUND(T320, 1-INT(LOG(ABS(T320)))),IF(NOT(ISERROR(U320*1)),ROUND(U320, 1-INT(LOG(ABS(U320)))),IF(ISERROR(T320*1+U320*1),"&lt;"&amp;ROUND(IF(T320="-",0,SUBSTITUTE(T320,"&lt;",""))*1+IF(U320="-",0,SUBSTITUTE(U320,"&lt;",""))*1,1-INT(LOG(ABS(IF(T320="-",0,SUBSTITUTE(T320,"&lt;",""))*1+IF(U320="-",0,SUBSTITUTE(U320,"&lt;",""))*1)))))))))),"入力形式が間違っています")</f>
        <v>&lt;0.92</v>
      </c>
      <c r="W320" s="50"/>
    </row>
    <row r="321" spans="1:23" s="137" customFormat="1" ht="21" x14ac:dyDescent="0.4">
      <c r="A321" s="24">
        <v>315</v>
      </c>
      <c r="B321" s="24" t="s">
        <v>503</v>
      </c>
      <c r="C321" s="27" t="s">
        <v>503</v>
      </c>
      <c r="D321" s="26" t="s">
        <v>503</v>
      </c>
      <c r="E321" s="24" t="s">
        <v>518</v>
      </c>
      <c r="F321" s="27" t="s">
        <v>745</v>
      </c>
      <c r="G321" s="93" t="s">
        <v>35</v>
      </c>
      <c r="H321" s="26" t="s">
        <v>91</v>
      </c>
      <c r="I321" s="24" t="s">
        <v>782</v>
      </c>
      <c r="J321" s="24" t="s">
        <v>733</v>
      </c>
      <c r="K321" s="24" t="s">
        <v>34</v>
      </c>
      <c r="L321" s="98" t="s">
        <v>40</v>
      </c>
      <c r="M321" s="165" t="s" ph="1">
        <v>783</v>
      </c>
      <c r="N321" s="30" t="s">
        <v>42</v>
      </c>
      <c r="O321" s="31">
        <v>44217</v>
      </c>
      <c r="P321" s="32">
        <v>44231</v>
      </c>
      <c r="Q321" s="33" t="s">
        <v>784</v>
      </c>
      <c r="R321" s="34" t="s">
        <v>245</v>
      </c>
      <c r="S321" s="37" t="s">
        <v>138</v>
      </c>
      <c r="T321" s="21" t="str">
        <f>IF(Q321="","",IF(NOT(ISERROR(Q321*1)),ROUNDDOWN(Q321*1,2-INT(LOG(ABS(Q321*1)))),IFERROR("&lt;"&amp;ROUNDDOWN(IF(SUBSTITUTE(Q321,"&lt;","")*1&lt;=50,SUBSTITUTE(Q321,"&lt;","")*1,""),2-INT(LOG(ABS(SUBSTITUTE(Q321,"&lt;","")*1)))),IF(Q321="-",Q321,"入力形式が間違っています"))))</f>
        <v>&lt;4.83</v>
      </c>
      <c r="U321" s="21" t="str">
        <f>IF(R321="","",IF(NOT(ISERROR(R321*1)),ROUNDDOWN(R321*1,2-INT(LOG(ABS(R321*1)))),IFERROR("&lt;"&amp;ROUNDDOWN(IF(SUBSTITUTE(R321,"&lt;","")*1&lt;=50,SUBSTITUTE(R321,"&lt;","")*1,""),2-INT(LOG(ABS(SUBSTITUTE(R321,"&lt;","")*1)))),IF(R321="-",R321,"入力形式が間違っています"))))</f>
        <v>&lt;5.09</v>
      </c>
      <c r="V321" s="22" t="str">
        <f>IFERROR(IF(AND(T321="",U321=""),"",IF(AND(T321="-",U321="-"),IF(S321="","Cs合計を入力してください",S321),IF(NOT(ISERROR(T321*1+U321*1)),ROUND(T321+U321, 1-INT(LOG(ABS(T321+U321)))),IF(NOT(ISERROR(T321*1)),ROUND(T321, 1-INT(LOG(ABS(T321)))),IF(NOT(ISERROR(U321*1)),ROUND(U321, 1-INT(LOG(ABS(U321)))),IF(ISERROR(T321*1+U321*1),"&lt;"&amp;ROUND(IF(T321="-",0,SUBSTITUTE(T321,"&lt;",""))*1+IF(U321="-",0,SUBSTITUTE(U321,"&lt;",""))*1,1-INT(LOG(ABS(IF(T321="-",0,SUBSTITUTE(T321,"&lt;",""))*1+IF(U321="-",0,SUBSTITUTE(U321,"&lt;",""))*1)))))))))),"入力形式が間違っています")</f>
        <v>&lt;9.9</v>
      </c>
      <c r="W321" s="50"/>
    </row>
    <row r="322" spans="1:23" s="137" customFormat="1" ht="21" x14ac:dyDescent="0.4">
      <c r="A322" s="24">
        <v>316</v>
      </c>
      <c r="B322" s="24" t="s">
        <v>503</v>
      </c>
      <c r="C322" s="27" t="s">
        <v>503</v>
      </c>
      <c r="D322" s="26" t="s">
        <v>503</v>
      </c>
      <c r="E322" s="24" t="s">
        <v>509</v>
      </c>
      <c r="F322" s="27" t="s">
        <v>510</v>
      </c>
      <c r="G322" s="93" t="s">
        <v>35</v>
      </c>
      <c r="H322" s="26" t="s">
        <v>91</v>
      </c>
      <c r="I322" s="24" t="s">
        <v>129</v>
      </c>
      <c r="J322" s="24" t="s">
        <v>733</v>
      </c>
      <c r="K322" s="24" t="s">
        <v>34</v>
      </c>
      <c r="L322" s="98" t="s">
        <v>40</v>
      </c>
      <c r="M322" s="165" t="s" ph="1">
        <v>783</v>
      </c>
      <c r="N322" s="30" t="s">
        <v>42</v>
      </c>
      <c r="O322" s="31">
        <v>44217</v>
      </c>
      <c r="P322" s="32">
        <v>44231</v>
      </c>
      <c r="Q322" s="33" t="s">
        <v>785</v>
      </c>
      <c r="R322" s="34" t="s">
        <v>212</v>
      </c>
      <c r="S322" s="37" t="s">
        <v>58</v>
      </c>
      <c r="T322" s="21" t="str">
        <f>IF(Q322="","",IF(NOT(ISERROR(Q322*1)),ROUNDDOWN(Q322*1,2-INT(LOG(ABS(Q322*1)))),IFERROR("&lt;"&amp;ROUNDDOWN(IF(SUBSTITUTE(Q322,"&lt;","")*1&lt;=50,SUBSTITUTE(Q322,"&lt;","")*1,""),2-INT(LOG(ABS(SUBSTITUTE(Q322,"&lt;","")*1)))),IF(Q322="-",Q322,"入力形式が間違っています"))))</f>
        <v>&lt;3.96</v>
      </c>
      <c r="U322" s="21" t="str">
        <f>IF(R322="","",IF(NOT(ISERROR(R322*1)),ROUNDDOWN(R322*1,2-INT(LOG(ABS(R322*1)))),IFERROR("&lt;"&amp;ROUNDDOWN(IF(SUBSTITUTE(R322,"&lt;","")*1&lt;=50,SUBSTITUTE(R322,"&lt;","")*1,""),2-INT(LOG(ABS(SUBSTITUTE(R322,"&lt;","")*1)))),IF(R322="-",R322,"入力形式が間違っています"))))</f>
        <v>&lt;4.21</v>
      </c>
      <c r="V322" s="22" t="str">
        <f>IFERROR(IF(AND(T322="",U322=""),"",IF(AND(T322="-",U322="-"),IF(S322="","Cs合計を入力してください",S322),IF(NOT(ISERROR(T322*1+U322*1)),ROUND(T322+U322, 1-INT(LOG(ABS(T322+U322)))),IF(NOT(ISERROR(T322*1)),ROUND(T322, 1-INT(LOG(ABS(T322)))),IF(NOT(ISERROR(U322*1)),ROUND(U322, 1-INT(LOG(ABS(U322)))),IF(ISERROR(T322*1+U322*1),"&lt;"&amp;ROUND(IF(T322="-",0,SUBSTITUTE(T322,"&lt;",""))*1+IF(U322="-",0,SUBSTITUTE(U322,"&lt;",""))*1,1-INT(LOG(ABS(IF(T322="-",0,SUBSTITUTE(T322,"&lt;",""))*1+IF(U322="-",0,SUBSTITUTE(U322,"&lt;",""))*1)))))))))),"入力形式が間違っています")</f>
        <v>&lt;8.2</v>
      </c>
      <c r="W322" s="50"/>
    </row>
    <row r="323" spans="1:23" s="137" customFormat="1" ht="21" x14ac:dyDescent="0.4">
      <c r="A323" s="24">
        <v>317</v>
      </c>
      <c r="B323" s="24" t="s">
        <v>503</v>
      </c>
      <c r="C323" s="27" t="s">
        <v>503</v>
      </c>
      <c r="D323" s="26" t="s">
        <v>503</v>
      </c>
      <c r="E323" s="24" t="s">
        <v>644</v>
      </c>
      <c r="F323" s="27" t="s">
        <v>741</v>
      </c>
      <c r="G323" s="93" t="s">
        <v>35</v>
      </c>
      <c r="H323" s="26" t="s">
        <v>91</v>
      </c>
      <c r="I323" s="24" t="s">
        <v>786</v>
      </c>
      <c r="J323" s="24" t="s">
        <v>733</v>
      </c>
      <c r="K323" s="24" t="s">
        <v>34</v>
      </c>
      <c r="L323" s="98" t="s">
        <v>40</v>
      </c>
      <c r="M323" s="165" t="s" ph="1">
        <v>783</v>
      </c>
      <c r="N323" s="30" t="s">
        <v>42</v>
      </c>
      <c r="O323" s="31">
        <v>44216</v>
      </c>
      <c r="P323" s="32">
        <v>44231</v>
      </c>
      <c r="Q323" s="33" t="s">
        <v>787</v>
      </c>
      <c r="R323" s="34" t="s">
        <v>727</v>
      </c>
      <c r="S323" s="37" t="s">
        <v>155</v>
      </c>
      <c r="T323" s="21" t="str">
        <f>IF(Q323="","",IF(NOT(ISERROR(Q323*1)),ROUNDDOWN(Q323*1,2-INT(LOG(ABS(Q323*1)))),IFERROR("&lt;"&amp;ROUNDDOWN(IF(SUBSTITUTE(Q323,"&lt;","")*1&lt;=50,SUBSTITUTE(Q323,"&lt;","")*1,""),2-INT(LOG(ABS(SUBSTITUTE(Q323,"&lt;","")*1)))),IF(Q323="-",Q323,"入力形式が間違っています"))))</f>
        <v>&lt;5.42</v>
      </c>
      <c r="U323" s="21" t="str">
        <f>IF(R323="","",IF(NOT(ISERROR(R323*1)),ROUNDDOWN(R323*1,2-INT(LOG(ABS(R323*1)))),IFERROR("&lt;"&amp;ROUNDDOWN(IF(SUBSTITUTE(R323,"&lt;","")*1&lt;=50,SUBSTITUTE(R323,"&lt;","")*1,""),2-INT(LOG(ABS(SUBSTITUTE(R323,"&lt;","")*1)))),IF(R323="-",R323,"入力形式が間違っています"))))</f>
        <v>&lt;5.48</v>
      </c>
      <c r="V323" s="22" t="str">
        <f>IFERROR(IF(AND(T323="",U323=""),"",IF(AND(T323="-",U323="-"),IF(S323="","Cs合計を入力してください",S323),IF(NOT(ISERROR(T323*1+U323*1)),ROUND(T323+U323, 1-INT(LOG(ABS(T323+U323)))),IF(NOT(ISERROR(T323*1)),ROUND(T323, 1-INT(LOG(ABS(T323)))),IF(NOT(ISERROR(U323*1)),ROUND(U323, 1-INT(LOG(ABS(U323)))),IF(ISERROR(T323*1+U323*1),"&lt;"&amp;ROUND(IF(T323="-",0,SUBSTITUTE(T323,"&lt;",""))*1+IF(U323="-",0,SUBSTITUTE(U323,"&lt;",""))*1,1-INT(LOG(ABS(IF(T323="-",0,SUBSTITUTE(T323,"&lt;",""))*1+IF(U323="-",0,SUBSTITUTE(U323,"&lt;",""))*1)))))))))),"入力形式が間違っています")</f>
        <v>&lt;11</v>
      </c>
      <c r="W323" s="50"/>
    </row>
    <row r="324" spans="1:23" s="137" customFormat="1" ht="21" x14ac:dyDescent="0.4">
      <c r="A324" s="24">
        <v>318</v>
      </c>
      <c r="B324" s="24" t="s">
        <v>503</v>
      </c>
      <c r="C324" s="27" t="s">
        <v>503</v>
      </c>
      <c r="D324" s="26" t="s">
        <v>503</v>
      </c>
      <c r="E324" s="24" t="s">
        <v>509</v>
      </c>
      <c r="F324" s="27" t="s">
        <v>510</v>
      </c>
      <c r="G324" s="93" t="s">
        <v>35</v>
      </c>
      <c r="H324" s="26" t="s">
        <v>91</v>
      </c>
      <c r="I324" s="24" t="s">
        <v>582</v>
      </c>
      <c r="J324" s="24" t="s">
        <v>733</v>
      </c>
      <c r="K324" s="24" t="s">
        <v>34</v>
      </c>
      <c r="L324" s="98" t="s">
        <v>40</v>
      </c>
      <c r="M324" s="165" t="s" ph="1">
        <v>783</v>
      </c>
      <c r="N324" s="30" t="s">
        <v>42</v>
      </c>
      <c r="O324" s="31">
        <v>44216</v>
      </c>
      <c r="P324" s="32">
        <v>44231</v>
      </c>
      <c r="Q324" s="33" t="s">
        <v>420</v>
      </c>
      <c r="R324" s="34" t="s">
        <v>788</v>
      </c>
      <c r="S324" s="37" t="s">
        <v>131</v>
      </c>
      <c r="T324" s="21" t="str">
        <f>IF(Q324="","",IF(NOT(ISERROR(Q324*1)),ROUNDDOWN(Q324*1,2-INT(LOG(ABS(Q324*1)))),IFERROR("&lt;"&amp;ROUNDDOWN(IF(SUBSTITUTE(Q324,"&lt;","")*1&lt;=50,SUBSTITUTE(Q324,"&lt;","")*1,""),2-INT(LOG(ABS(SUBSTITUTE(Q324,"&lt;","")*1)))),IF(Q324="-",Q324,"入力形式が間違っています"))))</f>
        <v>&lt;3.72</v>
      </c>
      <c r="U324" s="21" t="str">
        <f>IF(R324="","",IF(NOT(ISERROR(R324*1)),ROUNDDOWN(R324*1,2-INT(LOG(ABS(R324*1)))),IFERROR("&lt;"&amp;ROUNDDOWN(IF(SUBSTITUTE(R324,"&lt;","")*1&lt;=50,SUBSTITUTE(R324,"&lt;","")*1,""),2-INT(LOG(ABS(SUBSTITUTE(R324,"&lt;","")*1)))),IF(R324="-",R324,"入力形式が間違っています"))))</f>
        <v>&lt;5</v>
      </c>
      <c r="V324" s="22" t="str">
        <f>IFERROR(IF(AND(T324="",U324=""),"",IF(AND(T324="-",U324="-"),IF(S324="","Cs合計を入力してください",S324),IF(NOT(ISERROR(T324*1+U324*1)),ROUND(T324+U324, 1-INT(LOG(ABS(T324+U324)))),IF(NOT(ISERROR(T324*1)),ROUND(T324, 1-INT(LOG(ABS(T324)))),IF(NOT(ISERROR(U324*1)),ROUND(U324, 1-INT(LOG(ABS(U324)))),IF(ISERROR(T324*1+U324*1),"&lt;"&amp;ROUND(IF(T324="-",0,SUBSTITUTE(T324,"&lt;",""))*1+IF(U324="-",0,SUBSTITUTE(U324,"&lt;",""))*1,1-INT(LOG(ABS(IF(T324="-",0,SUBSTITUTE(T324,"&lt;",""))*1+IF(U324="-",0,SUBSTITUTE(U324,"&lt;",""))*1)))))))))),"入力形式が間違っています")</f>
        <v>&lt;8.7</v>
      </c>
      <c r="W324" s="50"/>
    </row>
    <row r="325" spans="1:23" s="137" customFormat="1" ht="21" x14ac:dyDescent="0.4">
      <c r="A325" s="24">
        <v>319</v>
      </c>
      <c r="B325" s="24" t="s">
        <v>503</v>
      </c>
      <c r="C325" s="27" t="s">
        <v>503</v>
      </c>
      <c r="D325" s="26" t="s">
        <v>503</v>
      </c>
      <c r="E325" s="24" t="s">
        <v>789</v>
      </c>
      <c r="F325" s="27" t="s">
        <v>778</v>
      </c>
      <c r="G325" s="93" t="s">
        <v>35</v>
      </c>
      <c r="H325" s="26" t="s">
        <v>91</v>
      </c>
      <c r="I325" s="24" t="s">
        <v>585</v>
      </c>
      <c r="J325" s="24" t="s">
        <v>733</v>
      </c>
      <c r="K325" s="24" t="s">
        <v>34</v>
      </c>
      <c r="L325" s="98" t="s">
        <v>40</v>
      </c>
      <c r="M325" s="165" t="s" ph="1">
        <v>783</v>
      </c>
      <c r="N325" s="30" t="s">
        <v>42</v>
      </c>
      <c r="O325" s="31">
        <v>44216</v>
      </c>
      <c r="P325" s="32">
        <v>44231</v>
      </c>
      <c r="Q325" s="33" t="s">
        <v>535</v>
      </c>
      <c r="R325" s="34" t="s">
        <v>790</v>
      </c>
      <c r="S325" s="37" t="s">
        <v>58</v>
      </c>
      <c r="T325" s="21" t="str">
        <f>IF(Q325="","",IF(NOT(ISERROR(Q325*1)),ROUNDDOWN(Q325*1,2-INT(LOG(ABS(Q325*1)))),IFERROR("&lt;"&amp;ROUNDDOWN(IF(SUBSTITUTE(Q325,"&lt;","")*1&lt;=50,SUBSTITUTE(Q325,"&lt;","")*1,""),2-INT(LOG(ABS(SUBSTITUTE(Q325,"&lt;","")*1)))),IF(Q325="-",Q325,"入力形式が間違っています"))))</f>
        <v>&lt;4.41</v>
      </c>
      <c r="U325" s="21" t="str">
        <f>IF(R325="","",IF(NOT(ISERROR(R325*1)),ROUNDDOWN(R325*1,2-INT(LOG(ABS(R325*1)))),IFERROR("&lt;"&amp;ROUNDDOWN(IF(SUBSTITUTE(R325,"&lt;","")*1&lt;=50,SUBSTITUTE(R325,"&lt;","")*1,""),2-INT(LOG(ABS(SUBSTITUTE(R325,"&lt;","")*1)))),IF(R325="-",R325,"入力形式が間違っています"))))</f>
        <v>&lt;3.82</v>
      </c>
      <c r="V325" s="22" t="str">
        <f>IFERROR(IF(AND(T325="",U325=""),"",IF(AND(T325="-",U325="-"),IF(S325="","Cs合計を入力してください",S325),IF(NOT(ISERROR(T325*1+U325*1)),ROUND(T325+U325, 1-INT(LOG(ABS(T325+U325)))),IF(NOT(ISERROR(T325*1)),ROUND(T325, 1-INT(LOG(ABS(T325)))),IF(NOT(ISERROR(U325*1)),ROUND(U325, 1-INT(LOG(ABS(U325)))),IF(ISERROR(T325*1+U325*1),"&lt;"&amp;ROUND(IF(T325="-",0,SUBSTITUTE(T325,"&lt;",""))*1+IF(U325="-",0,SUBSTITUTE(U325,"&lt;",""))*1,1-INT(LOG(ABS(IF(T325="-",0,SUBSTITUTE(T325,"&lt;",""))*1+IF(U325="-",0,SUBSTITUTE(U325,"&lt;",""))*1)))))))))),"入力形式が間違っています")</f>
        <v>&lt;8.2</v>
      </c>
      <c r="W325" s="50"/>
    </row>
    <row r="326" spans="1:23" s="137" customFormat="1" ht="21" x14ac:dyDescent="0.4">
      <c r="A326" s="24">
        <v>320</v>
      </c>
      <c r="B326" s="24" t="s">
        <v>503</v>
      </c>
      <c r="C326" s="27" t="s">
        <v>503</v>
      </c>
      <c r="D326" s="26" t="s">
        <v>503</v>
      </c>
      <c r="E326" s="24" t="s">
        <v>509</v>
      </c>
      <c r="F326" s="27" t="s">
        <v>510</v>
      </c>
      <c r="G326" s="93" t="s">
        <v>35</v>
      </c>
      <c r="H326" s="26" t="s">
        <v>91</v>
      </c>
      <c r="I326" s="24" t="s">
        <v>589</v>
      </c>
      <c r="J326" s="24" t="s">
        <v>733</v>
      </c>
      <c r="K326" s="24" t="s">
        <v>34</v>
      </c>
      <c r="L326" s="98" t="s">
        <v>40</v>
      </c>
      <c r="M326" s="165" t="s" ph="1">
        <v>783</v>
      </c>
      <c r="N326" s="30" t="s">
        <v>42</v>
      </c>
      <c r="O326" s="31">
        <v>44217</v>
      </c>
      <c r="P326" s="32">
        <v>44231</v>
      </c>
      <c r="Q326" s="33" t="s">
        <v>212</v>
      </c>
      <c r="R326" s="34" t="s">
        <v>731</v>
      </c>
      <c r="S326" s="37" t="s">
        <v>762</v>
      </c>
      <c r="T326" s="21" t="str">
        <f>IF(Q326="","",IF(NOT(ISERROR(Q326*1)),ROUNDDOWN(Q326*1,2-INT(LOG(ABS(Q326*1)))),IFERROR("&lt;"&amp;ROUNDDOWN(IF(SUBSTITUTE(Q326,"&lt;","")*1&lt;=50,SUBSTITUTE(Q326,"&lt;","")*1,""),2-INT(LOG(ABS(SUBSTITUTE(Q326,"&lt;","")*1)))),IF(Q326="-",Q326,"入力形式が間違っています"))))</f>
        <v>&lt;4.21</v>
      </c>
      <c r="U326" s="21" t="str">
        <f>IF(R326="","",IF(NOT(ISERROR(R326*1)),ROUNDDOWN(R326*1,2-INT(LOG(ABS(R326*1)))),IFERROR("&lt;"&amp;ROUNDDOWN(IF(SUBSTITUTE(R326,"&lt;","")*1&lt;=50,SUBSTITUTE(R326,"&lt;","")*1,""),2-INT(LOG(ABS(SUBSTITUTE(R326,"&lt;","")*1)))),IF(R326="-",R326,"入力形式が間違っています"))))</f>
        <v>&lt;5.11</v>
      </c>
      <c r="V326" s="22" t="str">
        <f>IFERROR(IF(AND(T326="",U326=""),"",IF(AND(T326="-",U326="-"),IF(S326="","Cs合計を入力してください",S326),IF(NOT(ISERROR(T326*1+U326*1)),ROUND(T326+U326, 1-INT(LOG(ABS(T326+U326)))),IF(NOT(ISERROR(T326*1)),ROUND(T326, 1-INT(LOG(ABS(T326)))),IF(NOT(ISERROR(U326*1)),ROUND(U326, 1-INT(LOG(ABS(U326)))),IF(ISERROR(T326*1+U326*1),"&lt;"&amp;ROUND(IF(T326="-",0,SUBSTITUTE(T326,"&lt;",""))*1+IF(U326="-",0,SUBSTITUTE(U326,"&lt;",""))*1,1-INT(LOG(ABS(IF(T326="-",0,SUBSTITUTE(T326,"&lt;",""))*1+IF(U326="-",0,SUBSTITUTE(U326,"&lt;",""))*1)))))))))),"入力形式が間違っています")</f>
        <v>&lt;9.3</v>
      </c>
      <c r="W326" s="50"/>
    </row>
    <row r="327" spans="1:23" s="137" customFormat="1" ht="21" x14ac:dyDescent="0.4">
      <c r="A327" s="24">
        <v>321</v>
      </c>
      <c r="B327" s="24" t="s">
        <v>503</v>
      </c>
      <c r="C327" s="27" t="s">
        <v>503</v>
      </c>
      <c r="D327" s="26" t="s">
        <v>503</v>
      </c>
      <c r="E327" s="24" t="s">
        <v>518</v>
      </c>
      <c r="F327" s="27" t="s">
        <v>745</v>
      </c>
      <c r="G327" s="93" t="s">
        <v>35</v>
      </c>
      <c r="H327" s="26" t="s">
        <v>91</v>
      </c>
      <c r="I327" s="24" t="s">
        <v>589</v>
      </c>
      <c r="J327" s="24" t="s">
        <v>733</v>
      </c>
      <c r="K327" s="24" t="s">
        <v>34</v>
      </c>
      <c r="L327" s="98" t="s">
        <v>40</v>
      </c>
      <c r="M327" s="165" t="s" ph="1">
        <v>783</v>
      </c>
      <c r="N327" s="30" t="s">
        <v>42</v>
      </c>
      <c r="O327" s="31">
        <v>44214</v>
      </c>
      <c r="P327" s="32">
        <v>44231</v>
      </c>
      <c r="Q327" s="33" t="s">
        <v>791</v>
      </c>
      <c r="R327" s="34" t="s">
        <v>768</v>
      </c>
      <c r="S327" s="37" t="s">
        <v>89</v>
      </c>
      <c r="T327" s="21" t="str">
        <f>IF(Q327="","",IF(NOT(ISERROR(Q327*1)),ROUNDDOWN(Q327*1,2-INT(LOG(ABS(Q327*1)))),IFERROR("&lt;"&amp;ROUNDDOWN(IF(SUBSTITUTE(Q327,"&lt;","")*1&lt;=50,SUBSTITUTE(Q327,"&lt;","")*1,""),2-INT(LOG(ABS(SUBSTITUTE(Q327,"&lt;","")*1)))),IF(Q327="-",Q327,"入力形式が間違っています"))))</f>
        <v>&lt;6.01</v>
      </c>
      <c r="U327" s="21" t="str">
        <f>IF(R327="","",IF(NOT(ISERROR(R327*1)),ROUNDDOWN(R327*1,2-INT(LOG(ABS(R327*1)))),IFERROR("&lt;"&amp;ROUNDDOWN(IF(SUBSTITUTE(R327,"&lt;","")*1&lt;=50,SUBSTITUTE(R327,"&lt;","")*1,""),2-INT(LOG(ABS(SUBSTITUTE(R327,"&lt;","")*1)))),IF(R327="-",R327,"入力形式が間違っています"))))</f>
        <v>&lt;5.57</v>
      </c>
      <c r="V327" s="22" t="str">
        <f>IFERROR(IF(AND(T327="",U327=""),"",IF(AND(T327="-",U327="-"),IF(S327="","Cs合計を入力してください",S327),IF(NOT(ISERROR(T327*1+U327*1)),ROUND(T327+U327, 1-INT(LOG(ABS(T327+U327)))),IF(NOT(ISERROR(T327*1)),ROUND(T327, 1-INT(LOG(ABS(T327)))),IF(NOT(ISERROR(U327*1)),ROUND(U327, 1-INT(LOG(ABS(U327)))),IF(ISERROR(T327*1+U327*1),"&lt;"&amp;ROUND(IF(T327="-",0,SUBSTITUTE(T327,"&lt;",""))*1+IF(U327="-",0,SUBSTITUTE(U327,"&lt;",""))*1,1-INT(LOG(ABS(IF(T327="-",0,SUBSTITUTE(T327,"&lt;",""))*1+IF(U327="-",0,SUBSTITUTE(U327,"&lt;",""))*1)))))))))),"入力形式が間違っています")</f>
        <v>&lt;12</v>
      </c>
      <c r="W327" s="50"/>
    </row>
    <row r="328" spans="1:23" s="137" customFormat="1" ht="21" x14ac:dyDescent="0.4">
      <c r="A328" s="24">
        <v>322</v>
      </c>
      <c r="B328" s="24" t="s">
        <v>503</v>
      </c>
      <c r="C328" s="27" t="s">
        <v>503</v>
      </c>
      <c r="D328" s="26" t="s">
        <v>503</v>
      </c>
      <c r="E328" s="24" t="s">
        <v>644</v>
      </c>
      <c r="F328" s="27" t="s">
        <v>741</v>
      </c>
      <c r="G328" s="93" t="s">
        <v>35</v>
      </c>
      <c r="H328" s="26" t="s">
        <v>91</v>
      </c>
      <c r="I328" s="24" t="s">
        <v>305</v>
      </c>
      <c r="J328" s="24" t="s">
        <v>733</v>
      </c>
      <c r="K328" s="24" t="s">
        <v>34</v>
      </c>
      <c r="L328" s="98" t="s">
        <v>40</v>
      </c>
      <c r="M328" s="165" t="s" ph="1">
        <v>783</v>
      </c>
      <c r="N328" s="30" t="s">
        <v>42</v>
      </c>
      <c r="O328" s="31">
        <v>44216</v>
      </c>
      <c r="P328" s="32">
        <v>44231</v>
      </c>
      <c r="Q328" s="33" t="s">
        <v>792</v>
      </c>
      <c r="R328" s="34" t="s">
        <v>793</v>
      </c>
      <c r="S328" s="37" t="s">
        <v>329</v>
      </c>
      <c r="T328" s="21" t="str">
        <f>IF(Q328="","",IF(NOT(ISERROR(Q328*1)),ROUNDDOWN(Q328*1,2-INT(LOG(ABS(Q328*1)))),IFERROR("&lt;"&amp;ROUNDDOWN(IF(SUBSTITUTE(Q328,"&lt;","")*1&lt;=50,SUBSTITUTE(Q328,"&lt;","")*1,""),2-INT(LOG(ABS(SUBSTITUTE(Q328,"&lt;","")*1)))),IF(Q328="-",Q328,"入力形式が間違っています"))))</f>
        <v>&lt;3.95</v>
      </c>
      <c r="U328" s="21" t="str">
        <f>IF(R328="","",IF(NOT(ISERROR(R328*1)),ROUNDDOWN(R328*1,2-INT(LOG(ABS(R328*1)))),IFERROR("&lt;"&amp;ROUNDDOWN(IF(SUBSTITUTE(R328,"&lt;","")*1&lt;=50,SUBSTITUTE(R328,"&lt;","")*1,""),2-INT(LOG(ABS(SUBSTITUTE(R328,"&lt;","")*1)))),IF(R328="-",R328,"入力形式が間違っています"))))</f>
        <v>&lt;2.9</v>
      </c>
      <c r="V328" s="22" t="str">
        <f>IFERROR(IF(AND(T328="",U328=""),"",IF(AND(T328="-",U328="-"),IF(S328="","Cs合計を入力してください",S328),IF(NOT(ISERROR(T328*1+U328*1)),ROUND(T328+U328, 1-INT(LOG(ABS(T328+U328)))),IF(NOT(ISERROR(T328*1)),ROUND(T328, 1-INT(LOG(ABS(T328)))),IF(NOT(ISERROR(U328*1)),ROUND(U328, 1-INT(LOG(ABS(U328)))),IF(ISERROR(T328*1+U328*1),"&lt;"&amp;ROUND(IF(T328="-",0,SUBSTITUTE(T328,"&lt;",""))*1+IF(U328="-",0,SUBSTITUTE(U328,"&lt;",""))*1,1-INT(LOG(ABS(IF(T328="-",0,SUBSTITUTE(T328,"&lt;",""))*1+IF(U328="-",0,SUBSTITUTE(U328,"&lt;",""))*1)))))))))),"入力形式が間違っています")</f>
        <v>&lt;6.9</v>
      </c>
      <c r="W328" s="50"/>
    </row>
    <row r="329" spans="1:23" s="137" customFormat="1" ht="21" x14ac:dyDescent="0.4">
      <c r="A329" s="24">
        <v>323</v>
      </c>
      <c r="B329" s="24" t="s">
        <v>503</v>
      </c>
      <c r="C329" s="27" t="s">
        <v>503</v>
      </c>
      <c r="D329" s="26" t="s">
        <v>503</v>
      </c>
      <c r="E329" s="24" t="s">
        <v>509</v>
      </c>
      <c r="F329" s="27" t="s">
        <v>510</v>
      </c>
      <c r="G329" s="93" t="s">
        <v>35</v>
      </c>
      <c r="H329" s="26" t="s">
        <v>91</v>
      </c>
      <c r="I329" s="24" t="s">
        <v>139</v>
      </c>
      <c r="J329" s="24" t="s">
        <v>733</v>
      </c>
      <c r="K329" s="24" t="s">
        <v>34</v>
      </c>
      <c r="L329" s="98" t="s">
        <v>40</v>
      </c>
      <c r="M329" s="165" t="s" ph="1">
        <v>783</v>
      </c>
      <c r="N329" s="30" t="s">
        <v>42</v>
      </c>
      <c r="O329" s="31">
        <v>44217</v>
      </c>
      <c r="P329" s="32">
        <v>44231</v>
      </c>
      <c r="Q329" s="33" t="s">
        <v>543</v>
      </c>
      <c r="R329" s="34" t="s">
        <v>794</v>
      </c>
      <c r="S329" s="37" t="s">
        <v>624</v>
      </c>
      <c r="T329" s="21" t="str">
        <f>IF(Q329="","",IF(NOT(ISERROR(Q329*1)),ROUNDDOWN(Q329*1,2-INT(LOG(ABS(Q329*1)))),IFERROR("&lt;"&amp;ROUNDDOWN(IF(SUBSTITUTE(Q329,"&lt;","")*1&lt;=50,SUBSTITUTE(Q329,"&lt;","")*1,""),2-INT(LOG(ABS(SUBSTITUTE(Q329,"&lt;","")*1)))),IF(Q329="-",Q329,"入力形式が間違っています"))))</f>
        <v>&lt;4.12</v>
      </c>
      <c r="U329" s="21" t="str">
        <f>IF(R329="","",IF(NOT(ISERROR(R329*1)),ROUNDDOWN(R329*1,2-INT(LOG(ABS(R329*1)))),IFERROR("&lt;"&amp;ROUNDDOWN(IF(SUBSTITUTE(R329,"&lt;","")*1&lt;=50,SUBSTITUTE(R329,"&lt;","")*1,""),2-INT(LOG(ABS(SUBSTITUTE(R329,"&lt;","")*1)))),IF(R329="-",R329,"入力形式が間違っています"))))</f>
        <v>&lt;4.76</v>
      </c>
      <c r="V329" s="22" t="str">
        <f>IFERROR(IF(AND(T329="",U329=""),"",IF(AND(T329="-",U329="-"),IF(S329="","Cs合計を入力してください",S329),IF(NOT(ISERROR(T329*1+U329*1)),ROUND(T329+U329, 1-INT(LOG(ABS(T329+U329)))),IF(NOT(ISERROR(T329*1)),ROUND(T329, 1-INT(LOG(ABS(T329)))),IF(NOT(ISERROR(U329*1)),ROUND(U329, 1-INT(LOG(ABS(U329)))),IF(ISERROR(T329*1+U329*1),"&lt;"&amp;ROUND(IF(T329="-",0,SUBSTITUTE(T329,"&lt;",""))*1+IF(U329="-",0,SUBSTITUTE(U329,"&lt;",""))*1,1-INT(LOG(ABS(IF(T329="-",0,SUBSTITUTE(T329,"&lt;",""))*1+IF(U329="-",0,SUBSTITUTE(U329,"&lt;",""))*1)))))))))),"入力形式が間違っています")</f>
        <v>&lt;8.9</v>
      </c>
      <c r="W329" s="50"/>
    </row>
    <row r="330" spans="1:23" s="137" customFormat="1" ht="21" x14ac:dyDescent="0.4">
      <c r="A330" s="24">
        <v>324</v>
      </c>
      <c r="B330" s="24" t="s">
        <v>503</v>
      </c>
      <c r="C330" s="27" t="s">
        <v>503</v>
      </c>
      <c r="D330" s="26" t="s">
        <v>503</v>
      </c>
      <c r="E330" s="24" t="s">
        <v>509</v>
      </c>
      <c r="F330" s="27" t="s">
        <v>778</v>
      </c>
      <c r="G330" s="93" t="s">
        <v>35</v>
      </c>
      <c r="H330" s="26" t="s">
        <v>91</v>
      </c>
      <c r="I330" s="24" t="s">
        <v>593</v>
      </c>
      <c r="J330" s="24" t="s">
        <v>733</v>
      </c>
      <c r="K330" s="24" t="s">
        <v>34</v>
      </c>
      <c r="L330" s="98" t="s">
        <v>40</v>
      </c>
      <c r="M330" s="165" t="s" ph="1">
        <v>783</v>
      </c>
      <c r="N330" s="30" t="s">
        <v>42</v>
      </c>
      <c r="O330" s="31">
        <v>44216</v>
      </c>
      <c r="P330" s="32">
        <v>44231</v>
      </c>
      <c r="Q330" s="33" t="s">
        <v>508</v>
      </c>
      <c r="R330" s="34" t="s">
        <v>569</v>
      </c>
      <c r="S330" s="37" t="s">
        <v>481</v>
      </c>
      <c r="T330" s="21" t="str">
        <f>IF(Q330="","",IF(NOT(ISERROR(Q330*1)),ROUNDDOWN(Q330*1,2-INT(LOG(ABS(Q330*1)))),IFERROR("&lt;"&amp;ROUNDDOWN(IF(SUBSTITUTE(Q330,"&lt;","")*1&lt;=50,SUBSTITUTE(Q330,"&lt;","")*1,""),2-INT(LOG(ABS(SUBSTITUTE(Q330,"&lt;","")*1)))),IF(Q330="-",Q330,"入力形式が間違っています"))))</f>
        <v>&lt;4.16</v>
      </c>
      <c r="U330" s="21" t="str">
        <f>IF(R330="","",IF(NOT(ISERROR(R330*1)),ROUNDDOWN(R330*1,2-INT(LOG(ABS(R330*1)))),IFERROR("&lt;"&amp;ROUNDDOWN(IF(SUBSTITUTE(R330,"&lt;","")*1&lt;=50,SUBSTITUTE(R330,"&lt;","")*1,""),2-INT(LOG(ABS(SUBSTITUTE(R330,"&lt;","")*1)))),IF(R330="-",R330,"入力形式が間違っています"))))</f>
        <v>&lt;3.91</v>
      </c>
      <c r="V330" s="22" t="str">
        <f>IFERROR(IF(AND(T330="",U330=""),"",IF(AND(T330="-",U330="-"),IF(S330="","Cs合計を入力してください",S330),IF(NOT(ISERROR(T330*1+U330*1)),ROUND(T330+U330, 1-INT(LOG(ABS(T330+U330)))),IF(NOT(ISERROR(T330*1)),ROUND(T330, 1-INT(LOG(ABS(T330)))),IF(NOT(ISERROR(U330*1)),ROUND(U330, 1-INT(LOG(ABS(U330)))),IF(ISERROR(T330*1+U330*1),"&lt;"&amp;ROUND(IF(T330="-",0,SUBSTITUTE(T330,"&lt;",""))*1+IF(U330="-",0,SUBSTITUTE(U330,"&lt;",""))*1,1-INT(LOG(ABS(IF(T330="-",0,SUBSTITUTE(T330,"&lt;",""))*1+IF(U330="-",0,SUBSTITUTE(U330,"&lt;",""))*1)))))))))),"入力形式が間違っています")</f>
        <v>&lt;8.1</v>
      </c>
      <c r="W330" s="50"/>
    </row>
    <row r="331" spans="1:23" s="137" customFormat="1" ht="21" x14ac:dyDescent="0.4">
      <c r="A331" s="24">
        <v>325</v>
      </c>
      <c r="B331" s="24" t="s">
        <v>503</v>
      </c>
      <c r="C331" s="27" t="s">
        <v>503</v>
      </c>
      <c r="D331" s="26" t="s">
        <v>503</v>
      </c>
      <c r="E331" s="24" t="s">
        <v>644</v>
      </c>
      <c r="F331" s="27" t="s">
        <v>741</v>
      </c>
      <c r="G331" s="93" t="s">
        <v>35</v>
      </c>
      <c r="H331" s="26" t="s">
        <v>91</v>
      </c>
      <c r="I331" s="24" t="s">
        <v>150</v>
      </c>
      <c r="J331" s="24" t="s">
        <v>733</v>
      </c>
      <c r="K331" s="24" t="s">
        <v>34</v>
      </c>
      <c r="L331" s="98" t="s">
        <v>40</v>
      </c>
      <c r="M331" s="165" t="s" ph="1">
        <v>783</v>
      </c>
      <c r="N331" s="30" t="s">
        <v>42</v>
      </c>
      <c r="O331" s="31">
        <v>44216</v>
      </c>
      <c r="P331" s="32">
        <v>44231</v>
      </c>
      <c r="Q331" s="33" t="s">
        <v>775</v>
      </c>
      <c r="R331" s="34" t="s">
        <v>795</v>
      </c>
      <c r="S331" s="37" t="s">
        <v>307</v>
      </c>
      <c r="T331" s="21" t="str">
        <f>IF(Q331="","",IF(NOT(ISERROR(Q331*1)),ROUNDDOWN(Q331*1,2-INT(LOG(ABS(Q331*1)))),IFERROR("&lt;"&amp;ROUNDDOWN(IF(SUBSTITUTE(Q331,"&lt;","")*1&lt;=50,SUBSTITUTE(Q331,"&lt;","")*1,""),2-INT(LOG(ABS(SUBSTITUTE(Q331,"&lt;","")*1)))),IF(Q331="-",Q331,"入力形式が間違っています"))))</f>
        <v>&lt;5.12</v>
      </c>
      <c r="U331" s="21" t="str">
        <f>IF(R331="","",IF(NOT(ISERROR(R331*1)),ROUNDDOWN(R331*1,2-INT(LOG(ABS(R331*1)))),IFERROR("&lt;"&amp;ROUNDDOWN(IF(SUBSTITUTE(R331,"&lt;","")*1&lt;=50,SUBSTITUTE(R331,"&lt;","")*1,""),2-INT(LOG(ABS(SUBSTITUTE(R331,"&lt;","")*1)))),IF(R331="-",R331,"入力形式が間違っています"))))</f>
        <v>&lt;4.43</v>
      </c>
      <c r="V331" s="22" t="str">
        <f>IFERROR(IF(AND(T331="",U331=""),"",IF(AND(T331="-",U331="-"),IF(S331="","Cs合計を入力してください",S331),IF(NOT(ISERROR(T331*1+U331*1)),ROUND(T331+U331, 1-INT(LOG(ABS(T331+U331)))),IF(NOT(ISERROR(T331*1)),ROUND(T331, 1-INT(LOG(ABS(T331)))),IF(NOT(ISERROR(U331*1)),ROUND(U331, 1-INT(LOG(ABS(U331)))),IF(ISERROR(T331*1+U331*1),"&lt;"&amp;ROUND(IF(T331="-",0,SUBSTITUTE(T331,"&lt;",""))*1+IF(U331="-",0,SUBSTITUTE(U331,"&lt;",""))*1,1-INT(LOG(ABS(IF(T331="-",0,SUBSTITUTE(T331,"&lt;",""))*1+IF(U331="-",0,SUBSTITUTE(U331,"&lt;",""))*1)))))))))),"入力形式が間違っています")</f>
        <v>&lt;9.6</v>
      </c>
      <c r="W331" s="50"/>
    </row>
    <row r="332" spans="1:23" s="137" customFormat="1" ht="21" x14ac:dyDescent="0.4">
      <c r="A332" s="24">
        <v>326</v>
      </c>
      <c r="B332" s="24" t="s">
        <v>503</v>
      </c>
      <c r="C332" s="27" t="s">
        <v>503</v>
      </c>
      <c r="D332" s="26" t="s">
        <v>503</v>
      </c>
      <c r="E332" s="24" t="s">
        <v>509</v>
      </c>
      <c r="F332" s="27" t="s">
        <v>778</v>
      </c>
      <c r="G332" s="93" t="s">
        <v>35</v>
      </c>
      <c r="H332" s="26" t="s">
        <v>91</v>
      </c>
      <c r="I332" s="24" t="s">
        <v>150</v>
      </c>
      <c r="J332" s="24" t="s">
        <v>733</v>
      </c>
      <c r="K332" s="24" t="s">
        <v>34</v>
      </c>
      <c r="L332" s="98" t="s">
        <v>40</v>
      </c>
      <c r="M332" s="165" t="s" ph="1">
        <v>783</v>
      </c>
      <c r="N332" s="30" t="s">
        <v>42</v>
      </c>
      <c r="O332" s="31">
        <v>44216</v>
      </c>
      <c r="P332" s="32">
        <v>44231</v>
      </c>
      <c r="Q332" s="33" t="s">
        <v>574</v>
      </c>
      <c r="R332" s="34" t="s">
        <v>724</v>
      </c>
      <c r="S332" s="37" t="s">
        <v>545</v>
      </c>
      <c r="T332" s="21" t="str">
        <f>IF(Q332="","",IF(NOT(ISERROR(Q332*1)),ROUNDDOWN(Q332*1,2-INT(LOG(ABS(Q332*1)))),IFERROR("&lt;"&amp;ROUNDDOWN(IF(SUBSTITUTE(Q332,"&lt;","")*1&lt;=50,SUBSTITUTE(Q332,"&lt;","")*1,""),2-INT(LOG(ABS(SUBSTITUTE(Q332,"&lt;","")*1)))),IF(Q332="-",Q332,"入力形式が間違っています"))))</f>
        <v>&lt;4.32</v>
      </c>
      <c r="U332" s="21" t="str">
        <f>IF(R332="","",IF(NOT(ISERROR(R332*1)),ROUNDDOWN(R332*1,2-INT(LOG(ABS(R332*1)))),IFERROR("&lt;"&amp;ROUNDDOWN(IF(SUBSTITUTE(R332,"&lt;","")*1&lt;=50,SUBSTITUTE(R332,"&lt;","")*1,""),2-INT(LOG(ABS(SUBSTITUTE(R332,"&lt;","")*1)))),IF(R332="-",R332,"入力形式が間違っています"))))</f>
        <v>&lt;4.7</v>
      </c>
      <c r="V332" s="22" t="str">
        <f>IFERROR(IF(AND(T332="",U332=""),"",IF(AND(T332="-",U332="-"),IF(S332="","Cs合計を入力してください",S332),IF(NOT(ISERROR(T332*1+U332*1)),ROUND(T332+U332, 1-INT(LOG(ABS(T332+U332)))),IF(NOT(ISERROR(T332*1)),ROUND(T332, 1-INT(LOG(ABS(T332)))),IF(NOT(ISERROR(U332*1)),ROUND(U332, 1-INT(LOG(ABS(U332)))),IF(ISERROR(T332*1+U332*1),"&lt;"&amp;ROUND(IF(T332="-",0,SUBSTITUTE(T332,"&lt;",""))*1+IF(U332="-",0,SUBSTITUTE(U332,"&lt;",""))*1,1-INT(LOG(ABS(IF(T332="-",0,SUBSTITUTE(T332,"&lt;",""))*1+IF(U332="-",0,SUBSTITUTE(U332,"&lt;",""))*1)))))))))),"入力形式が間違っています")</f>
        <v>&lt;9</v>
      </c>
      <c r="W332" s="50"/>
    </row>
    <row r="333" spans="1:23" s="137" customFormat="1" ht="21" x14ac:dyDescent="0.4">
      <c r="A333" s="24">
        <v>327</v>
      </c>
      <c r="B333" s="24" t="s">
        <v>503</v>
      </c>
      <c r="C333" s="27" t="s">
        <v>503</v>
      </c>
      <c r="D333" s="26" t="s">
        <v>503</v>
      </c>
      <c r="E333" s="24" t="s">
        <v>644</v>
      </c>
      <c r="F333" s="27" t="s">
        <v>741</v>
      </c>
      <c r="G333" s="93" t="s">
        <v>35</v>
      </c>
      <c r="H333" s="26" t="s">
        <v>91</v>
      </c>
      <c r="I333" s="24" t="s">
        <v>554</v>
      </c>
      <c r="J333" s="24" t="s">
        <v>733</v>
      </c>
      <c r="K333" s="24" t="s">
        <v>34</v>
      </c>
      <c r="L333" s="98" t="s">
        <v>40</v>
      </c>
      <c r="M333" s="165" t="s" ph="1">
        <v>783</v>
      </c>
      <c r="N333" s="30" t="s">
        <v>42</v>
      </c>
      <c r="O333" s="31">
        <v>44216</v>
      </c>
      <c r="P333" s="32">
        <v>44231</v>
      </c>
      <c r="Q333" s="33" t="s">
        <v>779</v>
      </c>
      <c r="R333" s="34" t="s">
        <v>796</v>
      </c>
      <c r="S333" s="37" t="s">
        <v>481</v>
      </c>
      <c r="T333" s="21" t="str">
        <f>IF(Q333="","",IF(NOT(ISERROR(Q333*1)),ROUNDDOWN(Q333*1,2-INT(LOG(ABS(Q333*1)))),IFERROR("&lt;"&amp;ROUNDDOWN(IF(SUBSTITUTE(Q333,"&lt;","")*1&lt;=50,SUBSTITUTE(Q333,"&lt;","")*1,""),2-INT(LOG(ABS(SUBSTITUTE(Q333,"&lt;","")*1)))),IF(Q333="-",Q333,"入力形式が間違っています"))))</f>
        <v>&lt;3.76</v>
      </c>
      <c r="U333" s="21" t="str">
        <f>IF(R333="","",IF(NOT(ISERROR(R333*1)),ROUNDDOWN(R333*1,2-INT(LOG(ABS(R333*1)))),IFERROR("&lt;"&amp;ROUNDDOWN(IF(SUBSTITUTE(R333,"&lt;","")*1&lt;=50,SUBSTITUTE(R333,"&lt;","")*1,""),2-INT(LOG(ABS(SUBSTITUTE(R333,"&lt;","")*1)))),IF(R333="-",R333,"入力形式が間違っています"))))</f>
        <v>&lt;4.29</v>
      </c>
      <c r="V333" s="22" t="str">
        <f>IFERROR(IF(AND(T333="",U333=""),"",IF(AND(T333="-",U333="-"),IF(S333="","Cs合計を入力してください",S333),IF(NOT(ISERROR(T333*1+U333*1)),ROUND(T333+U333, 1-INT(LOG(ABS(T333+U333)))),IF(NOT(ISERROR(T333*1)),ROUND(T333, 1-INT(LOG(ABS(T333)))),IF(NOT(ISERROR(U333*1)),ROUND(U333, 1-INT(LOG(ABS(U333)))),IF(ISERROR(T333*1+U333*1),"&lt;"&amp;ROUND(IF(T333="-",0,SUBSTITUTE(T333,"&lt;",""))*1+IF(U333="-",0,SUBSTITUTE(U333,"&lt;",""))*1,1-INT(LOG(ABS(IF(T333="-",0,SUBSTITUTE(T333,"&lt;",""))*1+IF(U333="-",0,SUBSTITUTE(U333,"&lt;",""))*1)))))))))),"入力形式が間違っています")</f>
        <v>&lt;8.1</v>
      </c>
      <c r="W333" s="50"/>
    </row>
    <row r="334" spans="1:23" s="137" customFormat="1" ht="21" x14ac:dyDescent="0.4">
      <c r="A334" s="24">
        <v>328</v>
      </c>
      <c r="B334" s="24" t="s">
        <v>503</v>
      </c>
      <c r="C334" s="27" t="s">
        <v>503</v>
      </c>
      <c r="D334" s="26" t="s">
        <v>503</v>
      </c>
      <c r="E334" s="24" t="s">
        <v>509</v>
      </c>
      <c r="F334" s="27" t="s">
        <v>510</v>
      </c>
      <c r="G334" s="93" t="s">
        <v>35</v>
      </c>
      <c r="H334" s="26" t="s">
        <v>91</v>
      </c>
      <c r="I334" s="24" t="s">
        <v>554</v>
      </c>
      <c r="J334" s="24" t="s">
        <v>733</v>
      </c>
      <c r="K334" s="24" t="s">
        <v>34</v>
      </c>
      <c r="L334" s="98" t="s">
        <v>40</v>
      </c>
      <c r="M334" s="165" t="s" ph="1">
        <v>783</v>
      </c>
      <c r="N334" s="30" t="s">
        <v>42</v>
      </c>
      <c r="O334" s="31">
        <v>44216</v>
      </c>
      <c r="P334" s="32">
        <v>44231</v>
      </c>
      <c r="Q334" s="33" t="s">
        <v>797</v>
      </c>
      <c r="R334" s="34" t="s">
        <v>544</v>
      </c>
      <c r="S334" s="37" t="s">
        <v>545</v>
      </c>
      <c r="T334" s="21" t="str">
        <f>IF(Q334="","",IF(NOT(ISERROR(Q334*1)),ROUNDDOWN(Q334*1,2-INT(LOG(ABS(Q334*1)))),IFERROR("&lt;"&amp;ROUNDDOWN(IF(SUBSTITUTE(Q334,"&lt;","")*1&lt;=50,SUBSTITUTE(Q334,"&lt;","")*1,""),2-INT(LOG(ABS(SUBSTITUTE(Q334,"&lt;","")*1)))),IF(Q334="-",Q334,"入力形式が間違っています"))))</f>
        <v>&lt;4.18</v>
      </c>
      <c r="U334" s="21" t="str">
        <f>IF(R334="","",IF(NOT(ISERROR(R334*1)),ROUNDDOWN(R334*1,2-INT(LOG(ABS(R334*1)))),IFERROR("&lt;"&amp;ROUNDDOWN(IF(SUBSTITUTE(R334,"&lt;","")*1&lt;=50,SUBSTITUTE(R334,"&lt;","")*1,""),2-INT(LOG(ABS(SUBSTITUTE(R334,"&lt;","")*1)))),IF(R334="-",R334,"入力形式が間違っています"))))</f>
        <v>&lt;4.86</v>
      </c>
      <c r="V334" s="22" t="str">
        <f>IFERROR(IF(AND(T334="",U334=""),"",IF(AND(T334="-",U334="-"),IF(S334="","Cs合計を入力してください",S334),IF(NOT(ISERROR(T334*1+U334*1)),ROUND(T334+U334, 1-INT(LOG(ABS(T334+U334)))),IF(NOT(ISERROR(T334*1)),ROUND(T334, 1-INT(LOG(ABS(T334)))),IF(NOT(ISERROR(U334*1)),ROUND(U334, 1-INT(LOG(ABS(U334)))),IF(ISERROR(T334*1+U334*1),"&lt;"&amp;ROUND(IF(T334="-",0,SUBSTITUTE(T334,"&lt;",""))*1+IF(U334="-",0,SUBSTITUTE(U334,"&lt;",""))*1,1-INT(LOG(ABS(IF(T334="-",0,SUBSTITUTE(T334,"&lt;",""))*1+IF(U334="-",0,SUBSTITUTE(U334,"&lt;",""))*1)))))))))),"入力形式が間違っています")</f>
        <v>&lt;9</v>
      </c>
      <c r="W334" s="50"/>
    </row>
    <row r="335" spans="1:23" s="137" customFormat="1" ht="21" x14ac:dyDescent="0.4">
      <c r="A335" s="24">
        <v>329</v>
      </c>
      <c r="B335" s="24" t="s">
        <v>503</v>
      </c>
      <c r="C335" s="27" t="s">
        <v>503</v>
      </c>
      <c r="D335" s="26" t="s">
        <v>503</v>
      </c>
      <c r="E335" s="24" t="s">
        <v>509</v>
      </c>
      <c r="F335" s="27" t="s">
        <v>778</v>
      </c>
      <c r="G335" s="93" t="s">
        <v>35</v>
      </c>
      <c r="H335" s="26" t="s">
        <v>91</v>
      </c>
      <c r="I335" s="24" t="s">
        <v>556</v>
      </c>
      <c r="J335" s="24" t="s">
        <v>733</v>
      </c>
      <c r="K335" s="24" t="s">
        <v>34</v>
      </c>
      <c r="L335" s="98" t="s">
        <v>40</v>
      </c>
      <c r="M335" s="165" t="s" ph="1">
        <v>783</v>
      </c>
      <c r="N335" s="30" t="s">
        <v>42</v>
      </c>
      <c r="O335" s="31">
        <v>44216</v>
      </c>
      <c r="P335" s="32">
        <v>44231</v>
      </c>
      <c r="Q335" s="33" t="s">
        <v>798</v>
      </c>
      <c r="R335" s="34" t="s">
        <v>784</v>
      </c>
      <c r="S335" s="37" t="s">
        <v>551</v>
      </c>
      <c r="T335" s="21" t="str">
        <f>IF(Q335="","",IF(NOT(ISERROR(Q335*1)),ROUNDDOWN(Q335*1,2-INT(LOG(ABS(Q335*1)))),IFERROR("&lt;"&amp;ROUNDDOWN(IF(SUBSTITUTE(Q335,"&lt;","")*1&lt;=50,SUBSTITUTE(Q335,"&lt;","")*1,""),2-INT(LOG(ABS(SUBSTITUTE(Q335,"&lt;","")*1)))),IF(Q335="-",Q335,"入力形式が間違っています"))))</f>
        <v>&lt;3.74</v>
      </c>
      <c r="U335" s="21" t="str">
        <f>IF(R335="","",IF(NOT(ISERROR(R335*1)),ROUNDDOWN(R335*1,2-INT(LOG(ABS(R335*1)))),IFERROR("&lt;"&amp;ROUNDDOWN(IF(SUBSTITUTE(R335,"&lt;","")*1&lt;=50,SUBSTITUTE(R335,"&lt;","")*1,""),2-INT(LOG(ABS(SUBSTITUTE(R335,"&lt;","")*1)))),IF(R335="-",R335,"入力形式が間違っています"))))</f>
        <v>&lt;4.83</v>
      </c>
      <c r="V335" s="22" t="str">
        <f>IFERROR(IF(AND(T335="",U335=""),"",IF(AND(T335="-",U335="-"),IF(S335="","Cs合計を入力してください",S335),IF(NOT(ISERROR(T335*1+U335*1)),ROUND(T335+U335, 1-INT(LOG(ABS(T335+U335)))),IF(NOT(ISERROR(T335*1)),ROUND(T335, 1-INT(LOG(ABS(T335)))),IF(NOT(ISERROR(U335*1)),ROUND(U335, 1-INT(LOG(ABS(U335)))),IF(ISERROR(T335*1+U335*1),"&lt;"&amp;ROUND(IF(T335="-",0,SUBSTITUTE(T335,"&lt;",""))*1+IF(U335="-",0,SUBSTITUTE(U335,"&lt;",""))*1,1-INT(LOG(ABS(IF(T335="-",0,SUBSTITUTE(T335,"&lt;",""))*1+IF(U335="-",0,SUBSTITUTE(U335,"&lt;",""))*1)))))))))),"入力形式が間違っています")</f>
        <v>&lt;8.6</v>
      </c>
      <c r="W335" s="50"/>
    </row>
    <row r="336" spans="1:23" s="137" customFormat="1" ht="21" x14ac:dyDescent="0.4">
      <c r="A336" s="24">
        <v>330</v>
      </c>
      <c r="B336" s="24" t="s">
        <v>503</v>
      </c>
      <c r="C336" s="27" t="s">
        <v>503</v>
      </c>
      <c r="D336" s="26" t="s">
        <v>503</v>
      </c>
      <c r="E336" s="24" t="s">
        <v>509</v>
      </c>
      <c r="F336" s="27" t="s">
        <v>510</v>
      </c>
      <c r="G336" s="93" t="s">
        <v>35</v>
      </c>
      <c r="H336" s="26" t="s">
        <v>91</v>
      </c>
      <c r="I336" s="24" t="s">
        <v>560</v>
      </c>
      <c r="J336" s="24" t="s">
        <v>733</v>
      </c>
      <c r="K336" s="24" t="s">
        <v>34</v>
      </c>
      <c r="L336" s="98" t="s">
        <v>40</v>
      </c>
      <c r="M336" s="165" t="s" ph="1">
        <v>783</v>
      </c>
      <c r="N336" s="30" t="s">
        <v>42</v>
      </c>
      <c r="O336" s="31">
        <v>44216</v>
      </c>
      <c r="P336" s="32">
        <v>44231</v>
      </c>
      <c r="Q336" s="33" t="s">
        <v>728</v>
      </c>
      <c r="R336" s="34" t="s">
        <v>799</v>
      </c>
      <c r="S336" s="37" t="s">
        <v>155</v>
      </c>
      <c r="T336" s="21" t="str">
        <f>IF(Q336="","",IF(NOT(ISERROR(Q336*1)),ROUNDDOWN(Q336*1,2-INT(LOG(ABS(Q336*1)))),IFERROR("&lt;"&amp;ROUNDDOWN(IF(SUBSTITUTE(Q336,"&lt;","")*1&lt;=50,SUBSTITUTE(Q336,"&lt;","")*1,""),2-INT(LOG(ABS(SUBSTITUTE(Q336,"&lt;","")*1)))),IF(Q336="-",Q336,"入力形式が間違っています"))))</f>
        <v>&lt;5.16</v>
      </c>
      <c r="U336" s="21" t="str">
        <f>IF(R336="","",IF(NOT(ISERROR(R336*1)),ROUNDDOWN(R336*1,2-INT(LOG(ABS(R336*1)))),IFERROR("&lt;"&amp;ROUNDDOWN(IF(SUBSTITUTE(R336,"&lt;","")*1&lt;=50,SUBSTITUTE(R336,"&lt;","")*1,""),2-INT(LOG(ABS(SUBSTITUTE(R336,"&lt;","")*1)))),IF(R336="-",R336,"入力形式が間違っています"))))</f>
        <v>&lt;5.51</v>
      </c>
      <c r="V336" s="22" t="str">
        <f>IFERROR(IF(AND(T336="",U336=""),"",IF(AND(T336="-",U336="-"),IF(S336="","Cs合計を入力してください",S336),IF(NOT(ISERROR(T336*1+U336*1)),ROUND(T336+U336, 1-INT(LOG(ABS(T336+U336)))),IF(NOT(ISERROR(T336*1)),ROUND(T336, 1-INT(LOG(ABS(T336)))),IF(NOT(ISERROR(U336*1)),ROUND(U336, 1-INT(LOG(ABS(U336)))),IF(ISERROR(T336*1+U336*1),"&lt;"&amp;ROUND(IF(T336="-",0,SUBSTITUTE(T336,"&lt;",""))*1+IF(U336="-",0,SUBSTITUTE(U336,"&lt;",""))*1,1-INT(LOG(ABS(IF(T336="-",0,SUBSTITUTE(T336,"&lt;",""))*1+IF(U336="-",0,SUBSTITUTE(U336,"&lt;",""))*1)))))))))),"入力形式が間違っています")</f>
        <v>&lt;11</v>
      </c>
      <c r="W336" s="50"/>
    </row>
    <row r="337" spans="1:23" s="137" customFormat="1" ht="21" x14ac:dyDescent="0.4">
      <c r="A337" s="24">
        <v>331</v>
      </c>
      <c r="B337" s="24" t="s">
        <v>503</v>
      </c>
      <c r="C337" s="27" t="s">
        <v>503</v>
      </c>
      <c r="D337" s="26" t="s">
        <v>503</v>
      </c>
      <c r="E337" s="24" t="s">
        <v>644</v>
      </c>
      <c r="F337" s="27" t="s">
        <v>741</v>
      </c>
      <c r="G337" s="93" t="s">
        <v>35</v>
      </c>
      <c r="H337" s="26" t="s">
        <v>91</v>
      </c>
      <c r="I337" s="24" t="s">
        <v>625</v>
      </c>
      <c r="J337" s="24" t="s">
        <v>733</v>
      </c>
      <c r="K337" s="24" t="s">
        <v>34</v>
      </c>
      <c r="L337" s="98" t="s">
        <v>40</v>
      </c>
      <c r="M337" s="165" t="s" ph="1">
        <v>783</v>
      </c>
      <c r="N337" s="30" t="s">
        <v>42</v>
      </c>
      <c r="O337" s="31">
        <v>44216</v>
      </c>
      <c r="P337" s="32">
        <v>44231</v>
      </c>
      <c r="Q337" s="33" t="s">
        <v>800</v>
      </c>
      <c r="R337" s="34" t="s">
        <v>260</v>
      </c>
      <c r="S337" s="37" t="s">
        <v>84</v>
      </c>
      <c r="T337" s="21" t="str">
        <f>IF(Q337="","",IF(NOT(ISERROR(Q337*1)),ROUNDDOWN(Q337*1,2-INT(LOG(ABS(Q337*1)))),IFERROR("&lt;"&amp;ROUNDDOWN(IF(SUBSTITUTE(Q337,"&lt;","")*1&lt;=50,SUBSTITUTE(Q337,"&lt;","")*1,""),2-INT(LOG(ABS(SUBSTITUTE(Q337,"&lt;","")*1)))),IF(Q337="-",Q337,"入力形式が間違っています"))))</f>
        <v>&lt;5.3</v>
      </c>
      <c r="U337" s="21" t="str">
        <f>IF(R337="","",IF(NOT(ISERROR(R337*1)),ROUNDDOWN(R337*1,2-INT(LOG(ABS(R337*1)))),IFERROR("&lt;"&amp;ROUNDDOWN(IF(SUBSTITUTE(R337,"&lt;","")*1&lt;=50,SUBSTITUTE(R337,"&lt;","")*1,""),2-INT(LOG(ABS(SUBSTITUTE(R337,"&lt;","")*1)))),IF(R337="-",R337,"入力形式が間違っています"))))</f>
        <v>&lt;4.72</v>
      </c>
      <c r="V337" s="22" t="str">
        <f>IFERROR(IF(AND(T337="",U337=""),"",IF(AND(T337="-",U337="-"),IF(S337="","Cs合計を入力してください",S337),IF(NOT(ISERROR(T337*1+U337*1)),ROUND(T337+U337, 1-INT(LOG(ABS(T337+U337)))),IF(NOT(ISERROR(T337*1)),ROUND(T337, 1-INT(LOG(ABS(T337)))),IF(NOT(ISERROR(U337*1)),ROUND(U337, 1-INT(LOG(ABS(U337)))),IF(ISERROR(T337*1+U337*1),"&lt;"&amp;ROUND(IF(T337="-",0,SUBSTITUTE(T337,"&lt;",""))*1+IF(U337="-",0,SUBSTITUTE(U337,"&lt;",""))*1,1-INT(LOG(ABS(IF(T337="-",0,SUBSTITUTE(T337,"&lt;",""))*1+IF(U337="-",0,SUBSTITUTE(U337,"&lt;",""))*1)))))))))),"入力形式が間違っています")</f>
        <v>&lt;10</v>
      </c>
      <c r="W337" s="50"/>
    </row>
    <row r="338" spans="1:23" s="137" customFormat="1" ht="21" x14ac:dyDescent="0.4">
      <c r="A338" s="24">
        <v>332</v>
      </c>
      <c r="B338" s="24" t="s">
        <v>503</v>
      </c>
      <c r="C338" s="27" t="s">
        <v>503</v>
      </c>
      <c r="D338" s="26" t="s">
        <v>503</v>
      </c>
      <c r="E338" s="24" t="s">
        <v>509</v>
      </c>
      <c r="F338" s="27" t="s">
        <v>510</v>
      </c>
      <c r="G338" s="93" t="s">
        <v>35</v>
      </c>
      <c r="H338" s="26" t="s">
        <v>91</v>
      </c>
      <c r="I338" s="24" t="s">
        <v>625</v>
      </c>
      <c r="J338" s="24" t="s">
        <v>733</v>
      </c>
      <c r="K338" s="24" t="s">
        <v>34</v>
      </c>
      <c r="L338" s="98" t="s">
        <v>40</v>
      </c>
      <c r="M338" s="165" t="s" ph="1">
        <v>783</v>
      </c>
      <c r="N338" s="30" t="s">
        <v>42</v>
      </c>
      <c r="O338" s="31">
        <v>44216</v>
      </c>
      <c r="P338" s="32">
        <v>44231</v>
      </c>
      <c r="Q338" s="33" t="s">
        <v>561</v>
      </c>
      <c r="R338" s="34" t="s">
        <v>775</v>
      </c>
      <c r="S338" s="37" t="s">
        <v>84</v>
      </c>
      <c r="T338" s="21" t="str">
        <f>IF(Q338="","",IF(NOT(ISERROR(Q338*1)),ROUNDDOWN(Q338*1,2-INT(LOG(ABS(Q338*1)))),IFERROR("&lt;"&amp;ROUNDDOWN(IF(SUBSTITUTE(Q338,"&lt;","")*1&lt;=50,SUBSTITUTE(Q338,"&lt;","")*1,""),2-INT(LOG(ABS(SUBSTITUTE(Q338,"&lt;","")*1)))),IF(Q338="-",Q338,"入力形式が間違っています"))))</f>
        <v>&lt;5.06</v>
      </c>
      <c r="U338" s="21" t="str">
        <f>IF(R338="","",IF(NOT(ISERROR(R338*1)),ROUNDDOWN(R338*1,2-INT(LOG(ABS(R338*1)))),IFERROR("&lt;"&amp;ROUNDDOWN(IF(SUBSTITUTE(R338,"&lt;","")*1&lt;=50,SUBSTITUTE(R338,"&lt;","")*1,""),2-INT(LOG(ABS(SUBSTITUTE(R338,"&lt;","")*1)))),IF(R338="-",R338,"入力形式が間違っています"))))</f>
        <v>&lt;5.12</v>
      </c>
      <c r="V338" s="22" t="str">
        <f>IFERROR(IF(AND(T338="",U338=""),"",IF(AND(T338="-",U338="-"),IF(S338="","Cs合計を入力してください",S338),IF(NOT(ISERROR(T338*1+U338*1)),ROUND(T338+U338, 1-INT(LOG(ABS(T338+U338)))),IF(NOT(ISERROR(T338*1)),ROUND(T338, 1-INT(LOG(ABS(T338)))),IF(NOT(ISERROR(U338*1)),ROUND(U338, 1-INT(LOG(ABS(U338)))),IF(ISERROR(T338*1+U338*1),"&lt;"&amp;ROUND(IF(T338="-",0,SUBSTITUTE(T338,"&lt;",""))*1+IF(U338="-",0,SUBSTITUTE(U338,"&lt;",""))*1,1-INT(LOG(ABS(IF(T338="-",0,SUBSTITUTE(T338,"&lt;",""))*1+IF(U338="-",0,SUBSTITUTE(U338,"&lt;",""))*1)))))))))),"入力形式が間違っています")</f>
        <v>&lt;10</v>
      </c>
      <c r="W338" s="50"/>
    </row>
    <row r="339" spans="1:23" s="137" customFormat="1" ht="21" x14ac:dyDescent="0.4">
      <c r="A339" s="24">
        <v>333</v>
      </c>
      <c r="B339" s="24" t="s">
        <v>503</v>
      </c>
      <c r="C339" s="27" t="s">
        <v>503</v>
      </c>
      <c r="D339" s="26" t="s">
        <v>503</v>
      </c>
      <c r="E339" s="24" t="s">
        <v>509</v>
      </c>
      <c r="F339" s="27" t="s">
        <v>510</v>
      </c>
      <c r="G339" s="93" t="s">
        <v>35</v>
      </c>
      <c r="H339" s="26" t="s">
        <v>91</v>
      </c>
      <c r="I339" s="24" t="s">
        <v>126</v>
      </c>
      <c r="J339" s="24" t="s">
        <v>733</v>
      </c>
      <c r="K339" s="24" t="s">
        <v>34</v>
      </c>
      <c r="L339" s="98" t="s">
        <v>40</v>
      </c>
      <c r="M339" s="165" t="s" ph="1">
        <v>783</v>
      </c>
      <c r="N339" s="30" t="s">
        <v>42</v>
      </c>
      <c r="O339" s="31">
        <v>44217</v>
      </c>
      <c r="P339" s="32">
        <v>44231</v>
      </c>
      <c r="Q339" s="33" t="s">
        <v>605</v>
      </c>
      <c r="R339" s="34" t="s">
        <v>207</v>
      </c>
      <c r="S339" s="37" t="s">
        <v>624</v>
      </c>
      <c r="T339" s="21" t="str">
        <f>IF(Q339="","",IF(NOT(ISERROR(Q339*1)),ROUNDDOWN(Q339*1,2-INT(LOG(ABS(Q339*1)))),IFERROR("&lt;"&amp;ROUNDDOWN(IF(SUBSTITUTE(Q339,"&lt;","")*1&lt;=50,SUBSTITUTE(Q339,"&lt;","")*1,""),2-INT(LOG(ABS(SUBSTITUTE(Q339,"&lt;","")*1)))),IF(Q339="-",Q339,"入力形式が間違っています"))))</f>
        <v>&lt;4.5</v>
      </c>
      <c r="U339" s="21" t="str">
        <f>IF(R339="","",IF(NOT(ISERROR(R339*1)),ROUNDDOWN(R339*1,2-INT(LOG(ABS(R339*1)))),IFERROR("&lt;"&amp;ROUNDDOWN(IF(SUBSTITUTE(R339,"&lt;","")*1&lt;=50,SUBSTITUTE(R339,"&lt;","")*1,""),2-INT(LOG(ABS(SUBSTITUTE(R339,"&lt;","")*1)))),IF(R339="-",R339,"入力形式が間違っています"))))</f>
        <v>&lt;4.42</v>
      </c>
      <c r="V339" s="22" t="str">
        <f>IFERROR(IF(AND(T339="",U339=""),"",IF(AND(T339="-",U339="-"),IF(S339="","Cs合計を入力してください",S339),IF(NOT(ISERROR(T339*1+U339*1)),ROUND(T339+U339, 1-INT(LOG(ABS(T339+U339)))),IF(NOT(ISERROR(T339*1)),ROUND(T339, 1-INT(LOG(ABS(T339)))),IF(NOT(ISERROR(U339*1)),ROUND(U339, 1-INT(LOG(ABS(U339)))),IF(ISERROR(T339*1+U339*1),"&lt;"&amp;ROUND(IF(T339="-",0,SUBSTITUTE(T339,"&lt;",""))*1+IF(U339="-",0,SUBSTITUTE(U339,"&lt;",""))*1,1-INT(LOG(ABS(IF(T339="-",0,SUBSTITUTE(T339,"&lt;",""))*1+IF(U339="-",0,SUBSTITUTE(U339,"&lt;",""))*1)))))))))),"入力形式が間違っています")</f>
        <v>&lt;8.9</v>
      </c>
      <c r="W339" s="50"/>
    </row>
    <row r="340" spans="1:23" s="137" customFormat="1" ht="21" x14ac:dyDescent="0.4">
      <c r="A340" s="24">
        <v>334</v>
      </c>
      <c r="B340" s="24" t="s">
        <v>503</v>
      </c>
      <c r="C340" s="27" t="s">
        <v>503</v>
      </c>
      <c r="D340" s="26" t="s">
        <v>503</v>
      </c>
      <c r="E340" s="24" t="s">
        <v>644</v>
      </c>
      <c r="F340" s="27" t="s">
        <v>741</v>
      </c>
      <c r="G340" s="93" t="s">
        <v>35</v>
      </c>
      <c r="H340" s="26" t="s">
        <v>91</v>
      </c>
      <c r="I340" s="24" t="s">
        <v>135</v>
      </c>
      <c r="J340" s="24" t="s">
        <v>733</v>
      </c>
      <c r="K340" s="24" t="s">
        <v>34</v>
      </c>
      <c r="L340" s="98" t="s">
        <v>40</v>
      </c>
      <c r="M340" s="165" t="s" ph="1">
        <v>783</v>
      </c>
      <c r="N340" s="30" t="s">
        <v>42</v>
      </c>
      <c r="O340" s="31">
        <v>44216</v>
      </c>
      <c r="P340" s="32">
        <v>44231</v>
      </c>
      <c r="Q340" s="33" t="s">
        <v>801</v>
      </c>
      <c r="R340" s="34" t="s">
        <v>802</v>
      </c>
      <c r="S340" s="37" t="s">
        <v>551</v>
      </c>
      <c r="T340" s="21" t="str">
        <f>IF(Q340="","",IF(NOT(ISERROR(Q340*1)),ROUNDDOWN(Q340*1,2-INT(LOG(ABS(Q340*1)))),IFERROR("&lt;"&amp;ROUNDDOWN(IF(SUBSTITUTE(Q340,"&lt;","")*1&lt;=50,SUBSTITUTE(Q340,"&lt;","")*1,""),2-INT(LOG(ABS(SUBSTITUTE(Q340,"&lt;","")*1)))),IF(Q340="-",Q340,"入力形式が間違っています"))))</f>
        <v>&lt;4.64</v>
      </c>
      <c r="U340" s="21" t="str">
        <f>IF(R340="","",IF(NOT(ISERROR(R340*1)),ROUNDDOWN(R340*1,2-INT(LOG(ABS(R340*1)))),IFERROR("&lt;"&amp;ROUNDDOWN(IF(SUBSTITUTE(R340,"&lt;","")*1&lt;=50,SUBSTITUTE(R340,"&lt;","")*1,""),2-INT(LOG(ABS(SUBSTITUTE(R340,"&lt;","")*1)))),IF(R340="-",R340,"入力形式が間違っています"))))</f>
        <v>&lt;3.93</v>
      </c>
      <c r="V340" s="22" t="str">
        <f>IFERROR(IF(AND(T340="",U340=""),"",IF(AND(T340="-",U340="-"),IF(S340="","Cs合計を入力してください",S340),IF(NOT(ISERROR(T340*1+U340*1)),ROUND(T340+U340, 1-INT(LOG(ABS(T340+U340)))),IF(NOT(ISERROR(T340*1)),ROUND(T340, 1-INT(LOG(ABS(T340)))),IF(NOT(ISERROR(U340*1)),ROUND(U340, 1-INT(LOG(ABS(U340)))),IF(ISERROR(T340*1+U340*1),"&lt;"&amp;ROUND(IF(T340="-",0,SUBSTITUTE(T340,"&lt;",""))*1+IF(U340="-",0,SUBSTITUTE(U340,"&lt;",""))*1,1-INT(LOG(ABS(IF(T340="-",0,SUBSTITUTE(T340,"&lt;",""))*1+IF(U340="-",0,SUBSTITUTE(U340,"&lt;",""))*1)))))))))),"入力形式が間違っています")</f>
        <v>&lt;8.6</v>
      </c>
      <c r="W340" s="50"/>
    </row>
    <row r="341" spans="1:23" s="137" customFormat="1" ht="21" x14ac:dyDescent="0.4">
      <c r="A341" s="24">
        <v>335</v>
      </c>
      <c r="B341" s="24" t="s">
        <v>503</v>
      </c>
      <c r="C341" s="27" t="s">
        <v>503</v>
      </c>
      <c r="D341" s="26" t="s">
        <v>503</v>
      </c>
      <c r="E341" s="24" t="s">
        <v>509</v>
      </c>
      <c r="F341" s="27" t="s">
        <v>778</v>
      </c>
      <c r="G341" s="93" t="s">
        <v>35</v>
      </c>
      <c r="H341" s="26" t="s">
        <v>91</v>
      </c>
      <c r="I341" s="24" t="s">
        <v>135</v>
      </c>
      <c r="J341" s="24" t="s">
        <v>733</v>
      </c>
      <c r="K341" s="24" t="s">
        <v>34</v>
      </c>
      <c r="L341" s="98" t="s">
        <v>40</v>
      </c>
      <c r="M341" s="165" t="s" ph="1">
        <v>783</v>
      </c>
      <c r="N341" s="30" t="s">
        <v>42</v>
      </c>
      <c r="O341" s="31">
        <v>44216</v>
      </c>
      <c r="P341" s="32">
        <v>44231</v>
      </c>
      <c r="Q341" s="33" t="s">
        <v>508</v>
      </c>
      <c r="R341" s="34" t="s">
        <v>570</v>
      </c>
      <c r="S341" s="37" t="s">
        <v>326</v>
      </c>
      <c r="T341" s="21" t="str">
        <f>IF(Q341="","",IF(NOT(ISERROR(Q341*1)),ROUNDDOWN(Q341*1,2-INT(LOG(ABS(Q341*1)))),IFERROR("&lt;"&amp;ROUNDDOWN(IF(SUBSTITUTE(Q341,"&lt;","")*1&lt;=50,SUBSTITUTE(Q341,"&lt;","")*1,""),2-INT(LOG(ABS(SUBSTITUTE(Q341,"&lt;","")*1)))),IF(Q341="-",Q341,"入力形式が間違っています"))))</f>
        <v>&lt;4.16</v>
      </c>
      <c r="U341" s="21" t="str">
        <f>IF(R341="","",IF(NOT(ISERROR(R341*1)),ROUNDDOWN(R341*1,2-INT(LOG(ABS(R341*1)))),IFERROR("&lt;"&amp;ROUNDDOWN(IF(SUBSTITUTE(R341,"&lt;","")*1&lt;=50,SUBSTITUTE(R341,"&lt;","")*1,""),2-INT(LOG(ABS(SUBSTITUTE(R341,"&lt;","")*1)))),IF(R341="-",R341,"入力形式が間違っています"))))</f>
        <v>&lt;3.48</v>
      </c>
      <c r="V341" s="22" t="str">
        <f>IFERROR(IF(AND(T341="",U341=""),"",IF(AND(T341="-",U341="-"),IF(S341="","Cs合計を入力してください",S341),IF(NOT(ISERROR(T341*1+U341*1)),ROUND(T341+U341, 1-INT(LOG(ABS(T341+U341)))),IF(NOT(ISERROR(T341*1)),ROUND(T341, 1-INT(LOG(ABS(T341)))),IF(NOT(ISERROR(U341*1)),ROUND(U341, 1-INT(LOG(ABS(U341)))),IF(ISERROR(T341*1+U341*1),"&lt;"&amp;ROUND(IF(T341="-",0,SUBSTITUTE(T341,"&lt;",""))*1+IF(U341="-",0,SUBSTITUTE(U341,"&lt;",""))*1,1-INT(LOG(ABS(IF(T341="-",0,SUBSTITUTE(T341,"&lt;",""))*1+IF(U341="-",0,SUBSTITUTE(U341,"&lt;",""))*1)))))))))),"入力形式が間違っています")</f>
        <v>&lt;7.6</v>
      </c>
      <c r="W341" s="50"/>
    </row>
    <row r="342" spans="1:23" s="137" customFormat="1" ht="21" x14ac:dyDescent="0.4">
      <c r="A342" s="24">
        <v>336</v>
      </c>
      <c r="B342" s="24" t="s">
        <v>503</v>
      </c>
      <c r="C342" s="27" t="s">
        <v>503</v>
      </c>
      <c r="D342" s="26" t="s">
        <v>503</v>
      </c>
      <c r="E342" s="24" t="s">
        <v>644</v>
      </c>
      <c r="F342" s="27" t="s">
        <v>741</v>
      </c>
      <c r="G342" s="93" t="s">
        <v>35</v>
      </c>
      <c r="H342" s="26" t="s">
        <v>91</v>
      </c>
      <c r="I342" s="24" t="s">
        <v>803</v>
      </c>
      <c r="J342" s="24" t="s">
        <v>733</v>
      </c>
      <c r="K342" s="24" t="s">
        <v>34</v>
      </c>
      <c r="L342" s="98" t="s">
        <v>40</v>
      </c>
      <c r="M342" s="165" t="s" ph="1">
        <v>783</v>
      </c>
      <c r="N342" s="30" t="s">
        <v>42</v>
      </c>
      <c r="O342" s="31">
        <v>44216</v>
      </c>
      <c r="P342" s="32">
        <v>44231</v>
      </c>
      <c r="Q342" s="33" t="s">
        <v>584</v>
      </c>
      <c r="R342" s="34" t="s">
        <v>804</v>
      </c>
      <c r="S342" s="37" t="s">
        <v>58</v>
      </c>
      <c r="T342" s="21" t="str">
        <f>IF(Q342="","",IF(NOT(ISERROR(Q342*1)),ROUNDDOWN(Q342*1,2-INT(LOG(ABS(Q342*1)))),IFERROR("&lt;"&amp;ROUNDDOWN(IF(SUBSTITUTE(Q342,"&lt;","")*1&lt;=50,SUBSTITUTE(Q342,"&lt;","")*1,""),2-INT(LOG(ABS(SUBSTITUTE(Q342,"&lt;","")*1)))),IF(Q342="-",Q342,"入力形式が間違っています"))))</f>
        <v>&lt;3.7</v>
      </c>
      <c r="U342" s="21" t="str">
        <f>IF(R342="","",IF(NOT(ISERROR(R342*1)),ROUNDDOWN(R342*1,2-INT(LOG(ABS(R342*1)))),IFERROR("&lt;"&amp;ROUNDDOWN(IF(SUBSTITUTE(R342,"&lt;","")*1&lt;=50,SUBSTITUTE(R342,"&lt;","")*1,""),2-INT(LOG(ABS(SUBSTITUTE(R342,"&lt;","")*1)))),IF(R342="-",R342,"入力形式が間違っています"))))</f>
        <v>&lt;4.47</v>
      </c>
      <c r="V342" s="22" t="str">
        <f>IFERROR(IF(AND(T342="",U342=""),"",IF(AND(T342="-",U342="-"),IF(S342="","Cs合計を入力してください",S342),IF(NOT(ISERROR(T342*1+U342*1)),ROUND(T342+U342, 1-INT(LOG(ABS(T342+U342)))),IF(NOT(ISERROR(T342*1)),ROUND(T342, 1-INT(LOG(ABS(T342)))),IF(NOT(ISERROR(U342*1)),ROUND(U342, 1-INT(LOG(ABS(U342)))),IF(ISERROR(T342*1+U342*1),"&lt;"&amp;ROUND(IF(T342="-",0,SUBSTITUTE(T342,"&lt;",""))*1+IF(U342="-",0,SUBSTITUTE(U342,"&lt;",""))*1,1-INT(LOG(ABS(IF(T342="-",0,SUBSTITUTE(T342,"&lt;",""))*1+IF(U342="-",0,SUBSTITUTE(U342,"&lt;",""))*1)))))))))),"入力形式が間違っています")</f>
        <v>&lt;8.2</v>
      </c>
      <c r="W342" s="50"/>
    </row>
    <row r="343" spans="1:23" s="137" customFormat="1" ht="21" x14ac:dyDescent="0.4">
      <c r="A343" s="24">
        <v>337</v>
      </c>
      <c r="B343" s="24" t="s">
        <v>503</v>
      </c>
      <c r="C343" s="27" t="s">
        <v>503</v>
      </c>
      <c r="D343" s="26" t="s">
        <v>503</v>
      </c>
      <c r="E343" s="24" t="s">
        <v>509</v>
      </c>
      <c r="F343" s="27" t="s">
        <v>510</v>
      </c>
      <c r="G343" s="93" t="s">
        <v>35</v>
      </c>
      <c r="H343" s="26" t="s">
        <v>91</v>
      </c>
      <c r="I343" s="24" t="s">
        <v>805</v>
      </c>
      <c r="J343" s="24" t="s">
        <v>733</v>
      </c>
      <c r="K343" s="24" t="s">
        <v>34</v>
      </c>
      <c r="L343" s="98" t="s">
        <v>40</v>
      </c>
      <c r="M343" s="165" t="s" ph="1">
        <v>783</v>
      </c>
      <c r="N343" s="30" t="s">
        <v>42</v>
      </c>
      <c r="O343" s="31">
        <v>44217</v>
      </c>
      <c r="P343" s="32">
        <v>44231</v>
      </c>
      <c r="Q343" s="33" t="s">
        <v>806</v>
      </c>
      <c r="R343" s="34" t="s">
        <v>807</v>
      </c>
      <c r="S343" s="37" t="s">
        <v>808</v>
      </c>
      <c r="T343" s="21" t="str">
        <f>IF(Q343="","",IF(NOT(ISERROR(Q343*1)),ROUNDDOWN(Q343*1,2-INT(LOG(ABS(Q343*1)))),IFERROR("&lt;"&amp;ROUNDDOWN(IF(SUBSTITUTE(Q343,"&lt;","")*1&lt;=50,SUBSTITUTE(Q343,"&lt;","")*1,""),2-INT(LOG(ABS(SUBSTITUTE(Q343,"&lt;","")*1)))),IF(Q343="-",Q343,"入力形式が間違っています"))))</f>
        <v>&lt;0.338</v>
      </c>
      <c r="U343" s="21" t="str">
        <f>IF(R343="","",IF(NOT(ISERROR(R343*1)),ROUNDDOWN(R343*1,2-INT(LOG(ABS(R343*1)))),IFERROR("&lt;"&amp;ROUNDDOWN(IF(SUBSTITUTE(R343,"&lt;","")*1&lt;=50,SUBSTITUTE(R343,"&lt;","")*1,""),2-INT(LOG(ABS(SUBSTITUTE(R343,"&lt;","")*1)))),IF(R343="-",R343,"入力形式が間違っています"))))</f>
        <v>&lt;0.357</v>
      </c>
      <c r="V343" s="22" t="str">
        <f>IFERROR(IF(AND(T343="",U343=""),"",IF(AND(T343="-",U343="-"),IF(S343="","Cs合計を入力してください",S343),IF(NOT(ISERROR(T343*1+U343*1)),ROUND(T343+U343, 1-INT(LOG(ABS(T343+U343)))),IF(NOT(ISERROR(T343*1)),ROUND(T343, 1-INT(LOG(ABS(T343)))),IF(NOT(ISERROR(U343*1)),ROUND(U343, 1-INT(LOG(ABS(U343)))),IF(ISERROR(T343*1+U343*1),"&lt;"&amp;ROUND(IF(T343="-",0,SUBSTITUTE(T343,"&lt;",""))*1+IF(U343="-",0,SUBSTITUTE(U343,"&lt;",""))*1,1-INT(LOG(ABS(IF(T343="-",0,SUBSTITUTE(T343,"&lt;",""))*1+IF(U343="-",0,SUBSTITUTE(U343,"&lt;",""))*1)))))))))),"入力形式が間違っています")</f>
        <v>&lt;0.7</v>
      </c>
      <c r="W343" s="50"/>
    </row>
    <row r="344" spans="1:23" s="137" customFormat="1" ht="21" x14ac:dyDescent="0.4">
      <c r="A344" s="24">
        <v>338</v>
      </c>
      <c r="B344" s="24" t="s">
        <v>503</v>
      </c>
      <c r="C344" s="27" t="s">
        <v>503</v>
      </c>
      <c r="D344" s="26" t="s">
        <v>503</v>
      </c>
      <c r="E344" s="24" t="s">
        <v>504</v>
      </c>
      <c r="F344" s="27" t="s">
        <v>763</v>
      </c>
      <c r="G344" s="93" t="s">
        <v>35</v>
      </c>
      <c r="H344" s="26" t="s">
        <v>91</v>
      </c>
      <c r="I344" s="24" t="s">
        <v>805</v>
      </c>
      <c r="J344" s="24" t="s">
        <v>733</v>
      </c>
      <c r="K344" s="24" t="s">
        <v>34</v>
      </c>
      <c r="L344" s="98" t="s">
        <v>40</v>
      </c>
      <c r="M344" s="165" t="s" ph="1">
        <v>783</v>
      </c>
      <c r="N344" s="30" t="s">
        <v>42</v>
      </c>
      <c r="O344" s="31">
        <v>44218</v>
      </c>
      <c r="P344" s="32">
        <v>44231</v>
      </c>
      <c r="Q344" s="33" t="s">
        <v>809</v>
      </c>
      <c r="R344" s="34" t="s">
        <v>810</v>
      </c>
      <c r="S344" s="37" t="s">
        <v>811</v>
      </c>
      <c r="T344" s="21" t="str">
        <f>IF(Q344="","",IF(NOT(ISERROR(Q344*1)),ROUNDDOWN(Q344*1,2-INT(LOG(ABS(Q344*1)))),IFERROR("&lt;"&amp;ROUNDDOWN(IF(SUBSTITUTE(Q344,"&lt;","")*1&lt;=50,SUBSTITUTE(Q344,"&lt;","")*1,""),2-INT(LOG(ABS(SUBSTITUTE(Q344,"&lt;","")*1)))),IF(Q344="-",Q344,"入力形式が間違っています"))))</f>
        <v>&lt;0.374</v>
      </c>
      <c r="U344" s="21" t="str">
        <f>IF(R344="","",IF(NOT(ISERROR(R344*1)),ROUNDDOWN(R344*1,2-INT(LOG(ABS(R344*1)))),IFERROR("&lt;"&amp;ROUNDDOWN(IF(SUBSTITUTE(R344,"&lt;","")*1&lt;=50,SUBSTITUTE(R344,"&lt;","")*1,""),2-INT(LOG(ABS(SUBSTITUTE(R344,"&lt;","")*1)))),IF(R344="-",R344,"入力形式が間違っています"))))</f>
        <v>&lt;0.405</v>
      </c>
      <c r="V344" s="22" t="str">
        <f>IFERROR(IF(AND(T344="",U344=""),"",IF(AND(T344="-",U344="-"),IF(S344="","Cs合計を入力してください",S344),IF(NOT(ISERROR(T344*1+U344*1)),ROUND(T344+U344, 1-INT(LOG(ABS(T344+U344)))),IF(NOT(ISERROR(T344*1)),ROUND(T344, 1-INT(LOG(ABS(T344)))),IF(NOT(ISERROR(U344*1)),ROUND(U344, 1-INT(LOG(ABS(U344)))),IF(ISERROR(T344*1+U344*1),"&lt;"&amp;ROUND(IF(T344="-",0,SUBSTITUTE(T344,"&lt;",""))*1+IF(U344="-",0,SUBSTITUTE(U344,"&lt;",""))*1,1-INT(LOG(ABS(IF(T344="-",0,SUBSTITUTE(T344,"&lt;",""))*1+IF(U344="-",0,SUBSTITUTE(U344,"&lt;",""))*1)))))))))),"入力形式が間違っています")</f>
        <v>&lt;0.78</v>
      </c>
      <c r="W344" s="50"/>
    </row>
    <row r="345" spans="1:23" s="137" customFormat="1" ht="21" x14ac:dyDescent="0.4">
      <c r="A345" s="24">
        <v>339</v>
      </c>
      <c r="B345" s="24" t="s">
        <v>503</v>
      </c>
      <c r="C345" s="27" t="s">
        <v>503</v>
      </c>
      <c r="D345" s="26" t="s">
        <v>503</v>
      </c>
      <c r="E345" s="24" t="s">
        <v>644</v>
      </c>
      <c r="F345" s="27" t="s">
        <v>741</v>
      </c>
      <c r="G345" s="93" t="s">
        <v>35</v>
      </c>
      <c r="H345" s="26" t="s">
        <v>91</v>
      </c>
      <c r="I345" s="24" t="s">
        <v>634</v>
      </c>
      <c r="J345" s="24" t="s">
        <v>733</v>
      </c>
      <c r="K345" s="24" t="s">
        <v>34</v>
      </c>
      <c r="L345" s="98" t="s">
        <v>40</v>
      </c>
      <c r="M345" s="165" t="s" ph="1">
        <v>783</v>
      </c>
      <c r="N345" s="30" t="s">
        <v>42</v>
      </c>
      <c r="O345" s="31">
        <v>44216</v>
      </c>
      <c r="P345" s="32">
        <v>44231</v>
      </c>
      <c r="Q345" s="33" t="s">
        <v>812</v>
      </c>
      <c r="R345" s="34" t="s">
        <v>747</v>
      </c>
      <c r="S345" s="37" t="s">
        <v>326</v>
      </c>
      <c r="T345" s="21" t="str">
        <f>IF(Q345="","",IF(NOT(ISERROR(Q345*1)),ROUNDDOWN(Q345*1,2-INT(LOG(ABS(Q345*1)))),IFERROR("&lt;"&amp;ROUNDDOWN(IF(SUBSTITUTE(Q345,"&lt;","")*1&lt;=50,SUBSTITUTE(Q345,"&lt;","")*1,""),2-INT(LOG(ABS(SUBSTITUTE(Q345,"&lt;","")*1)))),IF(Q345="-",Q345,"入力形式が間違っています"))))</f>
        <v>&lt;3.53</v>
      </c>
      <c r="U345" s="21" t="str">
        <f>IF(R345="","",IF(NOT(ISERROR(R345*1)),ROUNDDOWN(R345*1,2-INT(LOG(ABS(R345*1)))),IFERROR("&lt;"&amp;ROUNDDOWN(IF(SUBSTITUTE(R345,"&lt;","")*1&lt;=50,SUBSTITUTE(R345,"&lt;","")*1,""),2-INT(LOG(ABS(SUBSTITUTE(R345,"&lt;","")*1)))),IF(R345="-",R345,"入力形式が間違っています"))))</f>
        <v>&lt;4.05</v>
      </c>
      <c r="V345" s="22" t="str">
        <f>IFERROR(IF(AND(T345="",U345=""),"",IF(AND(T345="-",U345="-"),IF(S345="","Cs合計を入力してください",S345),IF(NOT(ISERROR(T345*1+U345*1)),ROUND(T345+U345, 1-INT(LOG(ABS(T345+U345)))),IF(NOT(ISERROR(T345*1)),ROUND(T345, 1-INT(LOG(ABS(T345)))),IF(NOT(ISERROR(U345*1)),ROUND(U345, 1-INT(LOG(ABS(U345)))),IF(ISERROR(T345*1+U345*1),"&lt;"&amp;ROUND(IF(T345="-",0,SUBSTITUTE(T345,"&lt;",""))*1+IF(U345="-",0,SUBSTITUTE(U345,"&lt;",""))*1,1-INT(LOG(ABS(IF(T345="-",0,SUBSTITUTE(T345,"&lt;",""))*1+IF(U345="-",0,SUBSTITUTE(U345,"&lt;",""))*1)))))))))),"入力形式が間違っています")</f>
        <v>&lt;7.6</v>
      </c>
      <c r="W345" s="50"/>
    </row>
    <row r="346" spans="1:23" s="137" customFormat="1" ht="21" x14ac:dyDescent="0.4">
      <c r="A346" s="24">
        <v>340</v>
      </c>
      <c r="B346" s="24" t="s">
        <v>503</v>
      </c>
      <c r="C346" s="27" t="s">
        <v>503</v>
      </c>
      <c r="D346" s="26" t="s">
        <v>503</v>
      </c>
      <c r="E346" s="24" t="s">
        <v>509</v>
      </c>
      <c r="F346" s="27" t="s">
        <v>510</v>
      </c>
      <c r="G346" s="93" t="s">
        <v>35</v>
      </c>
      <c r="H346" s="26" t="s">
        <v>91</v>
      </c>
      <c r="I346" s="24" t="s">
        <v>634</v>
      </c>
      <c r="J346" s="24" t="s">
        <v>733</v>
      </c>
      <c r="K346" s="24" t="s">
        <v>34</v>
      </c>
      <c r="L346" s="98" t="s">
        <v>40</v>
      </c>
      <c r="M346" s="165" t="s" ph="1">
        <v>783</v>
      </c>
      <c r="N346" s="30" t="s">
        <v>42</v>
      </c>
      <c r="O346" s="31">
        <v>44216</v>
      </c>
      <c r="P346" s="32">
        <v>44231</v>
      </c>
      <c r="Q346" s="33" t="s">
        <v>813</v>
      </c>
      <c r="R346" s="34" t="s">
        <v>244</v>
      </c>
      <c r="S346" s="37" t="s">
        <v>97</v>
      </c>
      <c r="T346" s="21" t="str">
        <f>IF(Q346="","",IF(NOT(ISERROR(Q346*1)),ROUNDDOWN(Q346*1,2-INT(LOG(ABS(Q346*1)))),IFERROR("&lt;"&amp;ROUNDDOWN(IF(SUBSTITUTE(Q346,"&lt;","")*1&lt;=50,SUBSTITUTE(Q346,"&lt;","")*1,""),2-INT(LOG(ABS(SUBSTITUTE(Q346,"&lt;","")*1)))),IF(Q346="-",Q346,"入力形式が間違っています"))))</f>
        <v>&lt;4.94</v>
      </c>
      <c r="U346" s="21" t="str">
        <f>IF(R346="","",IF(NOT(ISERROR(R346*1)),ROUNDDOWN(R346*1,2-INT(LOG(ABS(R346*1)))),IFERROR("&lt;"&amp;ROUNDDOWN(IF(SUBSTITUTE(R346,"&lt;","")*1&lt;=50,SUBSTITUTE(R346,"&lt;","")*1,""),2-INT(LOG(ABS(SUBSTITUTE(R346,"&lt;","")*1)))),IF(R346="-",R346,"入力形式が間違っています"))))</f>
        <v>&lt;4.74</v>
      </c>
      <c r="V346" s="22" t="str">
        <f>IFERROR(IF(AND(T346="",U346=""),"",IF(AND(T346="-",U346="-"),IF(S346="","Cs合計を入力してください",S346),IF(NOT(ISERROR(T346*1+U346*1)),ROUND(T346+U346, 1-INT(LOG(ABS(T346+U346)))),IF(NOT(ISERROR(T346*1)),ROUND(T346, 1-INT(LOG(ABS(T346)))),IF(NOT(ISERROR(U346*1)),ROUND(U346, 1-INT(LOG(ABS(U346)))),IF(ISERROR(T346*1+U346*1),"&lt;"&amp;ROUND(IF(T346="-",0,SUBSTITUTE(T346,"&lt;",""))*1+IF(U346="-",0,SUBSTITUTE(U346,"&lt;",""))*1,1-INT(LOG(ABS(IF(T346="-",0,SUBSTITUTE(T346,"&lt;",""))*1+IF(U346="-",0,SUBSTITUTE(U346,"&lt;",""))*1)))))))))),"入力形式が間違っています")</f>
        <v>&lt;9.7</v>
      </c>
      <c r="W346" s="50"/>
    </row>
    <row r="347" spans="1:23" s="137" customFormat="1" ht="21" x14ac:dyDescent="0.4">
      <c r="A347" s="24">
        <v>341</v>
      </c>
      <c r="B347" s="24" t="s">
        <v>503</v>
      </c>
      <c r="C347" s="27" t="s">
        <v>503</v>
      </c>
      <c r="D347" s="26" t="s">
        <v>503</v>
      </c>
      <c r="E347" s="24" t="s">
        <v>564</v>
      </c>
      <c r="F347" s="27" t="s">
        <v>735</v>
      </c>
      <c r="G347" s="93" t="s">
        <v>35</v>
      </c>
      <c r="H347" s="26" t="s">
        <v>91</v>
      </c>
      <c r="I347" s="24" t="s">
        <v>634</v>
      </c>
      <c r="J347" s="24" t="s">
        <v>733</v>
      </c>
      <c r="K347" s="24" t="s">
        <v>34</v>
      </c>
      <c r="L347" s="98" t="s">
        <v>40</v>
      </c>
      <c r="M347" s="165" t="s" ph="1">
        <v>783</v>
      </c>
      <c r="N347" s="30" t="s">
        <v>42</v>
      </c>
      <c r="O347" s="31">
        <v>44214</v>
      </c>
      <c r="P347" s="32">
        <v>44231</v>
      </c>
      <c r="Q347" s="33" t="s">
        <v>420</v>
      </c>
      <c r="R347" s="34" t="s">
        <v>814</v>
      </c>
      <c r="S347" s="37" t="s">
        <v>380</v>
      </c>
      <c r="T347" s="21" t="str">
        <f>IF(Q347="","",IF(NOT(ISERROR(Q347*1)),ROUNDDOWN(Q347*1,2-INT(LOG(ABS(Q347*1)))),IFERROR("&lt;"&amp;ROUNDDOWN(IF(SUBSTITUTE(Q347,"&lt;","")*1&lt;=50,SUBSTITUTE(Q347,"&lt;","")*1,""),2-INT(LOG(ABS(SUBSTITUTE(Q347,"&lt;","")*1)))),IF(Q347="-",Q347,"入力形式が間違っています"))))</f>
        <v>&lt;3.72</v>
      </c>
      <c r="U347" s="21" t="str">
        <f>IF(R347="","",IF(NOT(ISERROR(R347*1)),ROUNDDOWN(R347*1,2-INT(LOG(ABS(R347*1)))),IFERROR("&lt;"&amp;ROUNDDOWN(IF(SUBSTITUTE(R347,"&lt;","")*1&lt;=50,SUBSTITUTE(R347,"&lt;","")*1,""),2-INT(LOG(ABS(SUBSTITUTE(R347,"&lt;","")*1)))),IF(R347="-",R347,"入力形式が間違っています"))))</f>
        <v>&lt;3.06</v>
      </c>
      <c r="V347" s="22" t="str">
        <f>IFERROR(IF(AND(T347="",U347=""),"",IF(AND(T347="-",U347="-"),IF(S347="","Cs合計を入力してください",S347),IF(NOT(ISERROR(T347*1+U347*1)),ROUND(T347+U347, 1-INT(LOG(ABS(T347+U347)))),IF(NOT(ISERROR(T347*1)),ROUND(T347, 1-INT(LOG(ABS(T347)))),IF(NOT(ISERROR(U347*1)),ROUND(U347, 1-INT(LOG(ABS(U347)))),IF(ISERROR(T347*1+U347*1),"&lt;"&amp;ROUND(IF(T347="-",0,SUBSTITUTE(T347,"&lt;",""))*1+IF(U347="-",0,SUBSTITUTE(U347,"&lt;",""))*1,1-INT(LOG(ABS(IF(T347="-",0,SUBSTITUTE(T347,"&lt;",""))*1+IF(U347="-",0,SUBSTITUTE(U347,"&lt;",""))*1)))))))))),"入力形式が間違っています")</f>
        <v>&lt;6.8</v>
      </c>
      <c r="W347" s="50"/>
    </row>
    <row r="348" spans="1:23" s="137" customFormat="1" ht="21" x14ac:dyDescent="0.4">
      <c r="A348" s="24">
        <v>342</v>
      </c>
      <c r="B348" s="24" t="s">
        <v>503</v>
      </c>
      <c r="C348" s="27" t="s">
        <v>503</v>
      </c>
      <c r="D348" s="26" t="s">
        <v>503</v>
      </c>
      <c r="E348" s="24" t="s">
        <v>509</v>
      </c>
      <c r="F348" s="27" t="s">
        <v>778</v>
      </c>
      <c r="G348" s="93" t="s">
        <v>35</v>
      </c>
      <c r="H348" s="26" t="s">
        <v>91</v>
      </c>
      <c r="I348" s="24" t="s">
        <v>637</v>
      </c>
      <c r="J348" s="24" t="s">
        <v>733</v>
      </c>
      <c r="K348" s="24" t="s">
        <v>34</v>
      </c>
      <c r="L348" s="98" t="s">
        <v>40</v>
      </c>
      <c r="M348" s="165" t="s" ph="1">
        <v>783</v>
      </c>
      <c r="N348" s="30" t="s">
        <v>42</v>
      </c>
      <c r="O348" s="31">
        <v>44216</v>
      </c>
      <c r="P348" s="32">
        <v>44231</v>
      </c>
      <c r="Q348" s="33" t="s">
        <v>550</v>
      </c>
      <c r="R348" s="34" t="s">
        <v>815</v>
      </c>
      <c r="S348" s="37" t="s">
        <v>545</v>
      </c>
      <c r="T348" s="21" t="str">
        <f>IF(Q348="","",IF(NOT(ISERROR(Q348*1)),ROUNDDOWN(Q348*1,2-INT(LOG(ABS(Q348*1)))),IFERROR("&lt;"&amp;ROUNDDOWN(IF(SUBSTITUTE(Q348,"&lt;","")*1&lt;=50,SUBSTITUTE(Q348,"&lt;","")*1,""),2-INT(LOG(ABS(SUBSTITUTE(Q348,"&lt;","")*1)))),IF(Q348="-",Q348,"入力形式が間違っています"))))</f>
        <v>&lt;4.93</v>
      </c>
      <c r="U348" s="21" t="str">
        <f>IF(R348="","",IF(NOT(ISERROR(R348*1)),ROUNDDOWN(R348*1,2-INT(LOG(ABS(R348*1)))),IFERROR("&lt;"&amp;ROUNDDOWN(IF(SUBSTITUTE(R348,"&lt;","")*1&lt;=50,SUBSTITUTE(R348,"&lt;","")*1,""),2-INT(LOG(ABS(SUBSTITUTE(R348,"&lt;","")*1)))),IF(R348="-",R348,"入力形式が間違っています"))))</f>
        <v>&lt;4.08</v>
      </c>
      <c r="V348" s="22" t="str">
        <f>IFERROR(IF(AND(T348="",U348=""),"",IF(AND(T348="-",U348="-"),IF(S348="","Cs合計を入力してください",S348),IF(NOT(ISERROR(T348*1+U348*1)),ROUND(T348+U348, 1-INT(LOG(ABS(T348+U348)))),IF(NOT(ISERROR(T348*1)),ROUND(T348, 1-INT(LOG(ABS(T348)))),IF(NOT(ISERROR(U348*1)),ROUND(U348, 1-INT(LOG(ABS(U348)))),IF(ISERROR(T348*1+U348*1),"&lt;"&amp;ROUND(IF(T348="-",0,SUBSTITUTE(T348,"&lt;",""))*1+IF(U348="-",0,SUBSTITUTE(U348,"&lt;",""))*1,1-INT(LOG(ABS(IF(T348="-",0,SUBSTITUTE(T348,"&lt;",""))*1+IF(U348="-",0,SUBSTITUTE(U348,"&lt;",""))*1)))))))))),"入力形式が間違っています")</f>
        <v>&lt;9</v>
      </c>
      <c r="W348" s="50"/>
    </row>
    <row r="349" spans="1:23" s="137" customFormat="1" ht="21" x14ac:dyDescent="0.4">
      <c r="A349" s="24">
        <v>343</v>
      </c>
      <c r="B349" s="24" t="s">
        <v>503</v>
      </c>
      <c r="C349" s="27" t="s">
        <v>503</v>
      </c>
      <c r="D349" s="26" t="s">
        <v>503</v>
      </c>
      <c r="E349" s="24" t="s">
        <v>518</v>
      </c>
      <c r="F349" s="27" t="s">
        <v>745</v>
      </c>
      <c r="G349" s="93" t="s">
        <v>35</v>
      </c>
      <c r="H349" s="26" t="s">
        <v>91</v>
      </c>
      <c r="I349" s="24" t="s">
        <v>637</v>
      </c>
      <c r="J349" s="24" t="s">
        <v>733</v>
      </c>
      <c r="K349" s="24" t="s">
        <v>34</v>
      </c>
      <c r="L349" s="98" t="s">
        <v>40</v>
      </c>
      <c r="M349" s="165" t="s" ph="1">
        <v>783</v>
      </c>
      <c r="N349" s="30" t="s">
        <v>42</v>
      </c>
      <c r="O349" s="31">
        <v>44214</v>
      </c>
      <c r="P349" s="32">
        <v>44231</v>
      </c>
      <c r="Q349" s="33" t="s">
        <v>816</v>
      </c>
      <c r="R349" s="34" t="s">
        <v>817</v>
      </c>
      <c r="S349" s="37" t="s">
        <v>818</v>
      </c>
      <c r="T349" s="21" t="str">
        <f>IF(Q349="","",IF(NOT(ISERROR(Q349*1)),ROUNDDOWN(Q349*1,2-INT(LOG(ABS(Q349*1)))),IFERROR("&lt;"&amp;ROUNDDOWN(IF(SUBSTITUTE(Q349,"&lt;","")*1&lt;=50,SUBSTITUTE(Q349,"&lt;","")*1,""),2-INT(LOG(ABS(SUBSTITUTE(Q349,"&lt;","")*1)))),IF(Q349="-",Q349,"入力形式が間違っています"))))</f>
        <v>&lt;0.518</v>
      </c>
      <c r="U349" s="21" t="str">
        <f>IF(R349="","",IF(NOT(ISERROR(R349*1)),ROUNDDOWN(R349*1,2-INT(LOG(ABS(R349*1)))),IFERROR("&lt;"&amp;ROUNDDOWN(IF(SUBSTITUTE(R349,"&lt;","")*1&lt;=50,SUBSTITUTE(R349,"&lt;","")*1,""),2-INT(LOG(ABS(SUBSTITUTE(R349,"&lt;","")*1)))),IF(R349="-",R349,"入力形式が間違っています"))))</f>
        <v>&lt;0.485</v>
      </c>
      <c r="V349" s="22" t="str">
        <f>IFERROR(IF(AND(T349="",U349=""),"",IF(AND(T349="-",U349="-"),IF(S349="","Cs合計を入力してください",S349),IF(NOT(ISERROR(T349*1+U349*1)),ROUND(T349+U349, 1-INT(LOG(ABS(T349+U349)))),IF(NOT(ISERROR(T349*1)),ROUND(T349, 1-INT(LOG(ABS(T349)))),IF(NOT(ISERROR(U349*1)),ROUND(U349, 1-INT(LOG(ABS(U349)))),IF(ISERROR(T349*1+U349*1),"&lt;"&amp;ROUND(IF(T349="-",0,SUBSTITUTE(T349,"&lt;",""))*1+IF(U349="-",0,SUBSTITUTE(U349,"&lt;",""))*1,1-INT(LOG(ABS(IF(T349="-",0,SUBSTITUTE(T349,"&lt;",""))*1+IF(U349="-",0,SUBSTITUTE(U349,"&lt;",""))*1)))))))))),"入力形式が間違っています")</f>
        <v>&lt;1</v>
      </c>
      <c r="W349" s="50"/>
    </row>
    <row r="350" spans="1:23" s="137" customFormat="1" ht="21" x14ac:dyDescent="0.4">
      <c r="A350" s="24">
        <v>344</v>
      </c>
      <c r="B350" s="24" t="s">
        <v>503</v>
      </c>
      <c r="C350" s="27" t="s">
        <v>503</v>
      </c>
      <c r="D350" s="26" t="s">
        <v>503</v>
      </c>
      <c r="E350" s="24" t="s">
        <v>564</v>
      </c>
      <c r="F350" s="27" t="s">
        <v>735</v>
      </c>
      <c r="G350" s="93" t="s">
        <v>35</v>
      </c>
      <c r="H350" s="26" t="s">
        <v>91</v>
      </c>
      <c r="I350" s="24" t="s">
        <v>637</v>
      </c>
      <c r="J350" s="24" t="s">
        <v>733</v>
      </c>
      <c r="K350" s="24" t="s">
        <v>34</v>
      </c>
      <c r="L350" s="98" t="s">
        <v>40</v>
      </c>
      <c r="M350" s="165" t="s" ph="1">
        <v>783</v>
      </c>
      <c r="N350" s="30" t="s">
        <v>42</v>
      </c>
      <c r="O350" s="31">
        <v>44214</v>
      </c>
      <c r="P350" s="32">
        <v>44231</v>
      </c>
      <c r="Q350" s="33" t="s">
        <v>819</v>
      </c>
      <c r="R350" s="34" t="s">
        <v>820</v>
      </c>
      <c r="S350" s="37" t="s">
        <v>821</v>
      </c>
      <c r="T350" s="21" t="str">
        <f>IF(Q350="","",IF(NOT(ISERROR(Q350*1)),ROUNDDOWN(Q350*1,2-INT(LOG(ABS(Q350*1)))),IFERROR("&lt;"&amp;ROUNDDOWN(IF(SUBSTITUTE(Q350,"&lt;","")*1&lt;=50,SUBSTITUTE(Q350,"&lt;","")*1,""),2-INT(LOG(ABS(SUBSTITUTE(Q350,"&lt;","")*1)))),IF(Q350="-",Q350,"入力形式が間違っています"))))</f>
        <v>&lt;0.436</v>
      </c>
      <c r="U350" s="21" t="str">
        <f>IF(R350="","",IF(NOT(ISERROR(R350*1)),ROUNDDOWN(R350*1,2-INT(LOG(ABS(R350*1)))),IFERROR("&lt;"&amp;ROUNDDOWN(IF(SUBSTITUTE(R350,"&lt;","")*1&lt;=50,SUBSTITUTE(R350,"&lt;","")*1,""),2-INT(LOG(ABS(SUBSTITUTE(R350,"&lt;","")*1)))),IF(R350="-",R350,"入力形式が間違っています"))))</f>
        <v>&lt;0.462</v>
      </c>
      <c r="V350" s="22" t="str">
        <f>IFERROR(IF(AND(T350="",U350=""),"",IF(AND(T350="-",U350="-"),IF(S350="","Cs合計を入力してください",S350),IF(NOT(ISERROR(T350*1+U350*1)),ROUND(T350+U350, 1-INT(LOG(ABS(T350+U350)))),IF(NOT(ISERROR(T350*1)),ROUND(T350, 1-INT(LOG(ABS(T350)))),IF(NOT(ISERROR(U350*1)),ROUND(U350, 1-INT(LOG(ABS(U350)))),IF(ISERROR(T350*1+U350*1),"&lt;"&amp;ROUND(IF(T350="-",0,SUBSTITUTE(T350,"&lt;",""))*1+IF(U350="-",0,SUBSTITUTE(U350,"&lt;",""))*1,1-INT(LOG(ABS(IF(T350="-",0,SUBSTITUTE(T350,"&lt;",""))*1+IF(U350="-",0,SUBSTITUTE(U350,"&lt;",""))*1)))))))))),"入力形式が間違っています")</f>
        <v>&lt;0.9</v>
      </c>
      <c r="W350" s="50"/>
    </row>
    <row r="351" spans="1:23" s="137" customFormat="1" ht="21" x14ac:dyDescent="0.4">
      <c r="A351" s="24">
        <v>345</v>
      </c>
      <c r="B351" s="24" t="s">
        <v>503</v>
      </c>
      <c r="C351" s="27" t="s">
        <v>503</v>
      </c>
      <c r="D351" s="26" t="s">
        <v>503</v>
      </c>
      <c r="E351" s="24" t="s">
        <v>504</v>
      </c>
      <c r="F351" s="27" t="s">
        <v>763</v>
      </c>
      <c r="G351" s="93" t="s">
        <v>35</v>
      </c>
      <c r="H351" s="26" t="s">
        <v>91</v>
      </c>
      <c r="I351" s="24" t="s">
        <v>637</v>
      </c>
      <c r="J351" s="24" t="s">
        <v>733</v>
      </c>
      <c r="K351" s="24" t="s">
        <v>34</v>
      </c>
      <c r="L351" s="98" t="s">
        <v>40</v>
      </c>
      <c r="M351" s="165" t="s" ph="1">
        <v>783</v>
      </c>
      <c r="N351" s="30" t="s">
        <v>42</v>
      </c>
      <c r="O351" s="31">
        <v>44218</v>
      </c>
      <c r="P351" s="32">
        <v>44231</v>
      </c>
      <c r="Q351" s="33" t="s">
        <v>822</v>
      </c>
      <c r="R351" s="34" t="s">
        <v>823</v>
      </c>
      <c r="S351" s="37" t="s">
        <v>200</v>
      </c>
      <c r="T351" s="21" t="str">
        <f>IF(Q351="","",IF(NOT(ISERROR(Q351*1)),ROUNDDOWN(Q351*1,2-INT(LOG(ABS(Q351*1)))),IFERROR("&lt;"&amp;ROUNDDOWN(IF(SUBSTITUTE(Q351,"&lt;","")*1&lt;=50,SUBSTITUTE(Q351,"&lt;","")*1,""),2-INT(LOG(ABS(SUBSTITUTE(Q351,"&lt;","")*1)))),IF(Q351="-",Q351,"入力形式が間違っています"))))</f>
        <v>&lt;0.324</v>
      </c>
      <c r="U351" s="21" t="str">
        <f>IF(R351="","",IF(NOT(ISERROR(R351*1)),ROUNDDOWN(R351*1,2-INT(LOG(ABS(R351*1)))),IFERROR("&lt;"&amp;ROUNDDOWN(IF(SUBSTITUTE(R351,"&lt;","")*1&lt;=50,SUBSTITUTE(R351,"&lt;","")*1,""),2-INT(LOG(ABS(SUBSTITUTE(R351,"&lt;","")*1)))),IF(R351="-",R351,"入力形式が間違っています"))))</f>
        <v>&lt;0.344</v>
      </c>
      <c r="V351" s="22" t="str">
        <f>IFERROR(IF(AND(T351="",U351=""),"",IF(AND(T351="-",U351="-"),IF(S351="","Cs合計を入力してください",S351),IF(NOT(ISERROR(T351*1+U351*1)),ROUND(T351+U351, 1-INT(LOG(ABS(T351+U351)))),IF(NOT(ISERROR(T351*1)),ROUND(T351, 1-INT(LOG(ABS(T351)))),IF(NOT(ISERROR(U351*1)),ROUND(U351, 1-INT(LOG(ABS(U351)))),IF(ISERROR(T351*1+U351*1),"&lt;"&amp;ROUND(IF(T351="-",0,SUBSTITUTE(T351,"&lt;",""))*1+IF(U351="-",0,SUBSTITUTE(U351,"&lt;",""))*1,1-INT(LOG(ABS(IF(T351="-",0,SUBSTITUTE(T351,"&lt;",""))*1+IF(U351="-",0,SUBSTITUTE(U351,"&lt;",""))*1)))))))))),"入力形式が間違っています")</f>
        <v>&lt;0.67</v>
      </c>
      <c r="W351" s="50"/>
    </row>
    <row r="352" spans="1:23" s="137" customFormat="1" ht="21" x14ac:dyDescent="0.4">
      <c r="A352" s="24">
        <v>346</v>
      </c>
      <c r="B352" s="24" t="s">
        <v>503</v>
      </c>
      <c r="C352" s="27" t="s">
        <v>503</v>
      </c>
      <c r="D352" s="26" t="s">
        <v>503</v>
      </c>
      <c r="E352" s="24" t="s">
        <v>509</v>
      </c>
      <c r="F352" s="27" t="s">
        <v>510</v>
      </c>
      <c r="G352" s="93" t="s">
        <v>35</v>
      </c>
      <c r="H352" s="26" t="s">
        <v>91</v>
      </c>
      <c r="I352" s="24" t="s">
        <v>824</v>
      </c>
      <c r="J352" s="24" t="s">
        <v>733</v>
      </c>
      <c r="K352" s="24" t="s">
        <v>34</v>
      </c>
      <c r="L352" s="98" t="s">
        <v>40</v>
      </c>
      <c r="M352" s="165" t="s" ph="1">
        <v>783</v>
      </c>
      <c r="N352" s="30" t="s">
        <v>42</v>
      </c>
      <c r="O352" s="31">
        <v>44217</v>
      </c>
      <c r="P352" s="32">
        <v>44231</v>
      </c>
      <c r="Q352" s="33" t="s">
        <v>282</v>
      </c>
      <c r="R352" s="34" t="s">
        <v>535</v>
      </c>
      <c r="S352" s="37" t="s">
        <v>624</v>
      </c>
      <c r="T352" s="21" t="str">
        <f>IF(Q352="","",IF(NOT(ISERROR(Q352*1)),ROUNDDOWN(Q352*1,2-INT(LOG(ABS(Q352*1)))),IFERROR("&lt;"&amp;ROUNDDOWN(IF(SUBSTITUTE(Q352,"&lt;","")*1&lt;=50,SUBSTITUTE(Q352,"&lt;","")*1,""),2-INT(LOG(ABS(SUBSTITUTE(Q352,"&lt;","")*1)))),IF(Q352="-",Q352,"入力形式が間違っています"))))</f>
        <v>&lt;4.44</v>
      </c>
      <c r="U352" s="21" t="str">
        <f>IF(R352="","",IF(NOT(ISERROR(R352*1)),ROUNDDOWN(R352*1,2-INT(LOG(ABS(R352*1)))),IFERROR("&lt;"&amp;ROUNDDOWN(IF(SUBSTITUTE(R352,"&lt;","")*1&lt;=50,SUBSTITUTE(R352,"&lt;","")*1,""),2-INT(LOG(ABS(SUBSTITUTE(R352,"&lt;","")*1)))),IF(R352="-",R352,"入力形式が間違っています"))))</f>
        <v>&lt;4.41</v>
      </c>
      <c r="V352" s="22" t="str">
        <f>IFERROR(IF(AND(T352="",U352=""),"",IF(AND(T352="-",U352="-"),IF(S352="","Cs合計を入力してください",S352),IF(NOT(ISERROR(T352*1+U352*1)),ROUND(T352+U352, 1-INT(LOG(ABS(T352+U352)))),IF(NOT(ISERROR(T352*1)),ROUND(T352, 1-INT(LOG(ABS(T352)))),IF(NOT(ISERROR(U352*1)),ROUND(U352, 1-INT(LOG(ABS(U352)))),IF(ISERROR(T352*1+U352*1),"&lt;"&amp;ROUND(IF(T352="-",0,SUBSTITUTE(T352,"&lt;",""))*1+IF(U352="-",0,SUBSTITUTE(U352,"&lt;",""))*1,1-INT(LOG(ABS(IF(T352="-",0,SUBSTITUTE(T352,"&lt;",""))*1+IF(U352="-",0,SUBSTITUTE(U352,"&lt;",""))*1)))))))))),"入力形式が間違っています")</f>
        <v>&lt;8.9</v>
      </c>
      <c r="W352" s="50"/>
    </row>
    <row r="353" spans="1:23" s="137" customFormat="1" ht="21" x14ac:dyDescent="0.4">
      <c r="A353" s="24">
        <v>347</v>
      </c>
      <c r="B353" s="24" t="s">
        <v>503</v>
      </c>
      <c r="C353" s="27" t="s">
        <v>503</v>
      </c>
      <c r="D353" s="26" t="s">
        <v>503</v>
      </c>
      <c r="E353" s="24" t="s">
        <v>518</v>
      </c>
      <c r="F353" s="27" t="s">
        <v>745</v>
      </c>
      <c r="G353" s="93" t="s">
        <v>35</v>
      </c>
      <c r="H353" s="26" t="s">
        <v>91</v>
      </c>
      <c r="I353" s="24" t="s">
        <v>824</v>
      </c>
      <c r="J353" s="24" t="s">
        <v>733</v>
      </c>
      <c r="K353" s="24" t="s">
        <v>34</v>
      </c>
      <c r="L353" s="98" t="s">
        <v>40</v>
      </c>
      <c r="M353" s="165" t="s" ph="1">
        <v>783</v>
      </c>
      <c r="N353" s="30" t="s">
        <v>42</v>
      </c>
      <c r="O353" s="31">
        <v>44214</v>
      </c>
      <c r="P353" s="32">
        <v>44231</v>
      </c>
      <c r="Q353" s="33" t="s">
        <v>825</v>
      </c>
      <c r="R353" s="34" t="s">
        <v>749</v>
      </c>
      <c r="S353" s="37" t="s">
        <v>131</v>
      </c>
      <c r="T353" s="21" t="str">
        <f>IF(Q353="","",IF(NOT(ISERROR(Q353*1)),ROUNDDOWN(Q353*1,2-INT(LOG(ABS(Q353*1)))),IFERROR("&lt;"&amp;ROUNDDOWN(IF(SUBSTITUTE(Q353,"&lt;","")*1&lt;=50,SUBSTITUTE(Q353,"&lt;","")*1,""),2-INT(LOG(ABS(SUBSTITUTE(Q353,"&lt;","")*1)))),IF(Q353="-",Q353,"入力形式が間違っています"))))</f>
        <v>&lt;4.63</v>
      </c>
      <c r="U353" s="21" t="str">
        <f>IF(R353="","",IF(NOT(ISERROR(R353*1)),ROUNDDOWN(R353*1,2-INT(LOG(ABS(R353*1)))),IFERROR("&lt;"&amp;ROUNDDOWN(IF(SUBSTITUTE(R353,"&lt;","")*1&lt;=50,SUBSTITUTE(R353,"&lt;","")*1,""),2-INT(LOG(ABS(SUBSTITUTE(R353,"&lt;","")*1)))),IF(R353="-",R353,"入力形式が間違っています"))))</f>
        <v>&lt;4.04</v>
      </c>
      <c r="V353" s="22" t="str">
        <f>IFERROR(IF(AND(T353="",U353=""),"",IF(AND(T353="-",U353="-"),IF(S353="","Cs合計を入力してください",S353),IF(NOT(ISERROR(T353*1+U353*1)),ROUND(T353+U353, 1-INT(LOG(ABS(T353+U353)))),IF(NOT(ISERROR(T353*1)),ROUND(T353, 1-INT(LOG(ABS(T353)))),IF(NOT(ISERROR(U353*1)),ROUND(U353, 1-INT(LOG(ABS(U353)))),IF(ISERROR(T353*1+U353*1),"&lt;"&amp;ROUND(IF(T353="-",0,SUBSTITUTE(T353,"&lt;",""))*1+IF(U353="-",0,SUBSTITUTE(U353,"&lt;",""))*1,1-INT(LOG(ABS(IF(T353="-",0,SUBSTITUTE(T353,"&lt;",""))*1+IF(U353="-",0,SUBSTITUTE(U353,"&lt;",""))*1)))))))))),"入力形式が間違っています")</f>
        <v>&lt;8.7</v>
      </c>
      <c r="W353" s="50"/>
    </row>
    <row r="354" spans="1:23" x14ac:dyDescent="0.4">
      <c r="A354" s="24">
        <v>348</v>
      </c>
      <c r="B354" s="6" t="s">
        <v>826</v>
      </c>
      <c r="C354" s="9" t="s">
        <v>826</v>
      </c>
      <c r="D354" s="8" t="s">
        <v>826</v>
      </c>
      <c r="E354" s="12" t="s">
        <v>827</v>
      </c>
      <c r="F354" s="7" t="s">
        <v>828</v>
      </c>
      <c r="G354" s="51" t="s">
        <v>471</v>
      </c>
      <c r="H354" s="11" t="s">
        <v>288</v>
      </c>
      <c r="I354" s="12" t="s">
        <v>829</v>
      </c>
      <c r="J354" s="12" t="s">
        <v>830</v>
      </c>
      <c r="K354" s="12" t="s">
        <v>48</v>
      </c>
      <c r="L354" s="96" t="s">
        <v>491</v>
      </c>
      <c r="M354" s="14" t="s">
        <v>831</v>
      </c>
      <c r="N354" s="15" t="s">
        <v>42</v>
      </c>
      <c r="O354" s="16">
        <v>44228</v>
      </c>
      <c r="P354" s="17">
        <v>44232</v>
      </c>
      <c r="Q354" s="18" t="s">
        <v>832</v>
      </c>
      <c r="R354" s="53" t="s">
        <v>833</v>
      </c>
      <c r="S354" s="20" t="s">
        <v>194</v>
      </c>
      <c r="T354" s="97" t="s">
        <v>832</v>
      </c>
      <c r="U354" s="97" t="s">
        <v>833</v>
      </c>
      <c r="V354" s="97" t="s">
        <v>194</v>
      </c>
      <c r="W354" s="23"/>
    </row>
    <row r="355" spans="1:23" x14ac:dyDescent="0.4">
      <c r="A355" s="24">
        <v>349</v>
      </c>
      <c r="B355" s="24" t="s">
        <v>826</v>
      </c>
      <c r="C355" s="27" t="s">
        <v>826</v>
      </c>
      <c r="D355" s="26" t="s">
        <v>826</v>
      </c>
      <c r="E355" s="28" t="s">
        <v>827</v>
      </c>
      <c r="F355" s="25" t="s">
        <v>828</v>
      </c>
      <c r="G355" s="51" t="s">
        <v>471</v>
      </c>
      <c r="H355" s="11" t="s">
        <v>288</v>
      </c>
      <c r="I355" s="28" t="s">
        <v>834</v>
      </c>
      <c r="J355" s="28" t="s">
        <v>830</v>
      </c>
      <c r="K355" s="28" t="s">
        <v>48</v>
      </c>
      <c r="L355" s="98" t="s">
        <v>491</v>
      </c>
      <c r="M355" s="29" t="s">
        <v>831</v>
      </c>
      <c r="N355" s="30" t="s">
        <v>42</v>
      </c>
      <c r="O355" s="31">
        <v>44228</v>
      </c>
      <c r="P355" s="32">
        <v>44232</v>
      </c>
      <c r="Q355" s="33" t="s">
        <v>835</v>
      </c>
      <c r="R355" s="34" t="s">
        <v>116</v>
      </c>
      <c r="S355" s="20" t="s">
        <v>307</v>
      </c>
      <c r="T355" s="97" t="s">
        <v>835</v>
      </c>
      <c r="U355" s="97" t="s">
        <v>116</v>
      </c>
      <c r="V355" s="97" t="s">
        <v>307</v>
      </c>
      <c r="W355" s="23"/>
    </row>
    <row r="356" spans="1:23" x14ac:dyDescent="0.4">
      <c r="A356" s="24">
        <v>350</v>
      </c>
      <c r="B356" s="24" t="s">
        <v>826</v>
      </c>
      <c r="C356" s="27" t="s">
        <v>826</v>
      </c>
      <c r="D356" s="26" t="s">
        <v>826</v>
      </c>
      <c r="E356" s="28" t="s">
        <v>827</v>
      </c>
      <c r="F356" s="25" t="s">
        <v>828</v>
      </c>
      <c r="G356" s="51" t="s">
        <v>471</v>
      </c>
      <c r="H356" s="11" t="s">
        <v>288</v>
      </c>
      <c r="I356" s="28" t="s">
        <v>836</v>
      </c>
      <c r="J356" s="28" t="s">
        <v>830</v>
      </c>
      <c r="K356" s="28" t="s">
        <v>48</v>
      </c>
      <c r="L356" s="98" t="s">
        <v>491</v>
      </c>
      <c r="M356" s="29" t="s">
        <v>831</v>
      </c>
      <c r="N356" s="30" t="s">
        <v>42</v>
      </c>
      <c r="O356" s="31">
        <v>44228</v>
      </c>
      <c r="P356" s="32">
        <v>44232</v>
      </c>
      <c r="Q356" s="33" t="s">
        <v>328</v>
      </c>
      <c r="R356" s="34" t="s">
        <v>381</v>
      </c>
      <c r="S356" s="20" t="s">
        <v>380</v>
      </c>
      <c r="T356" s="97" t="s">
        <v>328</v>
      </c>
      <c r="U356" s="97" t="s">
        <v>381</v>
      </c>
      <c r="V356" s="97" t="s">
        <v>380</v>
      </c>
      <c r="W356" s="23"/>
    </row>
    <row r="357" spans="1:23" x14ac:dyDescent="0.4">
      <c r="A357" s="24">
        <v>351</v>
      </c>
      <c r="B357" s="24" t="s">
        <v>826</v>
      </c>
      <c r="C357" s="27" t="s">
        <v>826</v>
      </c>
      <c r="D357" s="26" t="s">
        <v>826</v>
      </c>
      <c r="E357" s="28" t="s">
        <v>827</v>
      </c>
      <c r="F357" s="25" t="s">
        <v>828</v>
      </c>
      <c r="G357" s="51" t="s">
        <v>471</v>
      </c>
      <c r="H357" s="35" t="s">
        <v>288</v>
      </c>
      <c r="I357" s="28" t="s">
        <v>829</v>
      </c>
      <c r="J357" s="28" t="s">
        <v>830</v>
      </c>
      <c r="K357" s="28" t="s">
        <v>48</v>
      </c>
      <c r="L357" s="98" t="s">
        <v>491</v>
      </c>
      <c r="M357" s="29" t="s">
        <v>291</v>
      </c>
      <c r="N357" s="30" t="s">
        <v>42</v>
      </c>
      <c r="O357" s="31">
        <v>44233</v>
      </c>
      <c r="P357" s="32">
        <v>44239</v>
      </c>
      <c r="Q357" s="33" t="s">
        <v>837</v>
      </c>
      <c r="R357" s="34" t="s">
        <v>838</v>
      </c>
      <c r="S357" s="36" t="s">
        <v>107</v>
      </c>
      <c r="T357" s="97" t="s">
        <v>837</v>
      </c>
      <c r="U357" s="97" t="s">
        <v>838</v>
      </c>
      <c r="V357" s="97" t="s">
        <v>107</v>
      </c>
      <c r="W357" s="23"/>
    </row>
    <row r="358" spans="1:23" x14ac:dyDescent="0.4">
      <c r="A358" s="24">
        <v>352</v>
      </c>
      <c r="B358" s="24" t="s">
        <v>826</v>
      </c>
      <c r="C358" s="27" t="s">
        <v>826</v>
      </c>
      <c r="D358" s="26" t="s">
        <v>826</v>
      </c>
      <c r="E358" s="28" t="s">
        <v>827</v>
      </c>
      <c r="F358" s="25" t="s">
        <v>828</v>
      </c>
      <c r="G358" s="51" t="s">
        <v>471</v>
      </c>
      <c r="H358" s="11" t="s">
        <v>288</v>
      </c>
      <c r="I358" s="28" t="s">
        <v>834</v>
      </c>
      <c r="J358" s="28" t="s">
        <v>830</v>
      </c>
      <c r="K358" s="28" t="s">
        <v>48</v>
      </c>
      <c r="L358" s="98" t="s">
        <v>491</v>
      </c>
      <c r="M358" s="29" t="s">
        <v>291</v>
      </c>
      <c r="N358" s="30" t="s">
        <v>42</v>
      </c>
      <c r="O358" s="31">
        <v>44233</v>
      </c>
      <c r="P358" s="32">
        <v>44239</v>
      </c>
      <c r="Q358" s="33" t="s">
        <v>136</v>
      </c>
      <c r="R358" s="34" t="s">
        <v>77</v>
      </c>
      <c r="S358" s="36" t="s">
        <v>145</v>
      </c>
      <c r="T358" s="97" t="s">
        <v>136</v>
      </c>
      <c r="U358" s="97" t="s">
        <v>77</v>
      </c>
      <c r="V358" s="97" t="s">
        <v>145</v>
      </c>
      <c r="W358" s="23"/>
    </row>
    <row r="359" spans="1:23" x14ac:dyDescent="0.4">
      <c r="A359" s="24">
        <v>353</v>
      </c>
      <c r="B359" s="6" t="s">
        <v>826</v>
      </c>
      <c r="C359" s="9" t="s">
        <v>826</v>
      </c>
      <c r="D359" s="8" t="s">
        <v>826</v>
      </c>
      <c r="E359" s="12" t="s">
        <v>827</v>
      </c>
      <c r="F359" s="7" t="s">
        <v>828</v>
      </c>
      <c r="G359" s="51" t="s">
        <v>471</v>
      </c>
      <c r="H359" s="11" t="s">
        <v>288</v>
      </c>
      <c r="I359" s="12" t="s">
        <v>836</v>
      </c>
      <c r="J359" s="12" t="s">
        <v>830</v>
      </c>
      <c r="K359" s="12" t="s">
        <v>48</v>
      </c>
      <c r="L359" s="96" t="s">
        <v>491</v>
      </c>
      <c r="M359" s="14" t="s">
        <v>291</v>
      </c>
      <c r="N359" s="15" t="s">
        <v>42</v>
      </c>
      <c r="O359" s="16">
        <v>44233</v>
      </c>
      <c r="P359" s="32">
        <v>44239</v>
      </c>
      <c r="Q359" s="18" t="s">
        <v>839</v>
      </c>
      <c r="R359" s="53" t="s">
        <v>487</v>
      </c>
      <c r="S359" s="20" t="s">
        <v>138</v>
      </c>
      <c r="T359" s="21" t="s">
        <v>839</v>
      </c>
      <c r="U359" s="21" t="s">
        <v>487</v>
      </c>
      <c r="V359" s="22" t="s">
        <v>138</v>
      </c>
      <c r="W359" s="23"/>
    </row>
    <row r="360" spans="1:23" x14ac:dyDescent="0.4">
      <c r="A360" s="24">
        <v>354</v>
      </c>
      <c r="B360" s="6" t="s">
        <v>840</v>
      </c>
      <c r="C360" s="9" t="s">
        <v>840</v>
      </c>
      <c r="D360" s="8" t="s">
        <v>841</v>
      </c>
      <c r="E360" s="12" t="s">
        <v>34</v>
      </c>
      <c r="F360" s="7" t="s">
        <v>842</v>
      </c>
      <c r="G360" s="51" t="s">
        <v>404</v>
      </c>
      <c r="H360" s="11" t="s">
        <v>91</v>
      </c>
      <c r="I360" s="6" t="s">
        <v>843</v>
      </c>
      <c r="J360" s="12" t="s">
        <v>844</v>
      </c>
      <c r="K360" s="12" t="s">
        <v>34</v>
      </c>
      <c r="L360" s="96" t="s">
        <v>40</v>
      </c>
      <c r="M360" s="14" t="s">
        <v>845</v>
      </c>
      <c r="N360" s="15" t="s">
        <v>42</v>
      </c>
      <c r="O360" s="16">
        <v>44243</v>
      </c>
      <c r="P360" s="17">
        <v>44245</v>
      </c>
      <c r="Q360" s="18" t="s">
        <v>594</v>
      </c>
      <c r="R360" s="53" t="s">
        <v>846</v>
      </c>
      <c r="S360" s="20" t="s">
        <v>847</v>
      </c>
      <c r="T360" s="21" t="str">
        <f>IF(Q360="","",IF(NOT(ISERROR(Q360*1)),ROUNDDOWN(Q360*1,2-INT(LOG(ABS(Q360*1)))),IFERROR("&lt;"&amp;ROUNDDOWN(IF(SUBSTITUTE(Q360,"&lt;","")*1&lt;=50,SUBSTITUTE(Q360,"&lt;","")*1,""),2-INT(LOG(ABS(SUBSTITUTE(Q360,"&lt;","")*1)))),IF(Q360="-",Q360,"入力形式が間違っています"))))</f>
        <v>&lt;3.5</v>
      </c>
      <c r="U360" s="21" t="str">
        <f>IF(R360="","",IF(NOT(ISERROR(R360*1)),ROUNDDOWN(R360*1,2-INT(LOG(ABS(R360*1)))),IFERROR("&lt;"&amp;ROUNDDOWN(IF(SUBSTITUTE(R360,"&lt;","")*1&lt;=50,SUBSTITUTE(R360,"&lt;","")*1,""),2-INT(LOG(ABS(SUBSTITUTE(R360,"&lt;","")*1)))),IF(R360="-",R360,"入力形式が間違っています"))))</f>
        <v>&lt;3.6</v>
      </c>
      <c r="V360" s="22" t="str">
        <f>IFERROR(IF(AND(T360="",U360=""),"",IF(AND(T360="-",U360="-"),IF(S360="","Cs合計を入力してください",S360),IF(NOT(ISERROR(T360*1+U360*1)),ROUND(T360+U360, 1-INT(LOG(ABS(T360+U360)))),IF(NOT(ISERROR(T360*1)),ROUND(T360, 1-INT(LOG(ABS(T360)))),IF(NOT(ISERROR(U360*1)),ROUND(U360, 1-INT(LOG(ABS(U360)))),IF(ISERROR(T360*1+U360*1),"&lt;"&amp;ROUND(IF(T360="-",0,SUBSTITUTE(T360,"&lt;",""))*1+IF(U360="-",0,SUBSTITUTE(U360,"&lt;",""))*1,1-INT(LOG(ABS(IF(T360="-",0,SUBSTITUTE(T360,"&lt;",""))*1+IF(U360="-",0,SUBSTITUTE(U360,"&lt;",""))*1)))))))))),"入力形式が間違っています")</f>
        <v>&lt;7.1</v>
      </c>
      <c r="W360" s="23" t="str">
        <f>IF(ISERROR(V360*1),"",IF(AND(H360="飲料水",V360&gt;=11),"○",IF(AND(H360="牛乳・乳児用食品",V360&gt;=51),"○",IF(AND(H360&lt;&gt;"",V360&gt;=110),"○",""))))</f>
        <v/>
      </c>
    </row>
    <row r="361" spans="1:23" x14ac:dyDescent="0.4">
      <c r="A361" s="24">
        <v>355</v>
      </c>
      <c r="B361" s="99" t="s">
        <v>848</v>
      </c>
      <c r="C361" s="100" t="s">
        <v>848</v>
      </c>
      <c r="D361" s="101" t="s">
        <v>849</v>
      </c>
      <c r="E361" s="102" t="s">
        <v>850</v>
      </c>
      <c r="F361" s="103" t="s">
        <v>851</v>
      </c>
      <c r="G361" s="104" t="s">
        <v>852</v>
      </c>
      <c r="H361" s="101" t="s">
        <v>414</v>
      </c>
      <c r="I361" s="99" t="s">
        <v>419</v>
      </c>
      <c r="J361" s="102" t="s">
        <v>48</v>
      </c>
      <c r="K361" s="102" t="s">
        <v>48</v>
      </c>
      <c r="L361" s="105" t="s">
        <v>40</v>
      </c>
      <c r="M361" s="106" t="s">
        <v>853</v>
      </c>
      <c r="N361" s="107" t="s">
        <v>42</v>
      </c>
      <c r="O361" s="108">
        <v>44168</v>
      </c>
      <c r="P361" s="107">
        <v>44186</v>
      </c>
      <c r="Q361" s="109" t="s">
        <v>854</v>
      </c>
      <c r="R361" s="110" t="s">
        <v>855</v>
      </c>
      <c r="S361" s="102" t="s">
        <v>821</v>
      </c>
      <c r="T361" s="111" t="s">
        <v>854</v>
      </c>
      <c r="U361" s="111" t="s">
        <v>855</v>
      </c>
      <c r="V361" s="112" t="s">
        <v>821</v>
      </c>
      <c r="W361" s="113" t="s">
        <v>856</v>
      </c>
    </row>
    <row r="362" spans="1:23" x14ac:dyDescent="0.4">
      <c r="A362" s="24">
        <v>356</v>
      </c>
      <c r="B362" s="99" t="s">
        <v>848</v>
      </c>
      <c r="C362" s="100" t="s">
        <v>848</v>
      </c>
      <c r="D362" s="101" t="s">
        <v>32</v>
      </c>
      <c r="E362" s="102" t="s">
        <v>48</v>
      </c>
      <c r="F362" s="102" t="s">
        <v>48</v>
      </c>
      <c r="G362" s="104" t="s">
        <v>852</v>
      </c>
      <c r="H362" s="101" t="s">
        <v>36</v>
      </c>
      <c r="I362" s="99" t="s">
        <v>857</v>
      </c>
      <c r="J362" s="102" t="s">
        <v>48</v>
      </c>
      <c r="K362" s="102" t="s">
        <v>48</v>
      </c>
      <c r="L362" s="105" t="s">
        <v>40</v>
      </c>
      <c r="M362" s="106" t="s">
        <v>853</v>
      </c>
      <c r="N362" s="107" t="s">
        <v>42</v>
      </c>
      <c r="O362" s="108">
        <v>44174</v>
      </c>
      <c r="P362" s="107">
        <v>44188</v>
      </c>
      <c r="Q362" s="109" t="s">
        <v>854</v>
      </c>
      <c r="R362" s="110" t="s">
        <v>855</v>
      </c>
      <c r="S362" s="102" t="s">
        <v>821</v>
      </c>
      <c r="T362" s="111" t="s">
        <v>854</v>
      </c>
      <c r="U362" s="111" t="s">
        <v>855</v>
      </c>
      <c r="V362" s="112" t="s">
        <v>821</v>
      </c>
      <c r="W362" s="113" t="s">
        <v>856</v>
      </c>
    </row>
    <row r="363" spans="1:23" x14ac:dyDescent="0.4">
      <c r="A363" s="24">
        <v>357</v>
      </c>
      <c r="B363" s="99" t="s">
        <v>848</v>
      </c>
      <c r="C363" s="100" t="s">
        <v>848</v>
      </c>
      <c r="D363" s="114" t="s">
        <v>849</v>
      </c>
      <c r="E363" s="102" t="s">
        <v>48</v>
      </c>
      <c r="F363" s="103" t="s">
        <v>48</v>
      </c>
      <c r="G363" s="104" t="s">
        <v>852</v>
      </c>
      <c r="H363" s="101" t="s">
        <v>36</v>
      </c>
      <c r="I363" s="99" t="s">
        <v>857</v>
      </c>
      <c r="J363" s="102" t="s">
        <v>48</v>
      </c>
      <c r="K363" s="102" t="s">
        <v>48</v>
      </c>
      <c r="L363" s="105" t="s">
        <v>40</v>
      </c>
      <c r="M363" s="106" t="s">
        <v>853</v>
      </c>
      <c r="N363" s="107" t="s">
        <v>42</v>
      </c>
      <c r="O363" s="108">
        <v>44203</v>
      </c>
      <c r="P363" s="107">
        <v>44209</v>
      </c>
      <c r="Q363" s="109" t="s">
        <v>855</v>
      </c>
      <c r="R363" s="110" t="s">
        <v>854</v>
      </c>
      <c r="S363" s="102" t="s">
        <v>821</v>
      </c>
      <c r="T363" s="111" t="s">
        <v>855</v>
      </c>
      <c r="U363" s="111" t="s">
        <v>854</v>
      </c>
      <c r="V363" s="112" t="s">
        <v>821</v>
      </c>
      <c r="W363" s="113" t="s">
        <v>856</v>
      </c>
    </row>
    <row r="364" spans="1:23" x14ac:dyDescent="0.4">
      <c r="A364" s="24">
        <v>358</v>
      </c>
      <c r="B364" s="99" t="s">
        <v>848</v>
      </c>
      <c r="C364" s="100" t="s">
        <v>848</v>
      </c>
      <c r="D364" s="114" t="s">
        <v>849</v>
      </c>
      <c r="E364" s="102" t="s">
        <v>48</v>
      </c>
      <c r="F364" s="103" t="s">
        <v>48</v>
      </c>
      <c r="G364" s="104" t="s">
        <v>852</v>
      </c>
      <c r="H364" s="101" t="s">
        <v>36</v>
      </c>
      <c r="I364" s="99" t="s">
        <v>857</v>
      </c>
      <c r="J364" s="102" t="s">
        <v>48</v>
      </c>
      <c r="K364" s="102" t="s">
        <v>48</v>
      </c>
      <c r="L364" s="105" t="s">
        <v>40</v>
      </c>
      <c r="M364" s="106" t="s">
        <v>853</v>
      </c>
      <c r="N364" s="107" t="s">
        <v>42</v>
      </c>
      <c r="O364" s="108">
        <v>44221</v>
      </c>
      <c r="P364" s="107">
        <v>44228</v>
      </c>
      <c r="Q364" s="109" t="s">
        <v>855</v>
      </c>
      <c r="R364" s="110" t="s">
        <v>855</v>
      </c>
      <c r="S364" s="102" t="s">
        <v>858</v>
      </c>
      <c r="T364" s="111" t="s">
        <v>855</v>
      </c>
      <c r="U364" s="111" t="s">
        <v>855</v>
      </c>
      <c r="V364" s="112" t="s">
        <v>858</v>
      </c>
      <c r="W364" s="113" t="s">
        <v>856</v>
      </c>
    </row>
    <row r="365" spans="1:23" x14ac:dyDescent="0.4">
      <c r="A365" s="24">
        <v>359</v>
      </c>
      <c r="B365" s="99" t="s">
        <v>848</v>
      </c>
      <c r="C365" s="100" t="s">
        <v>848</v>
      </c>
      <c r="D365" s="101" t="s">
        <v>859</v>
      </c>
      <c r="E365" s="102" t="s">
        <v>860</v>
      </c>
      <c r="F365" s="103" t="s">
        <v>861</v>
      </c>
      <c r="G365" s="104" t="s">
        <v>852</v>
      </c>
      <c r="H365" s="101" t="s">
        <v>862</v>
      </c>
      <c r="I365" s="99" t="s">
        <v>419</v>
      </c>
      <c r="J365" s="102" t="s">
        <v>48</v>
      </c>
      <c r="K365" s="102" t="s">
        <v>48</v>
      </c>
      <c r="L365" s="105" t="s">
        <v>40</v>
      </c>
      <c r="M365" s="106" t="s">
        <v>853</v>
      </c>
      <c r="N365" s="107" t="s">
        <v>42</v>
      </c>
      <c r="O365" s="108">
        <v>44221</v>
      </c>
      <c r="P365" s="107">
        <v>44228</v>
      </c>
      <c r="Q365" s="109" t="s">
        <v>863</v>
      </c>
      <c r="R365" s="110" t="s">
        <v>854</v>
      </c>
      <c r="S365" s="102" t="s">
        <v>858</v>
      </c>
      <c r="T365" s="111" t="s">
        <v>863</v>
      </c>
      <c r="U365" s="111" t="s">
        <v>854</v>
      </c>
      <c r="V365" s="112" t="s">
        <v>858</v>
      </c>
      <c r="W365" s="113" t="s">
        <v>856</v>
      </c>
    </row>
    <row r="366" spans="1:23" x14ac:dyDescent="0.4">
      <c r="A366" s="24">
        <v>360</v>
      </c>
      <c r="B366" s="115" t="s">
        <v>864</v>
      </c>
      <c r="C366" s="116" t="s">
        <v>864</v>
      </c>
      <c r="D366" s="117" t="s">
        <v>865</v>
      </c>
      <c r="E366" s="140" t="s">
        <v>866</v>
      </c>
      <c r="F366" s="145" t="s">
        <v>867</v>
      </c>
      <c r="G366" s="118" t="s">
        <v>35</v>
      </c>
      <c r="H366" s="119" t="s">
        <v>91</v>
      </c>
      <c r="I366" s="115" t="s">
        <v>172</v>
      </c>
      <c r="J366" s="140" t="s">
        <v>93</v>
      </c>
      <c r="K366" s="140" t="s">
        <v>866</v>
      </c>
      <c r="L366" s="120" t="s">
        <v>40</v>
      </c>
      <c r="M366" s="121" t="s">
        <v>868</v>
      </c>
      <c r="N366" s="122" t="s">
        <v>42</v>
      </c>
      <c r="O366" s="123">
        <v>44246</v>
      </c>
      <c r="P366" s="124">
        <v>44246</v>
      </c>
      <c r="Q366" s="125" t="s">
        <v>869</v>
      </c>
      <c r="R366" s="126" t="s">
        <v>870</v>
      </c>
      <c r="S366" s="127" t="s">
        <v>871</v>
      </c>
      <c r="T366" s="111" t="s">
        <v>869</v>
      </c>
      <c r="U366" s="111" t="s">
        <v>870</v>
      </c>
      <c r="V366" s="112" t="s">
        <v>871</v>
      </c>
      <c r="W366" s="113" t="s">
        <v>856</v>
      </c>
    </row>
    <row r="367" spans="1:23" x14ac:dyDescent="0.4">
      <c r="A367" s="24">
        <v>361</v>
      </c>
      <c r="B367" s="128" t="s">
        <v>864</v>
      </c>
      <c r="C367" s="129" t="s">
        <v>864</v>
      </c>
      <c r="D367" s="119" t="s">
        <v>872</v>
      </c>
      <c r="E367" s="141" t="s">
        <v>866</v>
      </c>
      <c r="F367" s="146" t="s">
        <v>873</v>
      </c>
      <c r="G367" s="118" t="s">
        <v>35</v>
      </c>
      <c r="H367" s="119" t="s">
        <v>91</v>
      </c>
      <c r="I367" s="128" t="s">
        <v>118</v>
      </c>
      <c r="J367" s="141" t="s">
        <v>93</v>
      </c>
      <c r="K367" s="141" t="s">
        <v>866</v>
      </c>
      <c r="L367" s="130" t="s">
        <v>40</v>
      </c>
      <c r="M367" s="131" t="s">
        <v>868</v>
      </c>
      <c r="N367" s="132" t="s">
        <v>42</v>
      </c>
      <c r="O367" s="133">
        <v>44246</v>
      </c>
      <c r="P367" s="134">
        <v>44246</v>
      </c>
      <c r="Q367" s="135" t="s">
        <v>874</v>
      </c>
      <c r="R367" s="136" t="s">
        <v>875</v>
      </c>
      <c r="S367" s="127" t="s">
        <v>718</v>
      </c>
      <c r="T367" s="111" t="s">
        <v>874</v>
      </c>
      <c r="U367" s="111" t="s">
        <v>875</v>
      </c>
      <c r="V367" s="112" t="s">
        <v>718</v>
      </c>
      <c r="W367" s="113" t="s">
        <v>856</v>
      </c>
    </row>
    <row r="368" spans="1:23" x14ac:dyDescent="0.4">
      <c r="A368" s="24">
        <v>362</v>
      </c>
      <c r="B368" s="128" t="s">
        <v>864</v>
      </c>
      <c r="C368" s="129" t="s">
        <v>864</v>
      </c>
      <c r="D368" s="119" t="s">
        <v>872</v>
      </c>
      <c r="E368" s="141" t="s">
        <v>866</v>
      </c>
      <c r="F368" s="146" t="s">
        <v>873</v>
      </c>
      <c r="G368" s="118" t="s">
        <v>35</v>
      </c>
      <c r="H368" s="119" t="s">
        <v>91</v>
      </c>
      <c r="I368" s="128" t="s">
        <v>572</v>
      </c>
      <c r="J368" s="141" t="s">
        <v>93</v>
      </c>
      <c r="K368" s="141" t="s">
        <v>866</v>
      </c>
      <c r="L368" s="130" t="s">
        <v>40</v>
      </c>
      <c r="M368" s="131" t="s">
        <v>868</v>
      </c>
      <c r="N368" s="132" t="s">
        <v>42</v>
      </c>
      <c r="O368" s="133">
        <v>44246</v>
      </c>
      <c r="P368" s="134">
        <v>44246</v>
      </c>
      <c r="Q368" s="135" t="s">
        <v>876</v>
      </c>
      <c r="R368" s="136" t="s">
        <v>877</v>
      </c>
      <c r="S368" s="127" t="s">
        <v>629</v>
      </c>
      <c r="T368" s="111" t="s">
        <v>876</v>
      </c>
      <c r="U368" s="111" t="s">
        <v>878</v>
      </c>
      <c r="V368" s="112" t="s">
        <v>629</v>
      </c>
      <c r="W368" s="113" t="s">
        <v>856</v>
      </c>
    </row>
    <row r="369" spans="1:23" x14ac:dyDescent="0.4">
      <c r="A369" s="24">
        <v>363</v>
      </c>
      <c r="B369" s="6" t="s">
        <v>879</v>
      </c>
      <c r="C369" s="9" t="s">
        <v>879</v>
      </c>
      <c r="D369" s="8" t="s">
        <v>849</v>
      </c>
      <c r="E369" s="12" t="s">
        <v>34</v>
      </c>
      <c r="F369" s="7" t="s">
        <v>34</v>
      </c>
      <c r="G369" s="51" t="s">
        <v>404</v>
      </c>
      <c r="H369" s="26" t="s">
        <v>36</v>
      </c>
      <c r="I369" s="6" t="s">
        <v>451</v>
      </c>
      <c r="J369" s="12"/>
      <c r="K369" s="12" t="s">
        <v>34</v>
      </c>
      <c r="L369" s="96" t="s">
        <v>40</v>
      </c>
      <c r="M369" s="14" t="s">
        <v>880</v>
      </c>
      <c r="N369" s="15" t="s">
        <v>42</v>
      </c>
      <c r="O369" s="16">
        <v>44231</v>
      </c>
      <c r="P369" s="17">
        <v>44231</v>
      </c>
      <c r="Q369" s="18" t="s">
        <v>34</v>
      </c>
      <c r="R369" s="53" t="s">
        <v>34</v>
      </c>
      <c r="S369" s="20" t="s">
        <v>881</v>
      </c>
      <c r="T369" s="21" t="str">
        <f>IF(Q369="","",IF(NOT(ISERROR(Q369*1)),ROUNDDOWN(Q369*1,2-INT(LOG(ABS(Q369*1)))),IFERROR("&lt;"&amp;ROUNDDOWN(IF(SUBSTITUTE(Q369,"&lt;","")*1&lt;=50,SUBSTITUTE(Q369,"&lt;","")*1,""),2-INT(LOG(ABS(SUBSTITUTE(Q369,"&lt;","")*1)))),IF(Q369="-",Q369,"入力形式が間違っています"))))</f>
        <v>-</v>
      </c>
      <c r="U369" s="21" t="str">
        <f>IF(R369="","",IF(NOT(ISERROR(R369*1)),ROUNDDOWN(R369*1,2-INT(LOG(ABS(R369*1)))),IFERROR("&lt;"&amp;ROUNDDOWN(IF(SUBSTITUTE(R369,"&lt;","")*1&lt;=50,SUBSTITUTE(R369,"&lt;","")*1,""),2-INT(LOG(ABS(SUBSTITUTE(R369,"&lt;","")*1)))),IF(R369="-",R369,"入力形式が間違っています"))))</f>
        <v>-</v>
      </c>
      <c r="V369" s="22" t="str">
        <f>IFERROR(IF(AND(T369="",U369=""),"",IF(AND(T369="-",U369="-"),IF(S369="","Cs合計を入力してください",S369),IF(NOT(ISERROR(T369*1+U369*1)),ROUND(T369+U369, 1-INT(LOG(ABS(T369+U369)))),IF(NOT(ISERROR(T369*1)),ROUND(T369, 1-INT(LOG(ABS(T369)))),IF(NOT(ISERROR(U369*1)),ROUND(U369, 1-INT(LOG(ABS(U369)))),IF(ISERROR(T369*1+U369*1),"&lt;"&amp;ROUND(IF(T369="-",0,SUBSTITUTE(T369,"&lt;",""))*1+IF(U369="-",0,SUBSTITUTE(U369,"&lt;",""))*1,1-INT(LOG(ABS(IF(T369="-",0,SUBSTITUTE(T369,"&lt;",""))*1+IF(U369="-",0,SUBSTITUTE(U369,"&lt;",""))*1)))))))))),"入力形式が間違っています")</f>
        <v>&lt;4.0</v>
      </c>
      <c r="W369" s="23" t="str">
        <f>IF(ISERROR(V369*1),"",IF(AND(H369="飲料水",V369&gt;=11),"○",IF(AND(H369="牛乳・乳児用食品",V369&gt;=51),"○",IF(AND(H369&lt;&gt;"",V369&gt;=110),"○",""))))</f>
        <v/>
      </c>
    </row>
    <row r="370" spans="1:23" x14ac:dyDescent="0.4">
      <c r="A370" s="24">
        <v>364</v>
      </c>
      <c r="B370" s="24" t="s">
        <v>879</v>
      </c>
      <c r="C370" s="27" t="s">
        <v>879</v>
      </c>
      <c r="D370" s="26" t="s">
        <v>882</v>
      </c>
      <c r="E370" s="28" t="s">
        <v>34</v>
      </c>
      <c r="F370" s="25" t="s">
        <v>34</v>
      </c>
      <c r="G370" s="51" t="s">
        <v>404</v>
      </c>
      <c r="H370" s="26" t="s">
        <v>36</v>
      </c>
      <c r="I370" s="24" t="s">
        <v>883</v>
      </c>
      <c r="J370" s="28"/>
      <c r="K370" s="28" t="s">
        <v>34</v>
      </c>
      <c r="L370" s="98" t="s">
        <v>40</v>
      </c>
      <c r="M370" s="29" t="s">
        <v>880</v>
      </c>
      <c r="N370" s="30" t="s">
        <v>42</v>
      </c>
      <c r="O370" s="31">
        <v>44231</v>
      </c>
      <c r="P370" s="32">
        <v>44231</v>
      </c>
      <c r="Q370" s="33" t="s">
        <v>34</v>
      </c>
      <c r="R370" s="34" t="s">
        <v>34</v>
      </c>
      <c r="S370" s="20" t="s">
        <v>881</v>
      </c>
      <c r="T370" s="21" t="str">
        <f>IF(Q370="","",IF(NOT(ISERROR(Q370*1)),ROUNDDOWN(Q370*1,2-INT(LOG(ABS(Q370*1)))),IFERROR("&lt;"&amp;ROUNDDOWN(IF(SUBSTITUTE(Q370,"&lt;","")*1&lt;=50,SUBSTITUTE(Q370,"&lt;","")*1,""),2-INT(LOG(ABS(SUBSTITUTE(Q370,"&lt;","")*1)))),IF(Q370="-",Q370,"入力形式が間違っています"))))</f>
        <v>-</v>
      </c>
      <c r="U370" s="21" t="str">
        <f>IF(R370="","",IF(NOT(ISERROR(R370*1)),ROUNDDOWN(R370*1,2-INT(LOG(ABS(R370*1)))),IFERROR("&lt;"&amp;ROUNDDOWN(IF(SUBSTITUTE(R370,"&lt;","")*1&lt;=50,SUBSTITUTE(R370,"&lt;","")*1,""),2-INT(LOG(ABS(SUBSTITUTE(R370,"&lt;","")*1)))),IF(R370="-",R370,"入力形式が間違っています"))))</f>
        <v>-</v>
      </c>
      <c r="V370" s="22" t="str">
        <f>IFERROR(IF(AND(T370="",U370=""),"",IF(AND(T370="-",U370="-"),IF(S370="","Cs合計を入力してください",S370),IF(NOT(ISERROR(T370*1+U370*1)),ROUND(T370+U370, 1-INT(LOG(ABS(T370+U370)))),IF(NOT(ISERROR(T370*1)),ROUND(T370, 1-INT(LOG(ABS(T370)))),IF(NOT(ISERROR(U370*1)),ROUND(U370, 1-INT(LOG(ABS(U370)))),IF(ISERROR(T370*1+U370*1),"&lt;"&amp;ROUND(IF(T370="-",0,SUBSTITUTE(T370,"&lt;",""))*1+IF(U370="-",0,SUBSTITUTE(U370,"&lt;",""))*1,1-INT(LOG(ABS(IF(T370="-",0,SUBSTITUTE(T370,"&lt;",""))*1+IF(U370="-",0,SUBSTITUTE(U370,"&lt;",""))*1)))))))))),"入力形式が間違っています")</f>
        <v>&lt;4.0</v>
      </c>
      <c r="W370" s="23"/>
    </row>
    <row r="371" spans="1:23" s="138" customFormat="1" x14ac:dyDescent="0.4">
      <c r="A371" s="28">
        <v>365</v>
      </c>
      <c r="B371" s="12" t="s">
        <v>840</v>
      </c>
      <c r="C371" s="7" t="s">
        <v>840</v>
      </c>
      <c r="D371" s="35" t="s">
        <v>884</v>
      </c>
      <c r="E371" s="12" t="s">
        <v>885</v>
      </c>
      <c r="F371" s="7" t="s">
        <v>34</v>
      </c>
      <c r="G371" s="10" t="s">
        <v>404</v>
      </c>
      <c r="H371" s="11" t="s">
        <v>36</v>
      </c>
      <c r="I371" s="12" t="s">
        <v>461</v>
      </c>
      <c r="J371" s="12"/>
      <c r="K371" s="12" t="s">
        <v>34</v>
      </c>
      <c r="L371" s="13" t="s">
        <v>40</v>
      </c>
      <c r="M371" s="14" t="s">
        <v>886</v>
      </c>
      <c r="N371" s="149" t="s">
        <v>42</v>
      </c>
      <c r="O371" s="150">
        <v>44243</v>
      </c>
      <c r="P371" s="151">
        <v>44246</v>
      </c>
      <c r="Q371" s="152" t="s">
        <v>887</v>
      </c>
      <c r="R371" s="153" t="s">
        <v>888</v>
      </c>
      <c r="S371" s="154" t="s">
        <v>889</v>
      </c>
      <c r="T371" s="155" t="str">
        <f>IF(Q371="","",IF(NOT(ISERROR(Q371*1)),ROUNDDOWN(Q371*1,2-INT(LOG(ABS(Q371*1)))),IFERROR("&lt;"&amp;ROUNDDOWN(IF(SUBSTITUTE(Q371,"&lt;","")*1&lt;=50,SUBSTITUTE(Q371,"&lt;","")*1,""),2-INT(LOG(ABS(SUBSTITUTE(Q371,"&lt;","")*1)))),IF(Q371="-",Q371,"入力形式が間違っています"))))</f>
        <v>&lt;3.1</v>
      </c>
      <c r="U371" s="155" t="str">
        <f>IF(R371="","",IF(NOT(ISERROR(R371*1)),ROUNDDOWN(R371*1,2-INT(LOG(ABS(R371*1)))),IFERROR("&lt;"&amp;ROUNDDOWN(IF(SUBSTITUTE(R371,"&lt;","")*1&lt;=50,SUBSTITUTE(R371,"&lt;","")*1,""),2-INT(LOG(ABS(SUBSTITUTE(R371,"&lt;","")*1)))),IF(R371="-",R371,"入力形式が間違っています"))))</f>
        <v>&lt;3.3</v>
      </c>
      <c r="V371" s="156" t="str">
        <f>IFERROR(IF(AND(T371="",U371=""),"",IF(AND(T371="-",U371="-"),IF(S371="","Cs合計を入力してください",S371),IF(NOT(ISERROR(T371*1+U371*1)),ROUND(T371+U371, 1-INT(LOG(ABS(T371+U371)))),IF(NOT(ISERROR(T371*1)),ROUND(T371, 1-INT(LOG(ABS(T371)))),IF(NOT(ISERROR(U371*1)),ROUND(U371, 1-INT(LOG(ABS(U371)))),IF(ISERROR(T371*1+U371*1),"&lt;"&amp;ROUND(IF(T371="-",0,SUBSTITUTE(T371,"&lt;",""))*1+IF(U371="-",0,SUBSTITUTE(U371,"&lt;",""))*1,1-INT(LOG(ABS(IF(T371="-",0,SUBSTITUTE(T371,"&lt;",""))*1+IF(U371="-",0,SUBSTITUTE(U371,"&lt;",""))*1)))))))))),"入力形式が間違っています")</f>
        <v>&lt;6.4</v>
      </c>
      <c r="W371" s="157" t="str">
        <f>IF(ISERROR(V371*1),"",IF(AND(H371="飲料水",V371&gt;=11),"○",IF(AND(H371="牛乳・乳児用食品",V371&gt;=51),"○",IF(AND(H371&lt;&gt;"",V371&gt;=110),"○",""))))</f>
        <v/>
      </c>
    </row>
    <row r="372" spans="1:23" s="138" customFormat="1" x14ac:dyDescent="0.4">
      <c r="A372" s="28">
        <v>366</v>
      </c>
      <c r="B372" s="28" t="s">
        <v>840</v>
      </c>
      <c r="C372" s="25" t="s">
        <v>840</v>
      </c>
      <c r="D372" s="11" t="s">
        <v>890</v>
      </c>
      <c r="E372" s="28" t="s">
        <v>34</v>
      </c>
      <c r="F372" s="25" t="s">
        <v>34</v>
      </c>
      <c r="G372" s="10" t="s">
        <v>891</v>
      </c>
      <c r="H372" s="11" t="s">
        <v>36</v>
      </c>
      <c r="I372" s="28" t="s">
        <v>461</v>
      </c>
      <c r="J372" s="28"/>
      <c r="K372" s="28" t="s">
        <v>34</v>
      </c>
      <c r="L372" s="13" t="s">
        <v>40</v>
      </c>
      <c r="M372" s="14" t="s">
        <v>886</v>
      </c>
      <c r="N372" s="149" t="s">
        <v>42</v>
      </c>
      <c r="O372" s="150">
        <v>44243</v>
      </c>
      <c r="P372" s="151">
        <v>44246</v>
      </c>
      <c r="Q372" s="158" t="s">
        <v>887</v>
      </c>
      <c r="R372" s="159" t="s">
        <v>635</v>
      </c>
      <c r="S372" s="154" t="s">
        <v>892</v>
      </c>
      <c r="T372" s="155" t="str">
        <f>IF(Q372="","",IF(NOT(ISERROR(Q372*1)),ROUNDDOWN(Q372*1,2-INT(LOG(ABS(Q372*1)))),IFERROR("&lt;"&amp;ROUNDDOWN(IF(SUBSTITUTE(Q372,"&lt;","")*1&lt;=50,SUBSTITUTE(Q372,"&lt;","")*1,""),2-INT(LOG(ABS(SUBSTITUTE(Q372,"&lt;","")*1)))),IF(Q372="-",Q372,"入力形式が間違っています"))))</f>
        <v>&lt;3.1</v>
      </c>
      <c r="U372" s="155" t="str">
        <f>IF(R372="","",IF(NOT(ISERROR(R372*1)),ROUNDDOWN(R372*1,2-INT(LOG(ABS(R372*1)))),IFERROR("&lt;"&amp;ROUNDDOWN(IF(SUBSTITUTE(R372,"&lt;","")*1&lt;=50,SUBSTITUTE(R372,"&lt;","")*1,""),2-INT(LOG(ABS(SUBSTITUTE(R372,"&lt;","")*1)))),IF(R372="-",R372,"入力形式が間違っています"))))</f>
        <v>&lt;3.9</v>
      </c>
      <c r="V372" s="156" t="str">
        <f>IFERROR(IF(AND(T372="",U372=""),"",IF(AND(T372="-",U372="-"),IF(S372="","Cs合計を入力してください",S372),IF(NOT(ISERROR(T372*1+U372*1)),ROUND(T372+U372, 1-INT(LOG(ABS(T372+U372)))),IF(NOT(ISERROR(T372*1)),ROUND(T372, 1-INT(LOG(ABS(T372)))),IF(NOT(ISERROR(U372*1)),ROUND(U372, 1-INT(LOG(ABS(U372)))),IF(ISERROR(T372*1+U372*1),"&lt;"&amp;ROUND(IF(T372="-",0,SUBSTITUTE(T372,"&lt;",""))*1+IF(U372="-",0,SUBSTITUTE(U372,"&lt;",""))*1,1-INT(LOG(ABS(IF(T372="-",0,SUBSTITUTE(T372,"&lt;",""))*1+IF(U372="-",0,SUBSTITUTE(U372,"&lt;",""))*1)))))))))),"入力形式が間違っています")</f>
        <v>&lt;7</v>
      </c>
      <c r="W372" s="157" t="str">
        <f>IF(ISERROR(V372*1),"",IF(AND(H372="飲料水",V372&gt;=11),"○",IF(AND(H372="牛乳・乳児用食品",V372&gt;=51),"○",IF(AND(H372&lt;&gt;"",V372&gt;=110),"○",""))))</f>
        <v/>
      </c>
    </row>
    <row r="373" spans="1:23" s="138" customFormat="1" x14ac:dyDescent="0.4">
      <c r="A373" s="28">
        <v>367</v>
      </c>
      <c r="B373" s="160" t="s">
        <v>893</v>
      </c>
      <c r="C373" s="160" t="s">
        <v>894</v>
      </c>
      <c r="D373" s="35" t="s">
        <v>859</v>
      </c>
      <c r="E373" s="12" t="s">
        <v>895</v>
      </c>
      <c r="F373" s="7" t="s">
        <v>896</v>
      </c>
      <c r="G373" s="10" t="s">
        <v>35</v>
      </c>
      <c r="H373" s="11" t="s">
        <v>36</v>
      </c>
      <c r="I373" s="12" t="s">
        <v>897</v>
      </c>
      <c r="J373" s="12"/>
      <c r="K373" s="12"/>
      <c r="L373" s="13" t="s">
        <v>40</v>
      </c>
      <c r="M373" s="85" t="s">
        <v>898</v>
      </c>
      <c r="N373" s="149" t="s">
        <v>42</v>
      </c>
      <c r="O373" s="150">
        <v>44236</v>
      </c>
      <c r="P373" s="151">
        <v>44245</v>
      </c>
      <c r="Q373" s="152" t="s">
        <v>459</v>
      </c>
      <c r="R373" s="153">
        <v>6.8</v>
      </c>
      <c r="S373" s="154">
        <v>6.8</v>
      </c>
      <c r="T373" s="155" t="str">
        <f>IF(Q373="","",IF(NOT(ISERROR(Q373*1)),ROUNDDOWN(Q373*1,2-INT(LOG(ABS(Q373*1)))),IFERROR("&lt;"&amp;ROUNDDOWN(IF(SUBSTITUTE(Q373,"&lt;","")*1&lt;=50,SUBSTITUTE(Q373,"&lt;","")*1,""),2-INT(LOG(ABS(SUBSTITUTE(Q373,"&lt;","")*1)))),IF(Q373="-",Q373,"入力形式が間違っています"))))</f>
        <v>&lt;4.6</v>
      </c>
      <c r="U373" s="155">
        <f>IF(R373="","",IF(NOT(ISERROR(R373*1)),ROUNDDOWN(R373*1,2-INT(LOG(ABS(R373*1)))),IFERROR("&lt;"&amp;ROUNDDOWN(IF(SUBSTITUTE(R373,"&lt;","")*1&lt;=50,SUBSTITUTE(R373,"&lt;","")*1,""),2-INT(LOG(ABS(SUBSTITUTE(R373,"&lt;","")*1)))),IF(R373="-",R373,"入力形式が間違っています"))))</f>
        <v>6.8</v>
      </c>
      <c r="V373" s="156">
        <f>IFERROR(IF(AND(T373="",U373=""),"",IF(AND(T373="-",U373="-"),IF(S373="","Cs合計を入力してください",S373),IF(NOT(ISERROR(T373*1+U373*1)),ROUND(T373+U373, 1-INT(LOG(ABS(T373+U373)))),IF(NOT(ISERROR(T373*1)),ROUND(T373, 1-INT(LOG(ABS(T373)))),IF(NOT(ISERROR(U373*1)),ROUND(U373, 1-INT(LOG(ABS(U373)))),IF(ISERROR(T373*1+U373*1),"&lt;"&amp;ROUND(IF(T373="-",0,SUBSTITUTE(T373,"&lt;",""))*1+IF(U373="-",0,SUBSTITUTE(U373,"&lt;",""))*1,1-INT(LOG(ABS(IF(T373="-",0,SUBSTITUTE(T373,"&lt;",""))*1+IF(U373="-",0,SUBSTITUTE(U373,"&lt;",""))*1)))))))))),"入力形式が間違っています")</f>
        <v>6.8</v>
      </c>
      <c r="W373" s="157" t="str">
        <f>IF(ISERROR(V373*1),"",IF(AND(H373="飲料水",V373&gt;=11),"○",IF(AND(H373="牛乳・乳児用食品",V373&gt;=51),"○",IF(AND(H373&lt;&gt;"",V373&gt;=110),"○",""))))</f>
        <v/>
      </c>
    </row>
    <row r="374" spans="1:23" s="138" customFormat="1" x14ac:dyDescent="0.4">
      <c r="A374" s="28">
        <v>368</v>
      </c>
      <c r="B374" s="160" t="s">
        <v>893</v>
      </c>
      <c r="C374" s="160" t="s">
        <v>894</v>
      </c>
      <c r="D374" s="11" t="s">
        <v>859</v>
      </c>
      <c r="E374" s="28" t="s">
        <v>899</v>
      </c>
      <c r="F374" s="25" t="s">
        <v>896</v>
      </c>
      <c r="G374" s="10" t="s">
        <v>35</v>
      </c>
      <c r="H374" s="11" t="s">
        <v>36</v>
      </c>
      <c r="I374" s="12" t="s">
        <v>897</v>
      </c>
      <c r="J374" s="28"/>
      <c r="K374" s="28"/>
      <c r="L374" s="13" t="s">
        <v>40</v>
      </c>
      <c r="M374" s="85" t="s">
        <v>898</v>
      </c>
      <c r="N374" s="149" t="s">
        <v>42</v>
      </c>
      <c r="O374" s="161">
        <v>44234</v>
      </c>
      <c r="P374" s="151">
        <v>44245</v>
      </c>
      <c r="Q374" s="158" t="s">
        <v>881</v>
      </c>
      <c r="R374" s="159" t="s">
        <v>459</v>
      </c>
      <c r="S374" s="154" t="s">
        <v>242</v>
      </c>
      <c r="T374" s="155" t="str">
        <f>IF(Q374="","",IF(NOT(ISERROR(Q374*1)),ROUNDDOWN(Q374*1,2-INT(LOG(ABS(Q374*1)))),IFERROR("&lt;"&amp;ROUNDDOWN(IF(SUBSTITUTE(Q374,"&lt;","")*1&lt;=50,SUBSTITUTE(Q374,"&lt;","")*1,""),2-INT(LOG(ABS(SUBSTITUTE(Q374,"&lt;","")*1)))),IF(Q374="-",Q374,"入力形式が間違っています"))))</f>
        <v>&lt;4</v>
      </c>
      <c r="U374" s="155" t="str">
        <f>IF(R374="","",IF(NOT(ISERROR(R374*1)),ROUNDDOWN(R374*1,2-INT(LOG(ABS(R374*1)))),IFERROR("&lt;"&amp;ROUNDDOWN(IF(SUBSTITUTE(R374,"&lt;","")*1&lt;=50,SUBSTITUTE(R374,"&lt;","")*1,""),2-INT(LOG(ABS(SUBSTITUTE(R374,"&lt;","")*1)))),IF(R374="-",R374,"入力形式が間違っています"))))</f>
        <v>&lt;4.6</v>
      </c>
      <c r="V374" s="156" t="str">
        <f>IFERROR(IF(AND(T374="",U374=""),"",IF(AND(T374="-",U374="-"),IF(S374="","Cs合計を入力してください",S374),IF(NOT(ISERROR(T374*1+U374*1)),ROUND(T374+U374, 1-INT(LOG(ABS(T374+U374)))),IF(NOT(ISERROR(T374*1)),ROUND(T374, 1-INT(LOG(ABS(T374)))),IF(NOT(ISERROR(U374*1)),ROUND(U374, 1-INT(LOG(ABS(U374)))),IF(ISERROR(T374*1+U374*1),"&lt;"&amp;ROUND(IF(T374="-",0,SUBSTITUTE(T374,"&lt;",""))*1+IF(U374="-",0,SUBSTITUTE(U374,"&lt;",""))*1,1-INT(LOG(ABS(IF(T374="-",0,SUBSTITUTE(T374,"&lt;",""))*1+IF(U374="-",0,SUBSTITUTE(U374,"&lt;",""))*1)))))))))),"入力形式が間違っています")</f>
        <v>&lt;8.6</v>
      </c>
      <c r="W374" s="157" t="str">
        <f>IF(ISERROR(V374*1),"",IF(AND(H374="飲料水",V374&gt;=11),"○",IF(AND(H374="牛乳・乳児用食品",V374&gt;=51),"○",IF(AND(H374&lt;&gt;"",V374&gt;=110),"○",""))))</f>
        <v/>
      </c>
    </row>
    <row r="375" spans="1:23" s="138" customFormat="1" x14ac:dyDescent="0.4">
      <c r="A375" s="28">
        <v>369</v>
      </c>
      <c r="B375" s="160" t="s">
        <v>893</v>
      </c>
      <c r="C375" s="160" t="s">
        <v>894</v>
      </c>
      <c r="D375" s="11" t="s">
        <v>859</v>
      </c>
      <c r="E375" s="28" t="s">
        <v>900</v>
      </c>
      <c r="F375" s="25" t="s">
        <v>896</v>
      </c>
      <c r="G375" s="10" t="s">
        <v>35</v>
      </c>
      <c r="H375" s="11" t="s">
        <v>36</v>
      </c>
      <c r="I375" s="12" t="s">
        <v>897</v>
      </c>
      <c r="J375" s="28"/>
      <c r="K375" s="28"/>
      <c r="L375" s="13" t="s">
        <v>40</v>
      </c>
      <c r="M375" s="85" t="s">
        <v>898</v>
      </c>
      <c r="N375" s="149" t="s">
        <v>42</v>
      </c>
      <c r="O375" s="161">
        <v>44235</v>
      </c>
      <c r="P375" s="151">
        <v>44245</v>
      </c>
      <c r="Q375" s="158" t="s">
        <v>901</v>
      </c>
      <c r="R375" s="159" t="s">
        <v>800</v>
      </c>
      <c r="S375" s="154" t="s">
        <v>902</v>
      </c>
      <c r="T375" s="155" t="str">
        <f>IF(Q375="","",IF(NOT(ISERROR(Q375*1)),ROUNDDOWN(Q375*1,2-INT(LOG(ABS(Q375*1)))),IFERROR("&lt;"&amp;ROUNDDOWN(IF(SUBSTITUTE(Q375,"&lt;","")*1&lt;=50,SUBSTITUTE(Q375,"&lt;","")*1,""),2-INT(LOG(ABS(SUBSTITUTE(Q375,"&lt;","")*1)))),IF(Q375="-",Q375,"入力形式が間違っています"))))</f>
        <v>&lt;4.3</v>
      </c>
      <c r="U375" s="155" t="str">
        <f>IF(R375="","",IF(NOT(ISERROR(R375*1)),ROUNDDOWN(R375*1,2-INT(LOG(ABS(R375*1)))),IFERROR("&lt;"&amp;ROUNDDOWN(IF(SUBSTITUTE(R375,"&lt;","")*1&lt;=50,SUBSTITUTE(R375,"&lt;","")*1,""),2-INT(LOG(ABS(SUBSTITUTE(R375,"&lt;","")*1)))),IF(R375="-",R375,"入力形式が間違っています"))))</f>
        <v>&lt;5.3</v>
      </c>
      <c r="V375" s="156" t="str">
        <f>IFERROR(IF(AND(T375="",U375=""),"",IF(AND(T375="-",U375="-"),IF(S375="","Cs合計を入力してください",S375),IF(NOT(ISERROR(T375*1+U375*1)),ROUND(T375+U375, 1-INT(LOG(ABS(T375+U375)))),IF(NOT(ISERROR(T375*1)),ROUND(T375, 1-INT(LOG(ABS(T375)))),IF(NOT(ISERROR(U375*1)),ROUND(U375, 1-INT(LOG(ABS(U375)))),IF(ISERROR(T375*1+U375*1),"&lt;"&amp;ROUND(IF(T375="-",0,SUBSTITUTE(T375,"&lt;",""))*1+IF(U375="-",0,SUBSTITUTE(U375,"&lt;",""))*1,1-INT(LOG(ABS(IF(T375="-",0,SUBSTITUTE(T375,"&lt;",""))*1+IF(U375="-",0,SUBSTITUTE(U375,"&lt;",""))*1)))))))))),"入力形式が間違っています")</f>
        <v>&lt;9.6</v>
      </c>
      <c r="W375" s="157"/>
    </row>
    <row r="376" spans="1:23" s="138" customFormat="1" x14ac:dyDescent="0.4">
      <c r="A376" s="28">
        <v>370</v>
      </c>
      <c r="B376" s="160" t="s">
        <v>893</v>
      </c>
      <c r="C376" s="160" t="s">
        <v>894</v>
      </c>
      <c r="D376" s="11" t="s">
        <v>859</v>
      </c>
      <c r="E376" s="28" t="s">
        <v>903</v>
      </c>
      <c r="F376" s="25" t="s">
        <v>896</v>
      </c>
      <c r="G376" s="10" t="s">
        <v>35</v>
      </c>
      <c r="H376" s="35" t="s">
        <v>36</v>
      </c>
      <c r="I376" s="12" t="s">
        <v>897</v>
      </c>
      <c r="J376" s="28"/>
      <c r="K376" s="28"/>
      <c r="L376" s="13" t="s">
        <v>40</v>
      </c>
      <c r="M376" s="85" t="s">
        <v>898</v>
      </c>
      <c r="N376" s="149" t="s">
        <v>42</v>
      </c>
      <c r="O376" s="161">
        <v>44237</v>
      </c>
      <c r="P376" s="151">
        <v>44245</v>
      </c>
      <c r="Q376" s="158" t="s">
        <v>901</v>
      </c>
      <c r="R376" s="159" t="s">
        <v>904</v>
      </c>
      <c r="S376" s="162" t="s">
        <v>232</v>
      </c>
      <c r="T376" s="155" t="str">
        <f>IF(Q376="","",IF(NOT(ISERROR(Q376*1)),ROUNDDOWN(Q376*1,2-INT(LOG(ABS(Q376*1)))),IFERROR("&lt;"&amp;ROUNDDOWN(IF(SUBSTITUTE(Q376,"&lt;","")*1&lt;=50,SUBSTITUTE(Q376,"&lt;","")*1,""),2-INT(LOG(ABS(SUBSTITUTE(Q376,"&lt;","")*1)))),IF(Q376="-",Q376,"入力形式が間違っています"))))</f>
        <v>&lt;4.3</v>
      </c>
      <c r="U376" s="155" t="str">
        <f>IF(R376="","",IF(NOT(ISERROR(R376*1)),ROUNDDOWN(R376*1,2-INT(LOG(ABS(R376*1)))),IFERROR("&lt;"&amp;ROUNDDOWN(IF(SUBSTITUTE(R376,"&lt;","")*1&lt;=50,SUBSTITUTE(R376,"&lt;","")*1,""),2-INT(LOG(ABS(SUBSTITUTE(R376,"&lt;","")*1)))),IF(R376="-",R376,"入力形式が間違っています"))))</f>
        <v>&lt;4.8</v>
      </c>
      <c r="V376" s="156" t="str">
        <f>IFERROR(IF(AND(T376="",U376=""),"",IF(AND(T376="-",U376="-"),IF(S376="","Cs合計を入力してください",S376),IF(NOT(ISERROR(T376*1+U376*1)),ROUND(T376+U376, 1-INT(LOG(ABS(T376+U376)))),IF(NOT(ISERROR(T376*1)),ROUND(T376, 1-INT(LOG(ABS(T376)))),IF(NOT(ISERROR(U376*1)),ROUND(U376, 1-INT(LOG(ABS(U376)))),IF(ISERROR(T376*1+U376*1),"&lt;"&amp;ROUND(IF(T376="-",0,SUBSTITUTE(T376,"&lt;",""))*1+IF(U376="-",0,SUBSTITUTE(U376,"&lt;",""))*1,1-INT(LOG(ABS(IF(T376="-",0,SUBSTITUTE(T376,"&lt;",""))*1+IF(U376="-",0,SUBSTITUTE(U376,"&lt;",""))*1)))))))))),"入力形式が間違っています")</f>
        <v>&lt;9.1</v>
      </c>
      <c r="W376" s="157"/>
    </row>
    <row r="377" spans="1:23" s="138" customFormat="1" x14ac:dyDescent="0.4">
      <c r="A377" s="28">
        <v>371</v>
      </c>
      <c r="B377" s="160" t="s">
        <v>893</v>
      </c>
      <c r="C377" s="160" t="s">
        <v>894</v>
      </c>
      <c r="D377" s="11" t="s">
        <v>859</v>
      </c>
      <c r="E377" s="28" t="s">
        <v>905</v>
      </c>
      <c r="F377" s="25" t="s">
        <v>896</v>
      </c>
      <c r="G377" s="10" t="s">
        <v>35</v>
      </c>
      <c r="H377" s="11" t="s">
        <v>36</v>
      </c>
      <c r="I377" s="12" t="s">
        <v>897</v>
      </c>
      <c r="J377" s="28"/>
      <c r="K377" s="28"/>
      <c r="L377" s="13" t="s">
        <v>40</v>
      </c>
      <c r="M377" s="85" t="s">
        <v>898</v>
      </c>
      <c r="N377" s="149" t="s">
        <v>42</v>
      </c>
      <c r="O377" s="161">
        <v>44235</v>
      </c>
      <c r="P377" s="151">
        <v>44245</v>
      </c>
      <c r="Q377" s="158" t="s">
        <v>800</v>
      </c>
      <c r="R377" s="159" t="s">
        <v>906</v>
      </c>
      <c r="S377" s="162" t="s">
        <v>220</v>
      </c>
      <c r="T377" s="155" t="str">
        <f>IF(Q377="","",IF(NOT(ISERROR(Q377*1)),ROUNDDOWN(Q377*1,2-INT(LOG(ABS(Q377*1)))),IFERROR("&lt;"&amp;ROUNDDOWN(IF(SUBSTITUTE(Q377,"&lt;","")*1&lt;=50,SUBSTITUTE(Q377,"&lt;","")*1,""),2-INT(LOG(ABS(SUBSTITUTE(Q377,"&lt;","")*1)))),IF(Q377="-",Q377,"入力形式が間違っています"))))</f>
        <v>&lt;5.3</v>
      </c>
      <c r="U377" s="155" t="str">
        <f>IF(R377="","",IF(NOT(ISERROR(R377*1)),ROUNDDOWN(R377*1,2-INT(LOG(ABS(R377*1)))),IFERROR("&lt;"&amp;ROUNDDOWN(IF(SUBSTITUTE(R377,"&lt;","")*1&lt;=50,SUBSTITUTE(R377,"&lt;","")*1,""),2-INT(LOG(ABS(SUBSTITUTE(R377,"&lt;","")*1)))),IF(R377="-",R377,"入力形式が間違っています"))))</f>
        <v>&lt;4.9</v>
      </c>
      <c r="V377" s="156" t="str">
        <f>IFERROR(IF(AND(T377="",U377=""),"",IF(AND(T377="-",U377="-"),IF(S377="","Cs合計を入力してください",S377),IF(NOT(ISERROR(T377*1+U377*1)),ROUND(T377+U377, 1-INT(LOG(ABS(T377+U377)))),IF(NOT(ISERROR(T377*1)),ROUND(T377, 1-INT(LOG(ABS(T377)))),IF(NOT(ISERROR(U377*1)),ROUND(U377, 1-INT(LOG(ABS(U377)))),IF(ISERROR(T377*1+U377*1),"&lt;"&amp;ROUND(IF(T377="-",0,SUBSTITUTE(T377,"&lt;",""))*1+IF(U377="-",0,SUBSTITUTE(U377,"&lt;",""))*1,1-INT(LOG(ABS(IF(T377="-",0,SUBSTITUTE(T377,"&lt;",""))*1+IF(U377="-",0,SUBSTITUTE(U377,"&lt;",""))*1)))))))))),"入力形式が間違っています")</f>
        <v>&lt;10</v>
      </c>
      <c r="W377" s="157"/>
    </row>
    <row r="378" spans="1:23" s="138" customFormat="1" x14ac:dyDescent="0.4">
      <c r="A378" s="28">
        <v>372</v>
      </c>
      <c r="B378" s="160" t="s">
        <v>893</v>
      </c>
      <c r="C378" s="160" t="s">
        <v>894</v>
      </c>
      <c r="D378" s="11" t="s">
        <v>893</v>
      </c>
      <c r="E378" s="28" t="s">
        <v>907</v>
      </c>
      <c r="F378" s="25" t="s">
        <v>896</v>
      </c>
      <c r="G378" s="10" t="s">
        <v>35</v>
      </c>
      <c r="H378" s="11" t="s">
        <v>36</v>
      </c>
      <c r="I378" s="12" t="s">
        <v>897</v>
      </c>
      <c r="J378" s="28"/>
      <c r="K378" s="28"/>
      <c r="L378" s="13" t="s">
        <v>40</v>
      </c>
      <c r="M378" s="85" t="s">
        <v>898</v>
      </c>
      <c r="N378" s="163" t="s">
        <v>42</v>
      </c>
      <c r="O378" s="161">
        <v>44235</v>
      </c>
      <c r="P378" s="151">
        <v>44245</v>
      </c>
      <c r="Q378" s="158" t="s">
        <v>724</v>
      </c>
      <c r="R378" s="159" t="s">
        <v>459</v>
      </c>
      <c r="S378" s="164" t="s">
        <v>908</v>
      </c>
      <c r="T378" s="155" t="str">
        <f>IF(Q378="","",IF(NOT(ISERROR(Q378*1)),ROUNDDOWN(Q378*1,2-INT(LOG(ABS(Q378*1)))),IFERROR("&lt;"&amp;ROUNDDOWN(IF(SUBSTITUTE(Q378,"&lt;","")*1&lt;=50,SUBSTITUTE(Q378,"&lt;","")*1,""),2-INT(LOG(ABS(SUBSTITUTE(Q378,"&lt;","")*1)))),IF(Q378="-",Q378,"入力形式が間違っています"))))</f>
        <v>&lt;4.7</v>
      </c>
      <c r="U378" s="155" t="str">
        <f>IF(R378="","",IF(NOT(ISERROR(R378*1)),ROUNDDOWN(R378*1,2-INT(LOG(ABS(R378*1)))),IFERROR("&lt;"&amp;ROUNDDOWN(IF(SUBSTITUTE(R378,"&lt;","")*1&lt;=50,SUBSTITUTE(R378,"&lt;","")*1,""),2-INT(LOG(ABS(SUBSTITUTE(R378,"&lt;","")*1)))),IF(R378="-",R378,"入力形式が間違っています"))))</f>
        <v>&lt;4.6</v>
      </c>
      <c r="V378" s="156" t="str">
        <f>IFERROR(IF(AND(T378="",U378=""),"",IF(AND(T378="-",U378="-"),IF(S378="","Cs合計を入力してください",S378),IF(NOT(ISERROR(T378*1+U378*1)),ROUND(T378+U378, 1-INT(LOG(ABS(T378+U378)))),IF(NOT(ISERROR(T378*1)),ROUND(T378, 1-INT(LOG(ABS(T378)))),IF(NOT(ISERROR(U378*1)),ROUND(U378, 1-INT(LOG(ABS(U378)))),IF(ISERROR(T378*1+U378*1),"&lt;"&amp;ROUND(IF(T378="-",0,SUBSTITUTE(T378,"&lt;",""))*1+IF(U378="-",0,SUBSTITUTE(U378,"&lt;",""))*1,1-INT(LOG(ABS(IF(T378="-",0,SUBSTITUTE(T378,"&lt;",""))*1+IF(U378="-",0,SUBSTITUTE(U378,"&lt;",""))*1)))))))))),"入力形式が間違っています")</f>
        <v>&lt;9.3</v>
      </c>
      <c r="W378" s="157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60">
    <cfRule type="expression" dxfId="12" priority="13">
      <formula>$W7="○"</formula>
    </cfRule>
  </conditionalFormatting>
  <conditionalFormatting sqref="V61:V140">
    <cfRule type="expression" dxfId="11" priority="12">
      <formula>$W61="○"</formula>
    </cfRule>
  </conditionalFormatting>
  <conditionalFormatting sqref="V141:V148">
    <cfRule type="expression" dxfId="10" priority="11">
      <formula>$W141="○"</formula>
    </cfRule>
  </conditionalFormatting>
  <conditionalFormatting sqref="V149:V150">
    <cfRule type="expression" dxfId="9" priority="10">
      <formula>$W149="○"</formula>
    </cfRule>
  </conditionalFormatting>
  <conditionalFormatting sqref="V151:V153">
    <cfRule type="expression" dxfId="8" priority="9">
      <formula>$W151="○"</formula>
    </cfRule>
  </conditionalFormatting>
  <conditionalFormatting sqref="V154:V156">
    <cfRule type="expression" dxfId="7" priority="8">
      <formula>$W154="○"</formula>
    </cfRule>
  </conditionalFormatting>
  <conditionalFormatting sqref="V157:V166">
    <cfRule type="expression" dxfId="6" priority="7">
      <formula>$W157="○"</formula>
    </cfRule>
  </conditionalFormatting>
  <conditionalFormatting sqref="V167:V353">
    <cfRule type="expression" dxfId="5" priority="6">
      <formula>$W167="○"</formula>
    </cfRule>
  </conditionalFormatting>
  <conditionalFormatting sqref="V359">
    <cfRule type="expression" dxfId="4" priority="5">
      <formula>$W359="○"</formula>
    </cfRule>
  </conditionalFormatting>
  <conditionalFormatting sqref="V360">
    <cfRule type="expression" dxfId="3" priority="4">
      <formula>$W360="○"</formula>
    </cfRule>
  </conditionalFormatting>
  <conditionalFormatting sqref="V369:V370">
    <cfRule type="expression" dxfId="2" priority="3">
      <formula>$W369="○"</formula>
    </cfRule>
  </conditionalFormatting>
  <conditionalFormatting sqref="V371:V372">
    <cfRule type="expression" dxfId="1" priority="2">
      <formula>$W371="○"</formula>
    </cfRule>
  </conditionalFormatting>
  <conditionalFormatting sqref="V373:V378">
    <cfRule type="expression" dxfId="0" priority="1">
      <formula>$W373="○"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2021-03-09T01:54:17Z</dcterms:modified>
</cp:coreProperties>
</file>