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GGCO\Desktop\費用請求の方法\"/>
    </mc:Choice>
  </mc:AlternateContent>
  <bookViews>
    <workbookView xWindow="0" yWindow="0" windowWidth="28800" windowHeight="12210" activeTab="1"/>
  </bookViews>
  <sheets>
    <sheet name="診療所用" sheetId="5" r:id="rId1"/>
    <sheet name="病院用" sheetId="6" r:id="rId2"/>
  </sheets>
  <definedNames>
    <definedName name="_xlnm._FilterDatabase" localSheetId="0" hidden="1">診療所用!$A$24:$M$84</definedName>
    <definedName name="_xlnm._FilterDatabase" localSheetId="1" hidden="1">病院用!$A$30:$O$122</definedName>
    <definedName name="_xlnm.Print_Area" localSheetId="0">診療所用!$A$1:$M$189</definedName>
    <definedName name="_xlnm.Print_Area" localSheetId="1">病院用!$A$1:$O$223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8" i="6" l="1"/>
  <c r="G127" i="6"/>
  <c r="G126" i="6"/>
  <c r="G125" i="6"/>
  <c r="I115" i="6" l="1"/>
  <c r="I114" i="6"/>
  <c r="G124" i="6"/>
  <c r="I88" i="5"/>
  <c r="I90" i="5"/>
  <c r="I89" i="5"/>
  <c r="I121" i="6" l="1"/>
  <c r="I120" i="6"/>
  <c r="I109" i="6"/>
  <c r="I108" i="6"/>
  <c r="I99" i="6"/>
  <c r="I98" i="6"/>
  <c r="I93" i="6"/>
  <c r="I92" i="6"/>
  <c r="I87" i="6"/>
  <c r="I86" i="6"/>
  <c r="I47" i="6"/>
  <c r="I46" i="6"/>
  <c r="I53" i="6"/>
  <c r="I52" i="6"/>
  <c r="I63" i="6"/>
  <c r="I62" i="6"/>
  <c r="I69" i="6"/>
  <c r="I68" i="6"/>
  <c r="I75" i="6"/>
  <c r="I74" i="6"/>
  <c r="I81" i="6"/>
  <c r="I80" i="6"/>
  <c r="I139" i="5" l="1"/>
  <c r="K170" i="5"/>
  <c r="K171" i="5"/>
  <c r="B170" i="5"/>
  <c r="B163" i="6"/>
  <c r="C163" i="6"/>
  <c r="F162" i="5" l="1"/>
  <c r="I119" i="6"/>
  <c r="I118" i="6"/>
  <c r="I113" i="6"/>
  <c r="I112" i="6"/>
  <c r="I107" i="6"/>
  <c r="I106" i="6"/>
  <c r="I97" i="6"/>
  <c r="I96" i="6"/>
  <c r="I91" i="6"/>
  <c r="I90" i="6"/>
  <c r="I85" i="6"/>
  <c r="I84" i="6"/>
  <c r="I79" i="6"/>
  <c r="I78" i="6"/>
  <c r="I73" i="6"/>
  <c r="I72" i="6"/>
  <c r="I67" i="6"/>
  <c r="I66" i="6"/>
  <c r="I61" i="6"/>
  <c r="I60" i="6"/>
  <c r="I51" i="6"/>
  <c r="I50" i="6"/>
  <c r="I45" i="6"/>
  <c r="I44" i="6"/>
  <c r="I39" i="6"/>
  <c r="I38" i="6"/>
  <c r="I33" i="6"/>
  <c r="I32" i="6"/>
  <c r="I27" i="6"/>
  <c r="I26" i="6"/>
  <c r="I21" i="6"/>
  <c r="I20" i="6"/>
  <c r="I15" i="6"/>
  <c r="I14" i="6"/>
  <c r="I11" i="6"/>
  <c r="I10" i="6"/>
  <c r="I83" i="5"/>
  <c r="I82" i="5"/>
  <c r="I81" i="5"/>
  <c r="I79" i="5"/>
  <c r="I78" i="5"/>
  <c r="I77" i="5"/>
  <c r="I75" i="5"/>
  <c r="I74" i="5"/>
  <c r="I73" i="5"/>
  <c r="I71" i="5"/>
  <c r="I70" i="5"/>
  <c r="I69" i="5"/>
  <c r="I67" i="5"/>
  <c r="I66" i="5"/>
  <c r="I65" i="5"/>
  <c r="I63" i="5"/>
  <c r="I62" i="5"/>
  <c r="I61" i="5"/>
  <c r="I59" i="5"/>
  <c r="I58" i="5"/>
  <c r="I57" i="5"/>
  <c r="I51" i="5"/>
  <c r="I50" i="5"/>
  <c r="I49" i="5"/>
  <c r="I47" i="5"/>
  <c r="I46" i="5"/>
  <c r="I45" i="5"/>
  <c r="I43" i="5"/>
  <c r="I42" i="5"/>
  <c r="I41" i="5"/>
  <c r="I39" i="5"/>
  <c r="I38" i="5"/>
  <c r="I37" i="5"/>
  <c r="I35" i="5"/>
  <c r="I34" i="5"/>
  <c r="B205" i="6" l="1"/>
  <c r="B206" i="6"/>
  <c r="C173" i="6"/>
  <c r="C171" i="6"/>
  <c r="C170" i="6"/>
  <c r="C169" i="6"/>
  <c r="C164" i="6"/>
  <c r="L186" i="6" l="1"/>
  <c r="L141" i="6"/>
  <c r="C137" i="6"/>
  <c r="B100" i="6"/>
  <c r="B54" i="6"/>
  <c r="C100" i="5"/>
  <c r="K150" i="5"/>
  <c r="B52" i="5"/>
  <c r="K104" i="5"/>
  <c r="I33" i="5"/>
  <c r="J33" i="5" s="1"/>
  <c r="I11" i="5"/>
  <c r="I10" i="5"/>
  <c r="I14" i="5"/>
  <c r="K117" i="6" l="1"/>
  <c r="B174" i="6" s="1"/>
  <c r="C174" i="6" s="1"/>
  <c r="K111" i="6"/>
  <c r="B173" i="6" s="1"/>
  <c r="K105" i="6"/>
  <c r="B172" i="6" s="1"/>
  <c r="C172" i="6" s="1"/>
  <c r="K95" i="6"/>
  <c r="B171" i="6" s="1"/>
  <c r="K89" i="6"/>
  <c r="B170" i="6" s="1"/>
  <c r="K83" i="6"/>
  <c r="B169" i="6" s="1"/>
  <c r="K77" i="6"/>
  <c r="B168" i="6" s="1"/>
  <c r="C168" i="6" s="1"/>
  <c r="K71" i="6"/>
  <c r="B167" i="6" s="1"/>
  <c r="C167" i="6" s="1"/>
  <c r="K65" i="6"/>
  <c r="B166" i="6" s="1"/>
  <c r="C166" i="6" s="1"/>
  <c r="K59" i="6"/>
  <c r="B165" i="6" s="1"/>
  <c r="C165" i="6" s="1"/>
  <c r="K49" i="6"/>
  <c r="B164" i="6" s="1"/>
  <c r="K43" i="6"/>
  <c r="G8" i="6"/>
  <c r="H8" i="6" s="1"/>
  <c r="B12" i="6" s="1"/>
  <c r="C12" i="6" s="1"/>
  <c r="D12" i="6" s="1"/>
  <c r="E12" i="6" s="1"/>
  <c r="F12" i="6" s="1"/>
  <c r="G12" i="6" s="1"/>
  <c r="H12" i="6" s="1"/>
  <c r="B18" i="6" s="1"/>
  <c r="C18" i="6" s="1"/>
  <c r="D18" i="6" s="1"/>
  <c r="E18" i="6" s="1"/>
  <c r="F18" i="6" s="1"/>
  <c r="G18" i="6" s="1"/>
  <c r="H18" i="6" s="1"/>
  <c r="B24" i="6" s="1"/>
  <c r="C24" i="6" s="1"/>
  <c r="D24" i="6" s="1"/>
  <c r="E24" i="6" s="1"/>
  <c r="F24" i="6" s="1"/>
  <c r="G24" i="6" s="1"/>
  <c r="H24" i="6" s="1"/>
  <c r="B30" i="6" s="1"/>
  <c r="C30" i="6" s="1"/>
  <c r="D30" i="6" s="1"/>
  <c r="E30" i="6" s="1"/>
  <c r="F30" i="6" s="1"/>
  <c r="G30" i="6" s="1"/>
  <c r="H30" i="6" s="1"/>
  <c r="B36" i="6" s="1"/>
  <c r="C36" i="6" s="1"/>
  <c r="D36" i="6" s="1"/>
  <c r="E36" i="6" s="1"/>
  <c r="F36" i="6" s="1"/>
  <c r="G36" i="6" s="1"/>
  <c r="H36" i="6" s="1"/>
  <c r="B42" i="6" s="1"/>
  <c r="C42" i="6" s="1"/>
  <c r="D42" i="6" s="1"/>
  <c r="E42" i="6" s="1"/>
  <c r="F42" i="6" s="1"/>
  <c r="G42" i="6" s="1"/>
  <c r="H42" i="6" s="1"/>
  <c r="B48" i="6" s="1"/>
  <c r="C48" i="6" s="1"/>
  <c r="D48" i="6" s="1"/>
  <c r="E48" i="6" s="1"/>
  <c r="F48" i="6" s="1"/>
  <c r="G48" i="6" s="1"/>
  <c r="H48" i="6" s="1"/>
  <c r="B58" i="6" s="1"/>
  <c r="C58" i="6" s="1"/>
  <c r="D58" i="6" s="1"/>
  <c r="E58" i="6" s="1"/>
  <c r="F58" i="6" s="1"/>
  <c r="G58" i="6" s="1"/>
  <c r="H58" i="6" s="1"/>
  <c r="B64" i="6" s="1"/>
  <c r="C64" i="6" s="1"/>
  <c r="D64" i="6" s="1"/>
  <c r="E64" i="6" s="1"/>
  <c r="F64" i="6" s="1"/>
  <c r="G64" i="6" s="1"/>
  <c r="H64" i="6" s="1"/>
  <c r="B70" i="6" s="1"/>
  <c r="C70" i="6" s="1"/>
  <c r="D70" i="6" s="1"/>
  <c r="E70" i="6" s="1"/>
  <c r="F70" i="6" s="1"/>
  <c r="G70" i="6" s="1"/>
  <c r="H70" i="6" s="1"/>
  <c r="B76" i="6" s="1"/>
  <c r="C76" i="6" s="1"/>
  <c r="D76" i="6" s="1"/>
  <c r="E76" i="6" s="1"/>
  <c r="F76" i="6" s="1"/>
  <c r="G76" i="6" s="1"/>
  <c r="H76" i="6" s="1"/>
  <c r="B82" i="6" s="1"/>
  <c r="C82" i="6" s="1"/>
  <c r="D82" i="6" s="1"/>
  <c r="E82" i="6" s="1"/>
  <c r="F82" i="6" s="1"/>
  <c r="G82" i="6" s="1"/>
  <c r="H82" i="6" s="1"/>
  <c r="B88" i="6" s="1"/>
  <c r="C88" i="6" s="1"/>
  <c r="D88" i="6" s="1"/>
  <c r="E88" i="6" s="1"/>
  <c r="F88" i="6" s="1"/>
  <c r="G88" i="6" s="1"/>
  <c r="H88" i="6" s="1"/>
  <c r="B94" i="6" s="1"/>
  <c r="C94" i="6" s="1"/>
  <c r="D94" i="6" s="1"/>
  <c r="E94" i="6" s="1"/>
  <c r="F94" i="6" s="1"/>
  <c r="G94" i="6" s="1"/>
  <c r="H94" i="6" s="1"/>
  <c r="B104" i="6" s="1"/>
  <c r="C104" i="6" s="1"/>
  <c r="D104" i="6" s="1"/>
  <c r="E104" i="6" s="1"/>
  <c r="F104" i="6" s="1"/>
  <c r="G104" i="6" s="1"/>
  <c r="H104" i="6" s="1"/>
  <c r="B110" i="6" s="1"/>
  <c r="C110" i="6" s="1"/>
  <c r="D110" i="6" s="1"/>
  <c r="E110" i="6" s="1"/>
  <c r="F110" i="6" s="1"/>
  <c r="G110" i="6" s="1"/>
  <c r="H110" i="6" s="1"/>
  <c r="B116" i="6" s="1"/>
  <c r="C116" i="6" s="1"/>
  <c r="D116" i="6" s="1"/>
  <c r="E116" i="6" s="1"/>
  <c r="F116" i="6" s="1"/>
  <c r="G116" i="6" s="1"/>
  <c r="H116" i="6" s="1"/>
  <c r="C137" i="5"/>
  <c r="J69" i="5"/>
  <c r="J61" i="5"/>
  <c r="J57" i="5"/>
  <c r="J49" i="5"/>
  <c r="J41" i="5"/>
  <c r="I31" i="5"/>
  <c r="I30" i="5"/>
  <c r="I27" i="5"/>
  <c r="I26" i="5"/>
  <c r="I23" i="5"/>
  <c r="I22" i="5"/>
  <c r="I19" i="5"/>
  <c r="I18" i="5"/>
  <c r="I15" i="5"/>
  <c r="B171" i="5" s="1"/>
  <c r="K9" i="5"/>
  <c r="G8" i="5"/>
  <c r="H8" i="5" s="1"/>
  <c r="B12" i="5" s="1"/>
  <c r="C12" i="5" s="1"/>
  <c r="D12" i="5" s="1"/>
  <c r="E12" i="5" s="1"/>
  <c r="F12" i="5" s="1"/>
  <c r="G12" i="5" s="1"/>
  <c r="H12" i="5" s="1"/>
  <c r="B16" i="5" s="1"/>
  <c r="C16" i="5" s="1"/>
  <c r="D16" i="5" s="1"/>
  <c r="E16" i="5" s="1"/>
  <c r="F16" i="5" s="1"/>
  <c r="G16" i="5" s="1"/>
  <c r="H16" i="5" s="1"/>
  <c r="B20" i="5" s="1"/>
  <c r="C20" i="5" s="1"/>
  <c r="D20" i="5" s="1"/>
  <c r="E20" i="5" s="1"/>
  <c r="F20" i="5" s="1"/>
  <c r="G20" i="5" s="1"/>
  <c r="H20" i="5" s="1"/>
  <c r="B24" i="5" s="1"/>
  <c r="C24" i="5" s="1"/>
  <c r="D24" i="5" s="1"/>
  <c r="E24" i="5" s="1"/>
  <c r="F24" i="5" s="1"/>
  <c r="G24" i="5" s="1"/>
  <c r="H24" i="5" s="1"/>
  <c r="B28" i="5" s="1"/>
  <c r="C28" i="5" s="1"/>
  <c r="D28" i="5" s="1"/>
  <c r="E28" i="5" s="1"/>
  <c r="F28" i="5" s="1"/>
  <c r="G28" i="5" s="1"/>
  <c r="H28" i="5" s="1"/>
  <c r="B32" i="5" s="1"/>
  <c r="C32" i="5" s="1"/>
  <c r="D32" i="5" s="1"/>
  <c r="E32" i="5" s="1"/>
  <c r="F32" i="5" s="1"/>
  <c r="G32" i="5" s="1"/>
  <c r="H32" i="5" s="1"/>
  <c r="B36" i="5" s="1"/>
  <c r="C36" i="5" s="1"/>
  <c r="D36" i="5" s="1"/>
  <c r="E36" i="5" s="1"/>
  <c r="F36" i="5" s="1"/>
  <c r="G36" i="5" s="1"/>
  <c r="H36" i="5" s="1"/>
  <c r="B40" i="5" s="1"/>
  <c r="C40" i="5" s="1"/>
  <c r="D40" i="5" s="1"/>
  <c r="E40" i="5" s="1"/>
  <c r="F40" i="5" s="1"/>
  <c r="G40" i="5" s="1"/>
  <c r="H40" i="5" s="1"/>
  <c r="B44" i="5" s="1"/>
  <c r="C44" i="5" s="1"/>
  <c r="D44" i="5" s="1"/>
  <c r="E44" i="5" s="1"/>
  <c r="F44" i="5" s="1"/>
  <c r="G44" i="5" s="1"/>
  <c r="H44" i="5" s="1"/>
  <c r="B48" i="5" s="1"/>
  <c r="C48" i="5" s="1"/>
  <c r="D48" i="5" s="1"/>
  <c r="E48" i="5" s="1"/>
  <c r="F48" i="5" s="1"/>
  <c r="G48" i="5" s="1"/>
  <c r="H48" i="5" s="1"/>
  <c r="B56" i="5" s="1"/>
  <c r="C56" i="5" s="1"/>
  <c r="D56" i="5" s="1"/>
  <c r="E56" i="5" s="1"/>
  <c r="F56" i="5" s="1"/>
  <c r="G56" i="5" s="1"/>
  <c r="H56" i="5" s="1"/>
  <c r="B60" i="5" s="1"/>
  <c r="C60" i="5" s="1"/>
  <c r="D60" i="5" s="1"/>
  <c r="E60" i="5" s="1"/>
  <c r="F60" i="5" s="1"/>
  <c r="G60" i="5" s="1"/>
  <c r="H60" i="5" s="1"/>
  <c r="B64" i="5" s="1"/>
  <c r="C64" i="5" s="1"/>
  <c r="D64" i="5" s="1"/>
  <c r="E64" i="5" s="1"/>
  <c r="F64" i="5" s="1"/>
  <c r="G64" i="5" s="1"/>
  <c r="H64" i="5" s="1"/>
  <c r="B68" i="5" s="1"/>
  <c r="C68" i="5" s="1"/>
  <c r="D68" i="5" s="1"/>
  <c r="E68" i="5" s="1"/>
  <c r="F68" i="5" s="1"/>
  <c r="G68" i="5" s="1"/>
  <c r="H68" i="5" s="1"/>
  <c r="B72" i="5" s="1"/>
  <c r="C72" i="5" s="1"/>
  <c r="D72" i="5" s="1"/>
  <c r="E72" i="5" s="1"/>
  <c r="F72" i="5" s="1"/>
  <c r="G72" i="5" s="1"/>
  <c r="H72" i="5" s="1"/>
  <c r="B76" i="5" s="1"/>
  <c r="C76" i="5" s="1"/>
  <c r="D76" i="5" s="1"/>
  <c r="E76" i="5" s="1"/>
  <c r="F76" i="5" s="1"/>
  <c r="G76" i="5" s="1"/>
  <c r="H76" i="5" s="1"/>
  <c r="B80" i="5" s="1"/>
  <c r="C80" i="5" s="1"/>
  <c r="D80" i="5" s="1"/>
  <c r="E80" i="5" s="1"/>
  <c r="F80" i="5" s="1"/>
  <c r="G80" i="5" s="1"/>
  <c r="H80" i="5" s="1"/>
  <c r="G170" i="5" l="1"/>
  <c r="G171" i="5"/>
  <c r="C129" i="5"/>
  <c r="C132" i="5"/>
  <c r="C133" i="5"/>
  <c r="C130" i="5"/>
  <c r="C127" i="5"/>
  <c r="J45" i="5"/>
  <c r="N45" i="5" s="1"/>
  <c r="C136" i="5"/>
  <c r="C138" i="5"/>
  <c r="J81" i="5"/>
  <c r="N81" i="5" s="1"/>
  <c r="H206" i="6"/>
  <c r="L206" i="6" s="1"/>
  <c r="C128" i="5"/>
  <c r="J73" i="5"/>
  <c r="N73" i="5" s="1"/>
  <c r="J77" i="5"/>
  <c r="N77" i="5" s="1"/>
  <c r="B175" i="6"/>
  <c r="C175" i="6"/>
  <c r="J37" i="5"/>
  <c r="N37" i="5" s="1"/>
  <c r="N41" i="5"/>
  <c r="N57" i="5"/>
  <c r="N61" i="5"/>
  <c r="C134" i="5"/>
  <c r="J65" i="5"/>
  <c r="N65" i="5" s="1"/>
  <c r="H159" i="6"/>
  <c r="H205" i="6"/>
  <c r="L205" i="6" s="1"/>
  <c r="C131" i="5"/>
  <c r="N49" i="5"/>
  <c r="C135" i="5"/>
  <c r="N69" i="5"/>
  <c r="G165" i="6" l="1"/>
  <c r="I165" i="6" s="1"/>
  <c r="G164" i="6"/>
  <c r="I164" i="6" s="1"/>
  <c r="G163" i="6"/>
  <c r="G174" i="6"/>
  <c r="I174" i="6" s="1"/>
  <c r="L173" i="6"/>
  <c r="N173" i="6" s="1"/>
  <c r="G172" i="6"/>
  <c r="I172" i="6" s="1"/>
  <c r="L171" i="6"/>
  <c r="N171" i="6" s="1"/>
  <c r="G170" i="6"/>
  <c r="I170" i="6" s="1"/>
  <c r="L169" i="6"/>
  <c r="N169" i="6" s="1"/>
  <c r="G168" i="6"/>
  <c r="I168" i="6" s="1"/>
  <c r="L167" i="6"/>
  <c r="N167" i="6" s="1"/>
  <c r="G166" i="6"/>
  <c r="I166" i="6" s="1"/>
  <c r="L165" i="6"/>
  <c r="N165" i="6" s="1"/>
  <c r="L163" i="6"/>
  <c r="N163" i="6" s="1"/>
  <c r="L174" i="6"/>
  <c r="N174" i="6" s="1"/>
  <c r="G173" i="6"/>
  <c r="I173" i="6" s="1"/>
  <c r="L170" i="6"/>
  <c r="N170" i="6" s="1"/>
  <c r="G169" i="6"/>
  <c r="I169" i="6" s="1"/>
  <c r="L166" i="6"/>
  <c r="N166" i="6" s="1"/>
  <c r="G167" i="6"/>
  <c r="I167" i="6" s="1"/>
  <c r="L164" i="6"/>
  <c r="N164" i="6" s="1"/>
  <c r="G171" i="6"/>
  <c r="I171" i="6" s="1"/>
  <c r="L168" i="6"/>
  <c r="N168" i="6" s="1"/>
  <c r="L172" i="6"/>
  <c r="N172" i="6" s="1"/>
  <c r="F123" i="5"/>
  <c r="F122" i="5"/>
  <c r="N33" i="5"/>
  <c r="H197" i="6"/>
  <c r="C139" i="5"/>
  <c r="G175" i="6" l="1"/>
  <c r="I163" i="6"/>
  <c r="I175" i="6" s="1"/>
  <c r="L175" i="6"/>
  <c r="N175" i="6"/>
  <c r="E137" i="5"/>
  <c r="E133" i="5"/>
  <c r="E129" i="5"/>
  <c r="E138" i="5"/>
  <c r="E134" i="5"/>
  <c r="E130" i="5"/>
  <c r="E131" i="5"/>
  <c r="E132" i="5"/>
  <c r="E128" i="5"/>
  <c r="E136" i="5"/>
  <c r="E127" i="5"/>
  <c r="E135" i="5"/>
  <c r="I136" i="5"/>
  <c r="I132" i="5"/>
  <c r="I128" i="5"/>
  <c r="I137" i="5"/>
  <c r="I133" i="5"/>
  <c r="I129" i="5"/>
  <c r="I134" i="5"/>
  <c r="I130" i="5"/>
  <c r="I138" i="5"/>
  <c r="I127" i="5"/>
  <c r="I135" i="5"/>
  <c r="I131" i="5"/>
  <c r="E153" i="6" l="1"/>
  <c r="L135" i="5"/>
  <c r="M135" i="5" s="1"/>
  <c r="L132" i="5"/>
  <c r="M132" i="5" s="1"/>
  <c r="L138" i="5"/>
  <c r="M138" i="5" s="1"/>
  <c r="L136" i="5"/>
  <c r="M136" i="5" s="1"/>
  <c r="L129" i="5"/>
  <c r="M129" i="5" s="1"/>
  <c r="L133" i="5"/>
  <c r="M133" i="5" s="1"/>
  <c r="L127" i="5"/>
  <c r="E139" i="5"/>
  <c r="L131" i="5"/>
  <c r="M131" i="5" s="1"/>
  <c r="L130" i="5"/>
  <c r="M130" i="5" s="1"/>
  <c r="L128" i="5"/>
  <c r="M128" i="5" s="1"/>
  <c r="L134" i="5"/>
  <c r="M134" i="5" s="1"/>
  <c r="L137" i="5"/>
  <c r="M137" i="5" s="1"/>
  <c r="L139" i="5" l="1"/>
  <c r="M127" i="5"/>
  <c r="M139" i="5" s="1"/>
  <c r="F116" i="5" s="1"/>
</calcChain>
</file>

<file path=xl/comments1.xml><?xml version="1.0" encoding="utf-8"?>
<comments xmlns="http://schemas.openxmlformats.org/spreadsheetml/2006/main">
  <authors>
    <author>厚生労働省ネットワークシステム</author>
  </authors>
  <commentList>
    <comment ref="J6" authorId="0" shapeId="0">
      <text>
        <r>
          <rPr>
            <b/>
            <sz val="16"/>
            <color indexed="81"/>
            <rFont val="ＭＳ Ｐゴシック"/>
            <family val="3"/>
            <charset val="128"/>
          </rPr>
          <t>「週の接種回数」に応じて、計算式により「100回未満」、「100回以上」、「150回以上」が表示される。
回数150回以上の場合は、区分「150回以上」から「100回以上」に修正したほうが、全体の請求額が高額になる場合がある。
具体例
第１週　150回
第２週　150回
第３週　150回
第４週　150回
第５週　150回
第６週　140回
第７週　140回
第８週　140回
第９週～13周　100回以下
上記のような場合に、第１～第５までで150回を5回とカウント（①）するより、第１～第４を150回以上、第5～８を100回以上とカウント（②）した方が総額が高くなる。
①　150×5×3,000+100×3×0＝2,250,000
②　150×4×3,000+（100×3+150×1）×2,000＝2,940,000
上記の具体例のような場合は、「150回以上」となっている週のひとつを、リストから「100回以上」を選択して、修正する。</t>
        </r>
      </text>
    </comment>
  </commentList>
</comments>
</file>

<file path=xl/sharedStrings.xml><?xml version="1.0" encoding="utf-8"?>
<sst xmlns="http://schemas.openxmlformats.org/spreadsheetml/2006/main" count="469" uniqueCount="121">
  <si>
    <t>（日）</t>
    <rPh sb="1" eb="2">
      <t>ニチ</t>
    </rPh>
    <phoneticPr fontId="2"/>
  </si>
  <si>
    <t>（月）</t>
    <rPh sb="1" eb="2">
      <t>ゲツ</t>
    </rPh>
    <phoneticPr fontId="2"/>
  </si>
  <si>
    <t>（火）</t>
    <rPh sb="1" eb="2">
      <t>カ</t>
    </rPh>
    <phoneticPr fontId="2"/>
  </si>
  <si>
    <t>（水）</t>
    <rPh sb="1" eb="2">
      <t>スイ</t>
    </rPh>
    <phoneticPr fontId="2"/>
  </si>
  <si>
    <t>（木）</t>
    <rPh sb="1" eb="2">
      <t>モク</t>
    </rPh>
    <phoneticPr fontId="2"/>
  </si>
  <si>
    <t>（金）</t>
    <rPh sb="1" eb="2">
      <t>キン</t>
    </rPh>
    <phoneticPr fontId="2"/>
  </si>
  <si>
    <t>（土）</t>
    <rPh sb="1" eb="2">
      <t>ド</t>
    </rPh>
    <phoneticPr fontId="2"/>
  </si>
  <si>
    <t>週の接種回数</t>
    <rPh sb="0" eb="1">
      <t>シュウ</t>
    </rPh>
    <rPh sb="2" eb="4">
      <t>セッシュ</t>
    </rPh>
    <rPh sb="4" eb="6">
      <t>カイスウ</t>
    </rPh>
    <phoneticPr fontId="2"/>
  </si>
  <si>
    <t>備考</t>
    <rPh sb="0" eb="2">
      <t>ビコウ</t>
    </rPh>
    <phoneticPr fontId="2"/>
  </si>
  <si>
    <t>5月10日の週</t>
    <rPh sb="1" eb="2">
      <t>ガツ</t>
    </rPh>
    <rPh sb="4" eb="5">
      <t>ニチ</t>
    </rPh>
    <rPh sb="6" eb="7">
      <t>シュウ</t>
    </rPh>
    <phoneticPr fontId="2"/>
  </si>
  <si>
    <t>接種回数</t>
    <rPh sb="0" eb="2">
      <t>セッシュ</t>
    </rPh>
    <rPh sb="2" eb="4">
      <t>カイスウ</t>
    </rPh>
    <phoneticPr fontId="2"/>
  </si>
  <si>
    <t>1日50回加算</t>
    <rPh sb="1" eb="2">
      <t>ニチ</t>
    </rPh>
    <rPh sb="4" eb="7">
      <t>カイカサン</t>
    </rPh>
    <phoneticPr fontId="2"/>
  </si>
  <si>
    <t>○○○市区町村長　様</t>
    <rPh sb="3" eb="5">
      <t>シク</t>
    </rPh>
    <rPh sb="5" eb="7">
      <t>チョウソン</t>
    </rPh>
    <rPh sb="7" eb="8">
      <t>チョウ</t>
    </rPh>
    <rPh sb="9" eb="10">
      <t>サマ</t>
    </rPh>
    <phoneticPr fontId="2"/>
  </si>
  <si>
    <t>開設者氏名</t>
    <rPh sb="0" eb="3">
      <t>カイセツシャ</t>
    </rPh>
    <rPh sb="3" eb="5">
      <t>シメイ</t>
    </rPh>
    <phoneticPr fontId="2"/>
  </si>
  <si>
    <t>電話番号</t>
    <rPh sb="0" eb="2">
      <t>デンワ</t>
    </rPh>
    <rPh sb="2" eb="4">
      <t>バンゴウ</t>
    </rPh>
    <phoneticPr fontId="2"/>
  </si>
  <si>
    <t>請求金額</t>
    <rPh sb="0" eb="2">
      <t>セイキュウ</t>
    </rPh>
    <rPh sb="2" eb="4">
      <t>キンガク</t>
    </rPh>
    <phoneticPr fontId="5"/>
  </si>
  <si>
    <t>内訳</t>
    <rPh sb="0" eb="2">
      <t>ウチワケ</t>
    </rPh>
    <phoneticPr fontId="2"/>
  </si>
  <si>
    <t>休日接種回数</t>
    <rPh sb="0" eb="2">
      <t>キュウジツ</t>
    </rPh>
    <rPh sb="2" eb="4">
      <t>セッシュ</t>
    </rPh>
    <rPh sb="4" eb="6">
      <t>カイスウ</t>
    </rPh>
    <phoneticPr fontId="2"/>
  </si>
  <si>
    <t>時間外</t>
    <rPh sb="0" eb="3">
      <t>ジカンガイ</t>
    </rPh>
    <phoneticPr fontId="2"/>
  </si>
  <si>
    <t>加算単価</t>
    <rPh sb="0" eb="2">
      <t>カサン</t>
    </rPh>
    <rPh sb="2" eb="4">
      <t>タンカ</t>
    </rPh>
    <phoneticPr fontId="2"/>
  </si>
  <si>
    <t>150回以上接種した取扱いとする週</t>
    <rPh sb="10" eb="12">
      <t>トリアツカ</t>
    </rPh>
    <phoneticPr fontId="2"/>
  </si>
  <si>
    <t>加算額（税抜き）</t>
    <rPh sb="0" eb="3">
      <t>カサンガク</t>
    </rPh>
    <rPh sb="4" eb="6">
      <t>ゼイヌ</t>
    </rPh>
    <phoneticPr fontId="2"/>
  </si>
  <si>
    <t>加算額（税込み）</t>
    <rPh sb="0" eb="3">
      <t>カサンガク</t>
    </rPh>
    <rPh sb="4" eb="6">
      <t>ゼイコ</t>
    </rPh>
    <phoneticPr fontId="2"/>
  </si>
  <si>
    <t>4月1日から7月31日の間</t>
    <rPh sb="1" eb="2">
      <t>ガツ</t>
    </rPh>
    <rPh sb="3" eb="4">
      <t>ニチ</t>
    </rPh>
    <rPh sb="7" eb="8">
      <t>ガツ</t>
    </rPh>
    <rPh sb="10" eb="11">
      <t>ニチ</t>
    </rPh>
    <rPh sb="12" eb="13">
      <t>アイダ</t>
    </rPh>
    <phoneticPr fontId="2"/>
  </si>
  <si>
    <t>○○○都道府県知事　様</t>
    <rPh sb="3" eb="7">
      <t>トドウフケン</t>
    </rPh>
    <rPh sb="7" eb="9">
      <t>チジ</t>
    </rPh>
    <rPh sb="10" eb="11">
      <t>サマ</t>
    </rPh>
    <phoneticPr fontId="2"/>
  </si>
  <si>
    <t>コロナウイルスワクチン接種の時間外及び休日対応に係る請求書</t>
    <rPh sb="11" eb="13">
      <t>セッシュ</t>
    </rPh>
    <rPh sb="14" eb="17">
      <t>ジカンガイ</t>
    </rPh>
    <rPh sb="17" eb="18">
      <t>オヨ</t>
    </rPh>
    <rPh sb="19" eb="21">
      <t>キュウジツ</t>
    </rPh>
    <rPh sb="21" eb="23">
      <t>タイオウ</t>
    </rPh>
    <rPh sb="24" eb="25">
      <t>カカワ</t>
    </rPh>
    <rPh sb="26" eb="29">
      <t>セイキュウショ</t>
    </rPh>
    <phoneticPr fontId="2"/>
  </si>
  <si>
    <t>日</t>
  </si>
  <si>
    <t>月</t>
  </si>
  <si>
    <t>火</t>
  </si>
  <si>
    <t>水</t>
  </si>
  <si>
    <t>木</t>
  </si>
  <si>
    <t>金</t>
  </si>
  <si>
    <t>土</t>
  </si>
  <si>
    <t>（参考）標榜する診療時間</t>
    <rPh sb="1" eb="3">
      <t>サンコウ</t>
    </rPh>
    <rPh sb="4" eb="6">
      <t>ヒョウボウ</t>
    </rPh>
    <rPh sb="8" eb="10">
      <t>シンリョウ</t>
    </rPh>
    <rPh sb="10" eb="12">
      <t>ジカン</t>
    </rPh>
    <phoneticPr fontId="2"/>
  </si>
  <si>
    <t>上記が事実と相違ないことを証明する。</t>
    <rPh sb="0" eb="2">
      <t>ジョウキ</t>
    </rPh>
    <rPh sb="3" eb="5">
      <t>ジジツ</t>
    </rPh>
    <rPh sb="6" eb="8">
      <t>ソウイ</t>
    </rPh>
    <rPh sb="13" eb="15">
      <t>ショウメイ</t>
    </rPh>
    <phoneticPr fontId="2"/>
  </si>
  <si>
    <t>5月9日から7月31日の間</t>
    <rPh sb="1" eb="2">
      <t>ガツ</t>
    </rPh>
    <rPh sb="3" eb="4">
      <t>ニチ</t>
    </rPh>
    <rPh sb="7" eb="8">
      <t>ガツ</t>
    </rPh>
    <rPh sb="10" eb="11">
      <t>ニチ</t>
    </rPh>
    <rPh sb="12" eb="13">
      <t>アイダ</t>
    </rPh>
    <phoneticPr fontId="2"/>
  </si>
  <si>
    <t>100回以上接種した取扱いとする週</t>
    <phoneticPr fontId="2"/>
  </si>
  <si>
    <t>回数区分</t>
    <rPh sb="0" eb="2">
      <t>カイスウ</t>
    </rPh>
    <rPh sb="2" eb="4">
      <t>クブン</t>
    </rPh>
    <phoneticPr fontId="2"/>
  </si>
  <si>
    <t>5月17日の週</t>
    <rPh sb="1" eb="2">
      <t>ガツ</t>
    </rPh>
    <rPh sb="4" eb="5">
      <t>ニチ</t>
    </rPh>
    <rPh sb="6" eb="7">
      <t>シュウ</t>
    </rPh>
    <phoneticPr fontId="2"/>
  </si>
  <si>
    <t>5月24日の週</t>
    <rPh sb="1" eb="2">
      <t>ガツ</t>
    </rPh>
    <rPh sb="4" eb="5">
      <t>ニチ</t>
    </rPh>
    <rPh sb="6" eb="7">
      <t>シュウ</t>
    </rPh>
    <phoneticPr fontId="2"/>
  </si>
  <si>
    <t>5月31日の週</t>
    <rPh sb="1" eb="2">
      <t>ガツ</t>
    </rPh>
    <rPh sb="4" eb="5">
      <t>ニチ</t>
    </rPh>
    <rPh sb="6" eb="7">
      <t>シュウ</t>
    </rPh>
    <phoneticPr fontId="2"/>
  </si>
  <si>
    <t>6月7日の週</t>
    <rPh sb="1" eb="2">
      <t>ガツ</t>
    </rPh>
    <rPh sb="3" eb="4">
      <t>ニチ</t>
    </rPh>
    <rPh sb="5" eb="6">
      <t>シュウ</t>
    </rPh>
    <phoneticPr fontId="2"/>
  </si>
  <si>
    <t>6月14日の週</t>
    <rPh sb="1" eb="2">
      <t>ガツ</t>
    </rPh>
    <rPh sb="4" eb="5">
      <t>ニチ</t>
    </rPh>
    <rPh sb="6" eb="7">
      <t>シュウ</t>
    </rPh>
    <phoneticPr fontId="2"/>
  </si>
  <si>
    <t>6月21日の週</t>
    <rPh sb="1" eb="2">
      <t>ガツ</t>
    </rPh>
    <rPh sb="4" eb="5">
      <t>ニチ</t>
    </rPh>
    <rPh sb="6" eb="7">
      <t>シュウ</t>
    </rPh>
    <phoneticPr fontId="2"/>
  </si>
  <si>
    <t>6月28日の週</t>
    <rPh sb="1" eb="2">
      <t>ガツ</t>
    </rPh>
    <rPh sb="4" eb="5">
      <t>ニチ</t>
    </rPh>
    <rPh sb="6" eb="7">
      <t>シュウ</t>
    </rPh>
    <phoneticPr fontId="2"/>
  </si>
  <si>
    <t>7月5日の週</t>
    <rPh sb="1" eb="2">
      <t>ガツ</t>
    </rPh>
    <rPh sb="3" eb="4">
      <t>ニチ</t>
    </rPh>
    <rPh sb="5" eb="6">
      <t>シュウ</t>
    </rPh>
    <phoneticPr fontId="2"/>
  </si>
  <si>
    <t>7月12日の週</t>
    <rPh sb="1" eb="2">
      <t>ガツ</t>
    </rPh>
    <rPh sb="4" eb="5">
      <t>ニチ</t>
    </rPh>
    <rPh sb="6" eb="7">
      <t>シュウ</t>
    </rPh>
    <phoneticPr fontId="2"/>
  </si>
  <si>
    <t>7月19日の週</t>
    <rPh sb="1" eb="2">
      <t>ガツ</t>
    </rPh>
    <rPh sb="4" eb="5">
      <t>ニチ</t>
    </rPh>
    <rPh sb="6" eb="7">
      <t>シュウ</t>
    </rPh>
    <phoneticPr fontId="2"/>
  </si>
  <si>
    <t>7月26日の週</t>
    <rPh sb="1" eb="2">
      <t>ガツ</t>
    </rPh>
    <rPh sb="4" eb="5">
      <t>ニチ</t>
    </rPh>
    <rPh sb="6" eb="7">
      <t>シュウ</t>
    </rPh>
    <phoneticPr fontId="2"/>
  </si>
  <si>
    <t>(1/2)</t>
    <phoneticPr fontId="2"/>
  </si>
  <si>
    <t>(2/2)</t>
    <phoneticPr fontId="2"/>
  </si>
  <si>
    <t>　新型コロナウイルスワクチン接種の実績報告書（診療所）</t>
    <rPh sb="1" eb="3">
      <t>シンガタ</t>
    </rPh>
    <rPh sb="14" eb="16">
      <t>セッシュ</t>
    </rPh>
    <rPh sb="17" eb="19">
      <t>ジッセキ</t>
    </rPh>
    <rPh sb="19" eb="22">
      <t>ホウコクショ</t>
    </rPh>
    <rPh sb="23" eb="26">
      <t>シンリョウジョ</t>
    </rPh>
    <phoneticPr fontId="2"/>
  </si>
  <si>
    <t>―</t>
    <phoneticPr fontId="2"/>
  </si>
  <si>
    <t>　新型コロナウイルスワクチン接種の実績報告書（病院）</t>
    <rPh sb="1" eb="3">
      <t>シンガタ</t>
    </rPh>
    <rPh sb="14" eb="16">
      <t>セッシュ</t>
    </rPh>
    <rPh sb="17" eb="19">
      <t>ジッセキ</t>
    </rPh>
    <rPh sb="19" eb="22">
      <t>ホウコクショ</t>
    </rPh>
    <rPh sb="23" eb="25">
      <t>ビョウイン</t>
    </rPh>
    <phoneticPr fontId="2"/>
  </si>
  <si>
    <t>看護師等に係る追加交付</t>
    <rPh sb="0" eb="3">
      <t>カンゴシ</t>
    </rPh>
    <rPh sb="3" eb="4">
      <t>トウ</t>
    </rPh>
    <rPh sb="5" eb="6">
      <t>カカ</t>
    </rPh>
    <rPh sb="7" eb="9">
      <t>ツイカ</t>
    </rPh>
    <rPh sb="9" eb="11">
      <t>コウフ</t>
    </rPh>
    <phoneticPr fontId="2"/>
  </si>
  <si>
    <t>医師に係る追加交付</t>
    <rPh sb="0" eb="2">
      <t>イシ</t>
    </rPh>
    <rPh sb="3" eb="4">
      <t>カカ</t>
    </rPh>
    <rPh sb="5" eb="7">
      <t>ツイカ</t>
    </rPh>
    <rPh sb="7" eb="9">
      <t>コウフ</t>
    </rPh>
    <phoneticPr fontId="2"/>
  </si>
  <si>
    <t>(1/3)</t>
    <phoneticPr fontId="2"/>
  </si>
  <si>
    <t>(2/3)</t>
    <phoneticPr fontId="2"/>
  </si>
  <si>
    <t>(3/3)</t>
    <phoneticPr fontId="2"/>
  </si>
  <si>
    <t>回</t>
    <rPh sb="0" eb="1">
      <t>カイ</t>
    </rPh>
    <phoneticPr fontId="2"/>
  </si>
  <si>
    <t>時間</t>
    <rPh sb="0" eb="2">
      <t>ジカン</t>
    </rPh>
    <phoneticPr fontId="2"/>
  </si>
  <si>
    <t>50 回以上／日の接種を週１日以上達成した週</t>
    <rPh sb="21" eb="22">
      <t>シュウ</t>
    </rPh>
    <phoneticPr fontId="2"/>
  </si>
  <si>
    <t>（4週以上で、医師・看護師等に係る追加交付）</t>
    <rPh sb="2" eb="3">
      <t>シュウ</t>
    </rPh>
    <rPh sb="3" eb="5">
      <t>イジョウ</t>
    </rPh>
    <rPh sb="7" eb="9">
      <t>イシ</t>
    </rPh>
    <rPh sb="10" eb="13">
      <t>カンゴシ</t>
    </rPh>
    <rPh sb="13" eb="14">
      <t>トウ</t>
    </rPh>
    <rPh sb="15" eb="16">
      <t>カカ</t>
    </rPh>
    <rPh sb="17" eb="19">
      <t>ツイカ</t>
    </rPh>
    <rPh sb="19" eb="21">
      <t>コウフ</t>
    </rPh>
    <phoneticPr fontId="2"/>
  </si>
  <si>
    <t>金融機関コード</t>
    <rPh sb="0" eb="2">
      <t>キンユウ</t>
    </rPh>
    <rPh sb="2" eb="4">
      <t>キカン</t>
    </rPh>
    <phoneticPr fontId="2"/>
  </si>
  <si>
    <t>支店コード</t>
    <rPh sb="0" eb="2">
      <t>シテン</t>
    </rPh>
    <phoneticPr fontId="2"/>
  </si>
  <si>
    <t>金融機関名</t>
    <rPh sb="0" eb="2">
      <t>キンユウ</t>
    </rPh>
    <rPh sb="2" eb="5">
      <t>キカンメイ</t>
    </rPh>
    <phoneticPr fontId="2"/>
  </si>
  <si>
    <t>支店名</t>
    <rPh sb="0" eb="2">
      <t>シテン</t>
    </rPh>
    <rPh sb="2" eb="3">
      <t>メイ</t>
    </rPh>
    <phoneticPr fontId="2"/>
  </si>
  <si>
    <t>預金種別</t>
    <rPh sb="0" eb="2">
      <t>ヨキン</t>
    </rPh>
    <rPh sb="2" eb="4">
      <t>シュベツ</t>
    </rPh>
    <phoneticPr fontId="2"/>
  </si>
  <si>
    <t>口座番号</t>
    <rPh sb="0" eb="2">
      <t>コウザ</t>
    </rPh>
    <rPh sb="2" eb="4">
      <t>バンゴウ</t>
    </rPh>
    <phoneticPr fontId="2"/>
  </si>
  <si>
    <t>口座名義人</t>
    <rPh sb="0" eb="2">
      <t>コウザ</t>
    </rPh>
    <rPh sb="2" eb="5">
      <t>メイギニン</t>
    </rPh>
    <phoneticPr fontId="2"/>
  </si>
  <si>
    <t>フリガナ</t>
    <phoneticPr fontId="2"/>
  </si>
  <si>
    <t>週の回数区分</t>
    <rPh sb="0" eb="1">
      <t>シュウ</t>
    </rPh>
    <rPh sb="2" eb="4">
      <t>カイスウ</t>
    </rPh>
    <rPh sb="4" eb="6">
      <t>クブン</t>
    </rPh>
    <phoneticPr fontId="2"/>
  </si>
  <si>
    <t>(特別体制)医師の延べ時間</t>
    <rPh sb="1" eb="3">
      <t>トクベツ</t>
    </rPh>
    <rPh sb="3" eb="5">
      <t>タイセイ</t>
    </rPh>
    <rPh sb="6" eb="8">
      <t>イシ</t>
    </rPh>
    <rPh sb="9" eb="10">
      <t>ノ</t>
    </rPh>
    <rPh sb="11" eb="13">
      <t>ジカン</t>
    </rPh>
    <phoneticPr fontId="2"/>
  </si>
  <si>
    <t>　</t>
    <phoneticPr fontId="2"/>
  </si>
  <si>
    <t>(〃)看護師等の延べ時間</t>
    <rPh sb="3" eb="6">
      <t>カンゴシ</t>
    </rPh>
    <rPh sb="6" eb="7">
      <t>トウ</t>
    </rPh>
    <rPh sb="8" eb="9">
      <t>ノ</t>
    </rPh>
    <rPh sb="10" eb="12">
      <t>ジカン</t>
    </rPh>
    <phoneticPr fontId="2"/>
  </si>
  <si>
    <t>1日当たり
50回以上接種を
行った日</t>
    <rPh sb="1" eb="2">
      <t>ニチ</t>
    </rPh>
    <rPh sb="2" eb="3">
      <t>ア</t>
    </rPh>
    <rPh sb="8" eb="9">
      <t>カイ</t>
    </rPh>
    <rPh sb="9" eb="11">
      <t>イジョウ</t>
    </rPh>
    <rPh sb="11" eb="13">
      <t>セッシュ</t>
    </rPh>
    <rPh sb="15" eb="16">
      <t>オコナ</t>
    </rPh>
    <rPh sb="18" eb="19">
      <t>ヒ</t>
    </rPh>
    <phoneticPr fontId="2"/>
  </si>
  <si>
    <t>合計</t>
    <rPh sb="0" eb="2">
      <t>ゴウケイ</t>
    </rPh>
    <phoneticPr fontId="2"/>
  </si>
  <si>
    <t>合計</t>
    <rPh sb="0" eb="2">
      <t>ゴウケイ</t>
    </rPh>
    <phoneticPr fontId="2"/>
  </si>
  <si>
    <r>
      <t>週の合計
※</t>
    </r>
    <r>
      <rPr>
        <sz val="10"/>
        <color theme="1"/>
        <rFont val="游ゴシック"/>
        <family val="3"/>
        <charset val="128"/>
        <scheme val="minor"/>
      </rPr>
      <t>特別体制については、50回行った日の時間数のみ足し上げ</t>
    </r>
    <rPh sb="0" eb="1">
      <t>シュウ</t>
    </rPh>
    <rPh sb="2" eb="4">
      <t>ゴウケイ</t>
    </rPh>
    <rPh sb="6" eb="8">
      <t>トクベツ</t>
    </rPh>
    <rPh sb="8" eb="10">
      <t>タイセイ</t>
    </rPh>
    <rPh sb="18" eb="19">
      <t>カイ</t>
    </rPh>
    <rPh sb="19" eb="20">
      <t>オコナ</t>
    </rPh>
    <rPh sb="22" eb="23">
      <t>ヒ</t>
    </rPh>
    <rPh sb="24" eb="27">
      <t>ジカンスウ</t>
    </rPh>
    <rPh sb="29" eb="30">
      <t>アシ</t>
    </rPh>
    <rPh sb="31" eb="32">
      <t>ア</t>
    </rPh>
    <phoneticPr fontId="2"/>
  </si>
  <si>
    <t>（特別な接種体制を確保し、かつ、50回/日を週1日以上、4週間以上達成した場合）</t>
    <rPh sb="18" eb="19">
      <t>カイ</t>
    </rPh>
    <rPh sb="20" eb="21">
      <t>ヒ</t>
    </rPh>
    <rPh sb="22" eb="23">
      <t>シュウ</t>
    </rPh>
    <rPh sb="31" eb="33">
      <t>イジョウ</t>
    </rPh>
    <rPh sb="37" eb="39">
      <t>バアイ</t>
    </rPh>
    <phoneticPr fontId="2"/>
  </si>
  <si>
    <t>1日50回以上接種の加算</t>
    <rPh sb="1" eb="2">
      <t>ニチ</t>
    </rPh>
    <rPh sb="4" eb="7">
      <t>カイイジョウ</t>
    </rPh>
    <rPh sb="7" eb="9">
      <t>セッシュ</t>
    </rPh>
    <rPh sb="10" eb="12">
      <t>カサン</t>
    </rPh>
    <phoneticPr fontId="2"/>
  </si>
  <si>
    <r>
      <rPr>
        <sz val="14"/>
        <color theme="1"/>
        <rFont val="游ゴシック"/>
        <family val="3"/>
        <charset val="128"/>
        <scheme val="minor"/>
      </rPr>
      <t>接種回数</t>
    </r>
    <r>
      <rPr>
        <sz val="11"/>
        <color theme="1"/>
        <rFont val="游ゴシック"/>
        <family val="3"/>
        <charset val="128"/>
        <scheme val="minor"/>
      </rPr>
      <t>（予診を含めない）</t>
    </r>
    <rPh sb="0" eb="2">
      <t>セッシュ</t>
    </rPh>
    <rPh sb="2" eb="4">
      <t>カイスウ</t>
    </rPh>
    <rPh sb="5" eb="7">
      <t>ヨシン</t>
    </rPh>
    <rPh sb="8" eb="9">
      <t>フク</t>
    </rPh>
    <phoneticPr fontId="2"/>
  </si>
  <si>
    <r>
      <t>時間外の接種</t>
    </r>
    <r>
      <rPr>
        <sz val="11"/>
        <color theme="1"/>
        <rFont val="游ゴシック"/>
        <family val="3"/>
        <charset val="128"/>
        <scheme val="minor"/>
      </rPr>
      <t>（予診を含める）</t>
    </r>
    <rPh sb="0" eb="3">
      <t>ジカンガイ</t>
    </rPh>
    <rPh sb="4" eb="6">
      <t>セッシュ</t>
    </rPh>
    <rPh sb="7" eb="9">
      <t>ヨシン</t>
    </rPh>
    <rPh sb="10" eb="11">
      <t>フク</t>
    </rPh>
    <phoneticPr fontId="2"/>
  </si>
  <si>
    <r>
      <t>休日の接種</t>
    </r>
    <r>
      <rPr>
        <sz val="11"/>
        <color theme="1"/>
        <rFont val="游ゴシック"/>
        <family val="3"/>
        <charset val="128"/>
        <scheme val="minor"/>
      </rPr>
      <t>（予診を含める）</t>
    </r>
    <rPh sb="0" eb="2">
      <t>キュウジツ</t>
    </rPh>
    <rPh sb="3" eb="5">
      <t>セッシュ</t>
    </rPh>
    <phoneticPr fontId="2"/>
  </si>
  <si>
    <r>
      <rPr>
        <sz val="14"/>
        <color theme="1"/>
        <rFont val="游ゴシック"/>
        <family val="3"/>
        <charset val="128"/>
        <scheme val="minor"/>
      </rPr>
      <t>接種回数</t>
    </r>
    <r>
      <rPr>
        <sz val="11"/>
        <color theme="1"/>
        <rFont val="游ゴシック"/>
        <family val="3"/>
        <charset val="128"/>
        <scheme val="minor"/>
      </rPr>
      <t>（予診のみを含めない）</t>
    </r>
    <rPh sb="0" eb="2">
      <t>セッシュ</t>
    </rPh>
    <rPh sb="2" eb="4">
      <t>カイスウ</t>
    </rPh>
    <rPh sb="5" eb="7">
      <t>ヨシン</t>
    </rPh>
    <rPh sb="10" eb="11">
      <t>フク</t>
    </rPh>
    <phoneticPr fontId="2"/>
  </si>
  <si>
    <r>
      <t>時間外の接種</t>
    </r>
    <r>
      <rPr>
        <sz val="11"/>
        <color theme="1"/>
        <rFont val="游ゴシック"/>
        <family val="3"/>
        <charset val="128"/>
        <scheme val="minor"/>
      </rPr>
      <t>（予診のみも含める）</t>
    </r>
    <rPh sb="0" eb="3">
      <t>ジカンガイ</t>
    </rPh>
    <rPh sb="4" eb="6">
      <t>セッシュ</t>
    </rPh>
    <rPh sb="7" eb="9">
      <t>ヨシン</t>
    </rPh>
    <rPh sb="12" eb="13">
      <t>フク</t>
    </rPh>
    <phoneticPr fontId="2"/>
  </si>
  <si>
    <r>
      <t>休日の接種</t>
    </r>
    <r>
      <rPr>
        <sz val="11"/>
        <color theme="1"/>
        <rFont val="游ゴシック"/>
        <family val="3"/>
        <charset val="128"/>
        <scheme val="minor"/>
      </rPr>
      <t>（予診のみも含める）</t>
    </r>
    <rPh sb="0" eb="2">
      <t>キュウジツ</t>
    </rPh>
    <rPh sb="3" eb="5">
      <t>セッシュ</t>
    </rPh>
    <phoneticPr fontId="2"/>
  </si>
  <si>
    <t>様式２（病院用）</t>
    <rPh sb="4" eb="6">
      <t>ビョウイン</t>
    </rPh>
    <rPh sb="6" eb="7">
      <t>ヨウ</t>
    </rPh>
    <phoneticPr fontId="2"/>
  </si>
  <si>
    <t>様式３（病院用）</t>
    <rPh sb="4" eb="6">
      <t>ビョウイン</t>
    </rPh>
    <rPh sb="6" eb="7">
      <t>ヨウ</t>
    </rPh>
    <phoneticPr fontId="2"/>
  </si>
  <si>
    <t>様式１</t>
    <phoneticPr fontId="2"/>
  </si>
  <si>
    <t>様式２（診療所用）</t>
    <rPh sb="4" eb="7">
      <t>シンリョウジョ</t>
    </rPh>
    <rPh sb="7" eb="8">
      <t>ヨウ</t>
    </rPh>
    <phoneticPr fontId="2"/>
  </si>
  <si>
    <t>様式３（診療所用）</t>
    <rPh sb="4" eb="7">
      <t>シンリョウジョ</t>
    </rPh>
    <rPh sb="7" eb="8">
      <t>ヨウ</t>
    </rPh>
    <phoneticPr fontId="2"/>
  </si>
  <si>
    <t>（予診のみを含めない）</t>
    <rPh sb="1" eb="3">
      <t>ヨシン</t>
    </rPh>
    <rPh sb="6" eb="7">
      <t>フク</t>
    </rPh>
    <phoneticPr fontId="2"/>
  </si>
  <si>
    <t>週100回以上接種の加算</t>
    <rPh sb="0" eb="1">
      <t>シュウ</t>
    </rPh>
    <rPh sb="4" eb="5">
      <t>カイ</t>
    </rPh>
    <rPh sb="5" eb="7">
      <t>イジョウ</t>
    </rPh>
    <rPh sb="7" eb="9">
      <t>セッシュ</t>
    </rPh>
    <rPh sb="10" eb="12">
      <t>カサン</t>
    </rPh>
    <phoneticPr fontId="2"/>
  </si>
  <si>
    <t>週150回以上接種の加算</t>
    <rPh sb="0" eb="1">
      <t>シュウ</t>
    </rPh>
    <rPh sb="4" eb="5">
      <t>カイ</t>
    </rPh>
    <rPh sb="5" eb="7">
      <t>イジョウ</t>
    </rPh>
    <rPh sb="7" eb="9">
      <t>セッシュ</t>
    </rPh>
    <rPh sb="10" eb="12">
      <t>カサン</t>
    </rPh>
    <phoneticPr fontId="2"/>
  </si>
  <si>
    <t>※同一日に左記の加算と重複は不可</t>
    <rPh sb="1" eb="3">
      <t>ドウイツ</t>
    </rPh>
    <rPh sb="3" eb="4">
      <t>ビ</t>
    </rPh>
    <rPh sb="5" eb="7">
      <t>サキ</t>
    </rPh>
    <rPh sb="8" eb="10">
      <t>カサン</t>
    </rPh>
    <rPh sb="11" eb="13">
      <t>ジュウフク</t>
    </rPh>
    <rPh sb="14" eb="16">
      <t>フカ</t>
    </rPh>
    <phoneticPr fontId="2"/>
  </si>
  <si>
    <t>（予診のみも含める）</t>
    <rPh sb="1" eb="3">
      <t>ヨシン</t>
    </rPh>
    <rPh sb="6" eb="7">
      <t>フク</t>
    </rPh>
    <phoneticPr fontId="2"/>
  </si>
  <si>
    <t>医療機関等名称</t>
    <phoneticPr fontId="2"/>
  </si>
  <si>
    <t>印</t>
    <rPh sb="0" eb="1">
      <t>イン</t>
    </rPh>
    <phoneticPr fontId="2"/>
  </si>
  <si>
    <t>医療機関等名称</t>
    <rPh sb="0" eb="2">
      <t>イリョウ</t>
    </rPh>
    <rPh sb="2" eb="4">
      <t>キカン</t>
    </rPh>
    <rPh sb="4" eb="5">
      <t>トウ</t>
    </rPh>
    <rPh sb="5" eb="7">
      <t>メイショウ</t>
    </rPh>
    <phoneticPr fontId="2"/>
  </si>
  <si>
    <t>医療機関○○病院</t>
    <rPh sb="0" eb="2">
      <t>イリョウ</t>
    </rPh>
    <rPh sb="2" eb="4">
      <t>キカン</t>
    </rPh>
    <rPh sb="6" eb="8">
      <t>ビョウイン</t>
    </rPh>
    <phoneticPr fontId="2"/>
  </si>
  <si>
    <t>医療機関○○クリニック</t>
    <rPh sb="0" eb="2">
      <t>イリョウ</t>
    </rPh>
    <rPh sb="2" eb="4">
      <t>キカン</t>
    </rPh>
    <phoneticPr fontId="2"/>
  </si>
  <si>
    <t>接種回数計（予診のみを含めない）5/9～</t>
    <rPh sb="0" eb="2">
      <t>セッシュ</t>
    </rPh>
    <rPh sb="2" eb="4">
      <t>カイスウ</t>
    </rPh>
    <rPh sb="4" eb="5">
      <t>ケイ</t>
    </rPh>
    <rPh sb="6" eb="8">
      <t>ヨシン</t>
    </rPh>
    <rPh sb="11" eb="12">
      <t>フク</t>
    </rPh>
    <phoneticPr fontId="2"/>
  </si>
  <si>
    <t>左記のうち市内居住者</t>
    <rPh sb="0" eb="2">
      <t>サキ</t>
    </rPh>
    <rPh sb="5" eb="7">
      <t>シナイ</t>
    </rPh>
    <rPh sb="7" eb="10">
      <t>キョジュウシャ</t>
    </rPh>
    <phoneticPr fontId="2"/>
  </si>
  <si>
    <t>時間外接種計（予診のみも含める）4/1～</t>
    <rPh sb="0" eb="3">
      <t>ジカンガイ</t>
    </rPh>
    <rPh sb="3" eb="5">
      <t>セッシュ</t>
    </rPh>
    <phoneticPr fontId="2"/>
  </si>
  <si>
    <t>休日接種計（予診のみも含める）4/1～</t>
    <rPh sb="0" eb="2">
      <t>キュウジツ</t>
    </rPh>
    <rPh sb="2" eb="4">
      <t>セッシュ</t>
    </rPh>
    <phoneticPr fontId="2"/>
  </si>
  <si>
    <t>(特別体制)医師の延べ時間計</t>
    <rPh sb="1" eb="3">
      <t>トクベツ</t>
    </rPh>
    <rPh sb="3" eb="5">
      <t>タイセイ</t>
    </rPh>
    <rPh sb="6" eb="8">
      <t>イシ</t>
    </rPh>
    <rPh sb="9" eb="10">
      <t>ノ</t>
    </rPh>
    <rPh sb="11" eb="13">
      <t>ジカン</t>
    </rPh>
    <phoneticPr fontId="2"/>
  </si>
  <si>
    <t>(     〃     )看護師等の延べ時間計</t>
    <rPh sb="13" eb="16">
      <t>カンゴシ</t>
    </rPh>
    <rPh sb="16" eb="17">
      <t>トウ</t>
    </rPh>
    <rPh sb="18" eb="19">
      <t>ノ</t>
    </rPh>
    <rPh sb="20" eb="22">
      <t>ジカン</t>
    </rPh>
    <phoneticPr fontId="2"/>
  </si>
  <si>
    <t>接種回数（予診のみを含めない）</t>
    <rPh sb="0" eb="2">
      <t>セッシュ</t>
    </rPh>
    <rPh sb="2" eb="4">
      <t>カイスウ</t>
    </rPh>
    <rPh sb="5" eb="7">
      <t>ヨシン</t>
    </rPh>
    <rPh sb="10" eb="11">
      <t>フク</t>
    </rPh>
    <phoneticPr fontId="2"/>
  </si>
  <si>
    <t>時間外の接種（予診のみも含める）</t>
    <rPh sb="0" eb="3">
      <t>ジカンガイ</t>
    </rPh>
    <rPh sb="4" eb="6">
      <t>セッシュ</t>
    </rPh>
    <rPh sb="7" eb="9">
      <t>ヨシン</t>
    </rPh>
    <rPh sb="12" eb="13">
      <t>フク</t>
    </rPh>
    <phoneticPr fontId="2"/>
  </si>
  <si>
    <t>休日の接種（予診のみも含める）</t>
    <rPh sb="0" eb="2">
      <t>キュウジツ</t>
    </rPh>
    <rPh sb="3" eb="5">
      <t>セッシュ</t>
    </rPh>
    <phoneticPr fontId="2"/>
  </si>
  <si>
    <t>　　下記のとおり、新型コロナウイルスワクチンの接種を行ったので報告する。</t>
    <rPh sb="2" eb="4">
      <t>カキ</t>
    </rPh>
    <rPh sb="9" eb="11">
      <t>シンガタ</t>
    </rPh>
    <rPh sb="23" eb="25">
      <t>セッシュ</t>
    </rPh>
    <rPh sb="26" eb="27">
      <t>オコナ</t>
    </rPh>
    <rPh sb="31" eb="33">
      <t>ホウコク</t>
    </rPh>
    <phoneticPr fontId="2"/>
  </si>
  <si>
    <t>※本報告書の「接種回数（予診のみを含めない）」には、集団接種である大規模接種会場・市町村特設会場の実績は含まれない。</t>
    <phoneticPr fontId="2"/>
  </si>
  <si>
    <t>単価 3,000円/回</t>
    <rPh sb="0" eb="2">
      <t>タンカ</t>
    </rPh>
    <rPh sb="8" eb="9">
      <t>エン</t>
    </rPh>
    <rPh sb="10" eb="11">
      <t>カイ</t>
    </rPh>
    <phoneticPr fontId="2"/>
  </si>
  <si>
    <t>単価 2,000円/回</t>
    <rPh sb="8" eb="9">
      <t>エン</t>
    </rPh>
    <phoneticPr fontId="2"/>
  </si>
  <si>
    <t>（4週以上で、該当する週の接種について3,000円加算）</t>
    <rPh sb="2" eb="3">
      <t>シュウ</t>
    </rPh>
    <rPh sb="3" eb="5">
      <t>イジョウ</t>
    </rPh>
    <rPh sb="7" eb="9">
      <t>ガイトウ</t>
    </rPh>
    <rPh sb="11" eb="12">
      <t>シュウ</t>
    </rPh>
    <rPh sb="13" eb="15">
      <t>セッシュ</t>
    </rPh>
    <rPh sb="24" eb="25">
      <t>エン</t>
    </rPh>
    <rPh sb="25" eb="27">
      <t>カサン</t>
    </rPh>
    <phoneticPr fontId="2"/>
  </si>
  <si>
    <t>（4週以上で、該当する週の接種について2,000円加算）</t>
    <rPh sb="2" eb="3">
      <t>シュウ</t>
    </rPh>
    <rPh sb="3" eb="5">
      <t>イジョウ</t>
    </rPh>
    <rPh sb="7" eb="9">
      <t>ガイトウ</t>
    </rPh>
    <rPh sb="11" eb="12">
      <t>シュウ</t>
    </rPh>
    <rPh sb="13" eb="15">
      <t>セッシュ</t>
    </rPh>
    <rPh sb="24" eb="25">
      <t>エン</t>
    </rPh>
    <rPh sb="25" eb="27">
      <t>カサン</t>
    </rPh>
    <phoneticPr fontId="2"/>
  </si>
  <si>
    <t>個別接種促進のための支援事業に係る請求書（診療所）</t>
    <rPh sb="0" eb="2">
      <t>コベツ</t>
    </rPh>
    <rPh sb="2" eb="4">
      <t>セッシュ</t>
    </rPh>
    <rPh sb="4" eb="6">
      <t>ソクシン</t>
    </rPh>
    <rPh sb="15" eb="16">
      <t>カカ</t>
    </rPh>
    <rPh sb="17" eb="20">
      <t>セイキュウショ</t>
    </rPh>
    <rPh sb="21" eb="24">
      <t>シンリョウジョ</t>
    </rPh>
    <phoneticPr fontId="2"/>
  </si>
  <si>
    <t>個別接種促進のための支援事業に係る請求書（病院）</t>
    <rPh sb="0" eb="2">
      <t>コベツ</t>
    </rPh>
    <rPh sb="2" eb="4">
      <t>セッシュ</t>
    </rPh>
    <rPh sb="4" eb="6">
      <t>ソクシン</t>
    </rPh>
    <rPh sb="15" eb="16">
      <t>カカ</t>
    </rPh>
    <rPh sb="17" eb="20">
      <t>セイキュウショ</t>
    </rPh>
    <rPh sb="21" eb="23">
      <t>ビョウイン</t>
    </rPh>
    <phoneticPr fontId="2"/>
  </si>
  <si>
    <t>　5月9日から7月31日の期間において、別紙報告書のとおりコロナウイルスワクチンの接種を実施したため、以下のとおり請求する。</t>
    <rPh sb="2" eb="3">
      <t>ガツ</t>
    </rPh>
    <rPh sb="4" eb="5">
      <t>ニチ</t>
    </rPh>
    <rPh sb="8" eb="9">
      <t>ガツ</t>
    </rPh>
    <rPh sb="11" eb="12">
      <t>ニチ</t>
    </rPh>
    <rPh sb="13" eb="15">
      <t>キカン</t>
    </rPh>
    <rPh sb="41" eb="43">
      <t>セッシュ</t>
    </rPh>
    <rPh sb="44" eb="46">
      <t>ジッシ</t>
    </rPh>
    <rPh sb="51" eb="53">
      <t>イカ</t>
    </rPh>
    <rPh sb="57" eb="59">
      <t>セイキュウ</t>
    </rPh>
    <phoneticPr fontId="2"/>
  </si>
  <si>
    <t>　4月1日から7月31日の期間において、別紙報告書のとおりコロナウイルスワクチンの接種を実施したため、以下のとおり請求する。</t>
    <rPh sb="2" eb="3">
      <t>ガツ</t>
    </rPh>
    <rPh sb="4" eb="5">
      <t>ニチ</t>
    </rPh>
    <rPh sb="8" eb="9">
      <t>ガツ</t>
    </rPh>
    <rPh sb="11" eb="12">
      <t>ニチ</t>
    </rPh>
    <rPh sb="13" eb="15">
      <t>キカン</t>
    </rPh>
    <rPh sb="41" eb="43">
      <t>セッシュ</t>
    </rPh>
    <rPh sb="44" eb="46">
      <t>ジッシ</t>
    </rPh>
    <rPh sb="51" eb="53">
      <t>イカ</t>
    </rPh>
    <rPh sb="57" eb="59">
      <t>セイキュウ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</si>
</sst>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5" formatCode="&quot;¥&quot;#,##0;&quot;¥&quot;\-#,##0"/>
    <numFmt numFmtId="176" formatCode="m/d"/>
    <numFmt numFmtId="177" formatCode="General&quot;回&quot;"/>
    <numFmt numFmtId="178" formatCode="General&quot;日&quot;"/>
    <numFmt numFmtId="179" formatCode="General&quot;週&quot;"/>
    <numFmt numFmtId="180" formatCode="General&quot;時間&quot;"/>
    <numFmt numFmtId="181" formatCode="#,##0&quot;円&quot;;[Red]\-#,##0"/>
    <numFmt numFmtId="182" formatCode="#,##0&quot;回&quot;;[Red]\-#,##0"/>
    <numFmt numFmtId="183" formatCode="[$-411]ggge&quot;年&quot;m&quot;月&quot;d&quot;日&quot;;@"/>
  </numFmts>
  <fonts count="3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6"/>
      <name val="游ゴシック"/>
      <family val="3"/>
      <charset val="128"/>
      <scheme val="minor"/>
    </font>
    <font>
      <b/>
      <sz val="24"/>
      <color theme="1"/>
      <name val="游ゴシック"/>
      <family val="3"/>
      <charset val="128"/>
      <scheme val="minor"/>
    </font>
    <font>
      <sz val="16"/>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26"/>
      <name val="游ゴシック"/>
      <family val="3"/>
      <charset val="128"/>
      <scheme val="minor"/>
    </font>
    <font>
      <sz val="26"/>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8"/>
      <color theme="1"/>
      <name val="游ゴシック"/>
      <family val="2"/>
      <charset val="128"/>
      <scheme val="minor"/>
    </font>
    <font>
      <b/>
      <sz val="16"/>
      <color theme="1"/>
      <name val="游ゴシック"/>
      <family val="3"/>
      <charset val="128"/>
      <scheme val="minor"/>
    </font>
    <font>
      <b/>
      <sz val="22"/>
      <color theme="1"/>
      <name val="游ゴシック"/>
      <family val="3"/>
      <charset val="128"/>
      <scheme val="minor"/>
    </font>
    <font>
      <sz val="12"/>
      <color theme="1"/>
      <name val="游ゴシック"/>
      <family val="2"/>
      <charset val="128"/>
      <scheme val="minor"/>
    </font>
    <font>
      <sz val="14"/>
      <color theme="1"/>
      <name val="游ゴシック"/>
      <family val="2"/>
      <charset val="128"/>
      <scheme val="minor"/>
    </font>
    <font>
      <b/>
      <sz val="16"/>
      <color indexed="81"/>
      <name val="ＭＳ Ｐゴシック"/>
      <family val="3"/>
      <charset val="128"/>
    </font>
    <font>
      <sz val="12"/>
      <color theme="1"/>
      <name val="游ゴシック"/>
      <family val="3"/>
      <charset val="128"/>
      <scheme val="minor"/>
    </font>
    <font>
      <b/>
      <sz val="14"/>
      <color theme="0"/>
      <name val="游ゴシック"/>
      <family val="3"/>
      <charset val="128"/>
      <scheme val="minor"/>
    </font>
    <font>
      <b/>
      <sz val="28"/>
      <color theme="1"/>
      <name val="游ゴシック"/>
      <family val="3"/>
      <charset val="128"/>
      <scheme val="minor"/>
    </font>
    <font>
      <sz val="10"/>
      <color theme="1"/>
      <name val="游ゴシック"/>
      <family val="3"/>
      <charset val="128"/>
      <scheme val="minor"/>
    </font>
    <font>
      <b/>
      <sz val="20"/>
      <color theme="1"/>
      <name val="游ゴシック"/>
      <family val="3"/>
      <charset val="128"/>
      <scheme val="minor"/>
    </font>
    <font>
      <sz val="22"/>
      <name val="游ゴシック"/>
      <family val="3"/>
      <charset val="128"/>
      <scheme val="minor"/>
    </font>
    <font>
      <sz val="20"/>
      <color theme="1"/>
      <name val="游ゴシック"/>
      <family val="2"/>
      <charset val="128"/>
      <scheme val="minor"/>
    </font>
    <font>
      <sz val="22"/>
      <color theme="1"/>
      <name val="游ゴシック"/>
      <family val="2"/>
      <charset val="128"/>
      <scheme val="minor"/>
    </font>
    <font>
      <sz val="24"/>
      <color theme="1"/>
      <name val="游ゴシック"/>
      <family val="3"/>
      <charset val="128"/>
      <scheme val="minor"/>
    </font>
    <font>
      <sz val="24"/>
      <name val="游ゴシック"/>
      <family val="3"/>
      <charset val="128"/>
      <scheme val="minor"/>
    </font>
    <font>
      <sz val="28"/>
      <color theme="1"/>
      <name val="游ゴシック"/>
      <family val="3"/>
      <charset val="128"/>
      <scheme val="minor"/>
    </font>
    <font>
      <sz val="36"/>
      <name val="游ゴシック"/>
      <family val="3"/>
      <charset val="128"/>
      <scheme val="minor"/>
    </font>
    <font>
      <sz val="36"/>
      <color theme="1"/>
      <name val="游ゴシック"/>
      <family val="3"/>
      <charset val="128"/>
      <scheme val="minor"/>
    </font>
    <font>
      <b/>
      <sz val="36"/>
      <color theme="1"/>
      <name val="游ゴシック"/>
      <family val="3"/>
      <charset val="128"/>
      <scheme val="minor"/>
    </font>
    <font>
      <b/>
      <sz val="22"/>
      <color theme="1"/>
      <name val="游ゴシック"/>
      <family val="2"/>
      <charset val="128"/>
      <scheme val="minor"/>
    </font>
  </fonts>
  <fills count="5">
    <fill>
      <patternFill patternType="none"/>
    </fill>
    <fill>
      <patternFill patternType="gray125"/>
    </fill>
    <fill>
      <patternFill patternType="solid">
        <fgColor theme="1"/>
        <bgColor indexed="64"/>
      </patternFill>
    </fill>
    <fill>
      <patternFill patternType="solid">
        <fgColor theme="5" tint="0.79998168889431442"/>
        <bgColor indexed="64"/>
      </patternFill>
    </fill>
    <fill>
      <patternFill patternType="solid">
        <fgColor theme="0" tint="-0.249977111117893"/>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double">
        <color indexed="64"/>
      </top>
      <bottom style="thin">
        <color indexed="64"/>
      </bottom>
      <diagonal/>
    </border>
    <border>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221">
    <xf numFmtId="0" fontId="0" fillId="0" borderId="0" xfId="0">
      <alignment vertical="center"/>
    </xf>
    <xf numFmtId="0" fontId="3" fillId="0" borderId="0" xfId="2" applyFont="1" applyBorder="1">
      <alignment vertical="center"/>
    </xf>
    <xf numFmtId="0" fontId="4" fillId="0" borderId="0" xfId="2" applyFont="1" applyBorder="1">
      <alignment vertical="center"/>
    </xf>
    <xf numFmtId="0" fontId="3" fillId="0" borderId="0" xfId="2" applyFont="1" applyBorder="1" applyAlignment="1">
      <alignment vertical="center"/>
    </xf>
    <xf numFmtId="0" fontId="3" fillId="0" borderId="0" xfId="2" applyFont="1" applyBorder="1" applyAlignment="1">
      <alignment horizontal="right" vertical="center"/>
    </xf>
    <xf numFmtId="0" fontId="4" fillId="0" borderId="0" xfId="2" applyFont="1" applyBorder="1" applyAlignment="1">
      <alignment vertical="top" wrapText="1"/>
    </xf>
    <xf numFmtId="0" fontId="7" fillId="0" borderId="0" xfId="2" applyFont="1" applyBorder="1" applyAlignment="1">
      <alignment vertical="top" wrapText="1"/>
    </xf>
    <xf numFmtId="0" fontId="0" fillId="0" borderId="0" xfId="0" applyBorder="1">
      <alignment vertical="center"/>
    </xf>
    <xf numFmtId="0" fontId="0" fillId="0" borderId="0" xfId="0" applyBorder="1" applyAlignment="1">
      <alignment horizontal="center" vertical="center"/>
    </xf>
    <xf numFmtId="0" fontId="6" fillId="0" borderId="0" xfId="2" applyFont="1" applyBorder="1" applyAlignment="1">
      <alignment horizontal="center" vertical="center"/>
    </xf>
    <xf numFmtId="0" fontId="8" fillId="0" borderId="0" xfId="0" applyFont="1">
      <alignment vertical="center"/>
    </xf>
    <xf numFmtId="0" fontId="12" fillId="0" borderId="7" xfId="2" applyFont="1" applyBorder="1">
      <alignment vertical="center"/>
    </xf>
    <xf numFmtId="0" fontId="13" fillId="0" borderId="7" xfId="0" applyFont="1" applyBorder="1">
      <alignment vertical="center"/>
    </xf>
    <xf numFmtId="0" fontId="14" fillId="0" borderId="0" xfId="0" applyFont="1">
      <alignment vertical="center"/>
    </xf>
    <xf numFmtId="0" fontId="15" fillId="0" borderId="0" xfId="0" applyFont="1" applyAlignment="1">
      <alignment horizontal="center" vertical="center"/>
    </xf>
    <xf numFmtId="38" fontId="15" fillId="0" borderId="0" xfId="1" applyFont="1" applyAlignment="1">
      <alignment horizontal="right" vertical="center"/>
    </xf>
    <xf numFmtId="0" fontId="11" fillId="0" borderId="0" xfId="2" applyFont="1" applyBorder="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6" fillId="0" borderId="0" xfId="0" applyFont="1" applyAlignment="1">
      <alignment horizontal="center" vertical="center"/>
    </xf>
    <xf numFmtId="0" fontId="8" fillId="0" borderId="0" xfId="0" applyFont="1" applyBorder="1">
      <alignment vertical="center"/>
    </xf>
    <xf numFmtId="0" fontId="20" fillId="0" borderId="0" xfId="0" applyFont="1">
      <alignment vertical="center"/>
    </xf>
    <xf numFmtId="176" fontId="23" fillId="2" borderId="1" xfId="0" applyNumberFormat="1" applyFont="1" applyFill="1" applyBorder="1" applyAlignment="1">
      <alignment horizontal="center" vertical="center"/>
    </xf>
    <xf numFmtId="0" fontId="8" fillId="0" borderId="13" xfId="0" applyFont="1" applyBorder="1">
      <alignment vertical="center"/>
    </xf>
    <xf numFmtId="0" fontId="8" fillId="0" borderId="13"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lignment vertical="center"/>
    </xf>
    <xf numFmtId="0" fontId="8" fillId="0" borderId="1" xfId="0" applyFont="1" applyBorder="1">
      <alignment vertical="center"/>
    </xf>
    <xf numFmtId="38" fontId="8" fillId="0" borderId="1" xfId="1" applyFont="1" applyBorder="1">
      <alignment vertical="center"/>
    </xf>
    <xf numFmtId="38" fontId="8" fillId="4" borderId="1" xfId="1" applyFont="1" applyFill="1" applyBorder="1">
      <alignment vertical="center"/>
    </xf>
    <xf numFmtId="0" fontId="8" fillId="3" borderId="1" xfId="0" applyFont="1" applyFill="1" applyBorder="1">
      <alignment vertical="center"/>
    </xf>
    <xf numFmtId="0" fontId="8" fillId="0" borderId="0" xfId="0" applyFont="1" applyAlignment="1">
      <alignment horizontal="center" vertical="center"/>
    </xf>
    <xf numFmtId="0" fontId="22" fillId="0" borderId="1" xfId="0" applyFont="1" applyBorder="1" applyAlignment="1">
      <alignment horizontal="center" vertical="center"/>
    </xf>
    <xf numFmtId="0" fontId="3" fillId="0" borderId="1" xfId="0" applyFont="1" applyBorder="1" applyAlignment="1">
      <alignment horizontal="center" vertical="center"/>
    </xf>
    <xf numFmtId="0" fontId="8" fillId="4" borderId="1" xfId="0" applyFont="1" applyFill="1" applyBorder="1">
      <alignment vertical="center"/>
    </xf>
    <xf numFmtId="38" fontId="8" fillId="0" borderId="0" xfId="1" applyFont="1" applyBorder="1">
      <alignment vertical="center"/>
    </xf>
    <xf numFmtId="0" fontId="8" fillId="0" borderId="0" xfId="0" applyFont="1" applyBorder="1" applyAlignment="1">
      <alignment horizontal="left" vertical="center"/>
    </xf>
    <xf numFmtId="0" fontId="8" fillId="0" borderId="10" xfId="0" applyFont="1" applyBorder="1">
      <alignment vertical="center"/>
    </xf>
    <xf numFmtId="0" fontId="8" fillId="0" borderId="8" xfId="0" applyFont="1" applyBorder="1" applyAlignment="1">
      <alignment horizontal="center" vertical="center"/>
    </xf>
    <xf numFmtId="38" fontId="8" fillId="0" borderId="8" xfId="1" applyFont="1" applyBorder="1">
      <alignment vertical="center"/>
    </xf>
    <xf numFmtId="0" fontId="8" fillId="0" borderId="8" xfId="0" applyFont="1" applyBorder="1">
      <alignment vertical="center"/>
    </xf>
    <xf numFmtId="0" fontId="8" fillId="0" borderId="15" xfId="0" applyFont="1" applyBorder="1" applyAlignment="1">
      <alignment horizontal="center" vertical="center"/>
    </xf>
    <xf numFmtId="0" fontId="8" fillId="0" borderId="15" xfId="0" applyFont="1" applyBorder="1">
      <alignment vertical="center"/>
    </xf>
    <xf numFmtId="38" fontId="22" fillId="0" borderId="15" xfId="1" applyFont="1" applyBorder="1" applyAlignment="1">
      <alignment horizontal="center" vertical="center"/>
    </xf>
    <xf numFmtId="0" fontId="9" fillId="0" borderId="0" xfId="0" applyFont="1" applyBorder="1">
      <alignment vertical="center"/>
    </xf>
    <xf numFmtId="38" fontId="9" fillId="0" borderId="0" xfId="1" applyFont="1" applyBorder="1" applyAlignment="1">
      <alignment horizontal="right" vertical="center"/>
    </xf>
    <xf numFmtId="38" fontId="9" fillId="0" borderId="0" xfId="1" applyFont="1" applyBorder="1" applyAlignment="1">
      <alignment horizontal="center" vertical="center"/>
    </xf>
    <xf numFmtId="0" fontId="14" fillId="0" borderId="0" xfId="0" applyFont="1" applyBorder="1">
      <alignment vertical="center"/>
    </xf>
    <xf numFmtId="38" fontId="22" fillId="0" borderId="0" xfId="1" applyFont="1" applyBorder="1" applyAlignment="1">
      <alignment horizontal="center" vertical="center"/>
    </xf>
    <xf numFmtId="0" fontId="0" fillId="0" borderId="0" xfId="0">
      <alignment vertical="center"/>
    </xf>
    <xf numFmtId="0" fontId="9" fillId="0" borderId="0" xfId="0" applyFont="1">
      <alignment vertical="center"/>
    </xf>
    <xf numFmtId="0" fontId="8" fillId="0" borderId="1" xfId="0" applyFont="1" applyBorder="1" applyAlignment="1">
      <alignment horizontal="center" vertical="center"/>
    </xf>
    <xf numFmtId="38" fontId="22" fillId="4" borderId="15" xfId="1" applyFont="1" applyFill="1" applyBorder="1" applyAlignment="1">
      <alignment horizontal="center" vertical="center"/>
    </xf>
    <xf numFmtId="0" fontId="0" fillId="0" borderId="0" xfId="0">
      <alignment vertical="center"/>
    </xf>
    <xf numFmtId="38" fontId="8" fillId="0" borderId="1" xfId="1" applyFont="1" applyBorder="1" applyAlignment="1">
      <alignment horizontal="center" vertical="center"/>
    </xf>
    <xf numFmtId="38" fontId="8" fillId="3" borderId="1" xfId="1" applyFont="1" applyFill="1" applyBorder="1" applyAlignment="1">
      <alignment horizontal="center" vertical="center"/>
    </xf>
    <xf numFmtId="38" fontId="8" fillId="0" borderId="13" xfId="1" applyFont="1" applyBorder="1">
      <alignment vertical="center"/>
    </xf>
    <xf numFmtId="38" fontId="8" fillId="4" borderId="8" xfId="1" applyFont="1" applyFill="1" applyBorder="1">
      <alignment vertical="center"/>
    </xf>
    <xf numFmtId="178" fontId="8" fillId="0" borderId="1" xfId="0" applyNumberFormat="1" applyFont="1" applyFill="1" applyBorder="1">
      <alignment vertical="center"/>
    </xf>
    <xf numFmtId="0" fontId="8" fillId="0" borderId="7" xfId="0" applyFont="1" applyBorder="1" applyAlignment="1">
      <alignment horizontal="center" vertical="center"/>
    </xf>
    <xf numFmtId="0" fontId="26" fillId="0" borderId="0" xfId="0" applyFont="1" applyAlignment="1">
      <alignment horizontal="right" vertical="center"/>
    </xf>
    <xf numFmtId="0" fontId="22" fillId="0" borderId="1" xfId="0" applyFont="1" applyBorder="1" applyAlignment="1">
      <alignment vertical="center" wrapText="1"/>
    </xf>
    <xf numFmtId="0" fontId="8" fillId="0" borderId="1" xfId="0" applyFont="1" applyBorder="1" applyAlignment="1">
      <alignment vertical="center" wrapText="1"/>
    </xf>
    <xf numFmtId="0" fontId="10" fillId="0" borderId="0" xfId="0" applyFont="1">
      <alignment vertical="center"/>
    </xf>
    <xf numFmtId="0" fontId="29" fillId="0" borderId="0" xfId="0" applyFont="1">
      <alignment vertical="center"/>
    </xf>
    <xf numFmtId="0" fontId="11" fillId="0" borderId="0" xfId="0" applyFont="1">
      <alignment vertical="center"/>
    </xf>
    <xf numFmtId="0" fontId="11" fillId="0" borderId="7" xfId="0" applyFont="1" applyBorder="1">
      <alignment vertical="center"/>
    </xf>
    <xf numFmtId="0" fontId="11" fillId="0" borderId="2" xfId="0" applyFont="1" applyFill="1" applyBorder="1">
      <alignment vertical="center"/>
    </xf>
    <xf numFmtId="0" fontId="11" fillId="0" borderId="3" xfId="0" applyFont="1" applyFill="1" applyBorder="1">
      <alignment vertical="center"/>
    </xf>
    <xf numFmtId="0" fontId="11" fillId="0" borderId="3" xfId="0" applyFont="1" applyBorder="1">
      <alignment vertical="center"/>
    </xf>
    <xf numFmtId="0" fontId="11" fillId="0" borderId="4" xfId="0" applyFont="1" applyBorder="1">
      <alignment vertical="center"/>
    </xf>
    <xf numFmtId="0" fontId="11" fillId="0" borderId="7" xfId="0" applyFont="1" applyBorder="1" applyAlignment="1">
      <alignment horizontal="left" vertical="top"/>
    </xf>
    <xf numFmtId="0" fontId="11" fillId="0" borderId="1" xfId="0" applyFont="1" applyBorder="1">
      <alignment vertical="center"/>
    </xf>
    <xf numFmtId="0" fontId="30" fillId="0" borderId="0" xfId="2" applyFont="1" applyBorder="1">
      <alignment vertical="center"/>
    </xf>
    <xf numFmtId="0" fontId="30" fillId="0" borderId="0" xfId="0" applyFont="1">
      <alignment vertical="center"/>
    </xf>
    <xf numFmtId="179" fontId="11" fillId="0" borderId="0" xfId="0" applyNumberFormat="1" applyFont="1">
      <alignment vertical="center"/>
    </xf>
    <xf numFmtId="177" fontId="11" fillId="0" borderId="0" xfId="0" applyNumberFormat="1" applyFont="1">
      <alignment vertical="center"/>
    </xf>
    <xf numFmtId="178" fontId="11" fillId="0" borderId="7" xfId="1" applyNumberFormat="1" applyFont="1" applyBorder="1">
      <alignment vertical="center"/>
    </xf>
    <xf numFmtId="180" fontId="11" fillId="0" borderId="9" xfId="1" applyNumberFormat="1" applyFont="1" applyBorder="1" applyAlignment="1">
      <alignment horizontal="right" vertical="center"/>
    </xf>
    <xf numFmtId="178" fontId="11" fillId="0" borderId="9" xfId="1" applyNumberFormat="1" applyFont="1" applyBorder="1">
      <alignment vertical="center"/>
    </xf>
    <xf numFmtId="0" fontId="11" fillId="0" borderId="0" xfId="0" applyFont="1" applyBorder="1">
      <alignment vertical="center"/>
    </xf>
    <xf numFmtId="178" fontId="11" fillId="0" borderId="3" xfId="1" applyNumberFormat="1" applyFont="1" applyBorder="1">
      <alignment vertical="center"/>
    </xf>
    <xf numFmtId="180" fontId="11" fillId="0" borderId="3" xfId="1" applyNumberFormat="1" applyFont="1" applyBorder="1" applyAlignment="1">
      <alignment horizontal="right" vertical="center"/>
    </xf>
    <xf numFmtId="0" fontId="11" fillId="0" borderId="19" xfId="0" applyFont="1" applyBorder="1">
      <alignment vertical="center"/>
    </xf>
    <xf numFmtId="178" fontId="11" fillId="0" borderId="19" xfId="1" applyNumberFormat="1" applyFont="1" applyBorder="1">
      <alignment vertical="center"/>
    </xf>
    <xf numFmtId="180" fontId="11" fillId="0" borderId="19" xfId="1" applyNumberFormat="1" applyFont="1" applyBorder="1" applyAlignment="1">
      <alignment horizontal="right" vertical="center"/>
    </xf>
    <xf numFmtId="38" fontId="11" fillId="0" borderId="0" xfId="1" applyFont="1" applyBorder="1" applyAlignment="1">
      <alignment horizontal="right" vertical="center"/>
    </xf>
    <xf numFmtId="0" fontId="6" fillId="0" borderId="0" xfId="0" applyFont="1">
      <alignment vertical="center"/>
    </xf>
    <xf numFmtId="0" fontId="24" fillId="0" borderId="0" xfId="0" applyFont="1">
      <alignment vertical="center"/>
    </xf>
    <xf numFmtId="0" fontId="33" fillId="0" borderId="7" xfId="2" applyFont="1" applyBorder="1">
      <alignment vertical="center"/>
    </xf>
    <xf numFmtId="0" fontId="34" fillId="0" borderId="7" xfId="0" applyFont="1" applyBorder="1">
      <alignment vertical="center"/>
    </xf>
    <xf numFmtId="0" fontId="0" fillId="0" borderId="7" xfId="0" applyBorder="1">
      <alignment vertical="center"/>
    </xf>
    <xf numFmtId="0" fontId="36" fillId="0" borderId="0" xfId="0" applyFont="1" applyAlignment="1">
      <alignment horizontal="right" vertical="center"/>
    </xf>
    <xf numFmtId="0" fontId="11" fillId="0" borderId="7" xfId="2" applyFont="1" applyBorder="1">
      <alignment vertical="center"/>
    </xf>
    <xf numFmtId="178" fontId="11" fillId="0" borderId="9" xfId="1" applyNumberFormat="1" applyFont="1" applyBorder="1" applyAlignment="1">
      <alignment horizontal="right" vertical="center"/>
    </xf>
    <xf numFmtId="178" fontId="11" fillId="0" borderId="3" xfId="1" applyNumberFormat="1" applyFont="1" applyBorder="1" applyAlignment="1">
      <alignment horizontal="right" vertical="center"/>
    </xf>
    <xf numFmtId="178" fontId="11" fillId="0" borderId="19" xfId="1" applyNumberFormat="1" applyFont="1" applyBorder="1" applyAlignment="1">
      <alignment horizontal="right" vertical="center"/>
    </xf>
    <xf numFmtId="0" fontId="36" fillId="0" borderId="0" xfId="0" applyFont="1">
      <alignment vertical="center"/>
    </xf>
    <xf numFmtId="0" fontId="32" fillId="0" borderId="0" xfId="0" applyFont="1">
      <alignment vertical="center"/>
    </xf>
    <xf numFmtId="0" fontId="9" fillId="0" borderId="0" xfId="0" applyFont="1" applyAlignment="1">
      <alignment horizontal="center" vertical="center"/>
    </xf>
    <xf numFmtId="0" fontId="28" fillId="0" borderId="7" xfId="0" applyFont="1" applyBorder="1">
      <alignment vertical="center"/>
    </xf>
    <xf numFmtId="0" fontId="28" fillId="0" borderId="0" xfId="0" applyFont="1" applyBorder="1">
      <alignment vertical="center"/>
    </xf>
    <xf numFmtId="0" fontId="29" fillId="0" borderId="0" xfId="0" applyFont="1" applyFill="1" applyBorder="1">
      <alignment vertical="center"/>
    </xf>
    <xf numFmtId="0" fontId="11" fillId="0" borderId="0" xfId="0" applyFont="1" applyFill="1" applyBorder="1">
      <alignment vertical="center"/>
    </xf>
    <xf numFmtId="0" fontId="11" fillId="3" borderId="7" xfId="2" applyFont="1" applyFill="1" applyBorder="1">
      <alignment vertical="center"/>
    </xf>
    <xf numFmtId="0" fontId="11" fillId="0" borderId="1" xfId="0" applyFont="1" applyBorder="1" applyAlignment="1">
      <alignment horizontal="center" vertical="center"/>
    </xf>
    <xf numFmtId="0" fontId="20" fillId="3" borderId="1" xfId="0" applyFont="1" applyFill="1" applyBorder="1">
      <alignment vertical="center"/>
    </xf>
    <xf numFmtId="38" fontId="22" fillId="0" borderId="1" xfId="1" applyFont="1" applyBorder="1" applyAlignment="1">
      <alignment horizontal="center" vertical="center"/>
    </xf>
    <xf numFmtId="38" fontId="8" fillId="3" borderId="1" xfId="1" applyFont="1" applyFill="1" applyBorder="1">
      <alignment vertical="center"/>
    </xf>
    <xf numFmtId="0" fontId="0" fillId="0" borderId="0" xfId="0">
      <alignment vertical="center"/>
    </xf>
    <xf numFmtId="0" fontId="11" fillId="0" borderId="1" xfId="0" applyFont="1" applyBorder="1" applyAlignment="1">
      <alignment horizontal="center" vertical="center"/>
    </xf>
    <xf numFmtId="0" fontId="11" fillId="0" borderId="7" xfId="2" applyFont="1" applyBorder="1">
      <alignment vertical="center"/>
    </xf>
    <xf numFmtId="0" fontId="18" fillId="0" borderId="0" xfId="0" applyFont="1" applyAlignment="1">
      <alignment vertical="center"/>
    </xf>
    <xf numFmtId="181" fontId="11" fillId="0" borderId="9" xfId="1" applyNumberFormat="1" applyFont="1" applyBorder="1" applyAlignment="1">
      <alignment horizontal="right" vertical="center"/>
    </xf>
    <xf numFmtId="181" fontId="11" fillId="0" borderId="3" xfId="1" applyNumberFormat="1" applyFont="1" applyBorder="1" applyAlignment="1">
      <alignment horizontal="right" vertical="center"/>
    </xf>
    <xf numFmtId="181" fontId="11" fillId="0" borderId="19" xfId="1" applyNumberFormat="1" applyFont="1" applyBorder="1" applyAlignment="1">
      <alignment horizontal="right" vertical="center"/>
    </xf>
    <xf numFmtId="40" fontId="8" fillId="3" borderId="1" xfId="1" applyNumberFormat="1" applyFont="1" applyFill="1" applyBorder="1" applyAlignment="1">
      <alignment horizontal="center" vertical="center"/>
    </xf>
    <xf numFmtId="0" fontId="29" fillId="3" borderId="7" xfId="0" applyFont="1" applyFill="1" applyBorder="1">
      <alignment vertical="center"/>
    </xf>
    <xf numFmtId="0" fontId="11" fillId="3" borderId="7" xfId="0" applyFont="1" applyFill="1" applyBorder="1">
      <alignment vertical="center"/>
    </xf>
    <xf numFmtId="0" fontId="29" fillId="0" borderId="7" xfId="0" applyFont="1" applyFill="1" applyBorder="1">
      <alignment vertical="center"/>
    </xf>
    <xf numFmtId="0" fontId="11" fillId="0" borderId="7" xfId="0" applyFont="1" applyFill="1" applyBorder="1">
      <alignment vertical="center"/>
    </xf>
    <xf numFmtId="0" fontId="35" fillId="0" borderId="0" xfId="0" applyFont="1" applyAlignment="1">
      <alignment horizontal="right" vertical="center"/>
    </xf>
    <xf numFmtId="0" fontId="22" fillId="0" borderId="7" xfId="0" applyFont="1" applyBorder="1" applyAlignment="1">
      <alignment horizontal="center" vertical="center" wrapText="1"/>
    </xf>
    <xf numFmtId="0" fontId="9" fillId="0" borderId="7" xfId="0" applyFont="1" applyBorder="1" applyAlignment="1">
      <alignment horizontal="center" vertical="center"/>
    </xf>
    <xf numFmtId="182" fontId="11" fillId="0" borderId="9" xfId="1" applyNumberFormat="1" applyFont="1" applyBorder="1">
      <alignment vertical="center"/>
    </xf>
    <xf numFmtId="0" fontId="8" fillId="0" borderId="7"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3" xfId="0" applyFont="1" applyBorder="1" applyAlignment="1">
      <alignment horizontal="center" vertical="center"/>
    </xf>
    <xf numFmtId="0" fontId="11" fillId="0" borderId="7" xfId="0" applyFont="1" applyBorder="1" applyAlignment="1">
      <alignment horizontal="center" vertical="center"/>
    </xf>
    <xf numFmtId="181" fontId="11" fillId="0" borderId="7" xfId="1" applyNumberFormat="1" applyFont="1" applyBorder="1">
      <alignment vertical="center"/>
    </xf>
    <xf numFmtId="181" fontId="11" fillId="0" borderId="7" xfId="1" applyNumberFormat="1" applyFont="1" applyBorder="1" applyAlignment="1">
      <alignment vertical="center"/>
    </xf>
    <xf numFmtId="0" fontId="24" fillId="0" borderId="0" xfId="2" applyFont="1" applyBorder="1" applyAlignment="1">
      <alignment horizontal="center" vertical="center"/>
    </xf>
    <xf numFmtId="0" fontId="27" fillId="0" borderId="0" xfId="2" applyFont="1" applyBorder="1" applyAlignment="1">
      <alignment vertical="top" wrapText="1"/>
    </xf>
    <xf numFmtId="5" fontId="24" fillId="0" borderId="7" xfId="2" applyNumberFormat="1" applyFont="1" applyBorder="1" applyAlignment="1">
      <alignment horizontal="center"/>
    </xf>
    <xf numFmtId="0" fontId="11" fillId="0" borderId="0" xfId="0" applyFont="1">
      <alignment vertical="center"/>
    </xf>
    <xf numFmtId="0" fontId="11" fillId="3" borderId="8"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15" xfId="0" applyFont="1" applyFill="1" applyBorder="1" applyAlignment="1">
      <alignment horizontal="center" vertical="center"/>
    </xf>
    <xf numFmtId="182" fontId="11" fillId="0" borderId="0" xfId="1" applyNumberFormat="1" applyFont="1" applyBorder="1">
      <alignment vertical="center"/>
    </xf>
    <xf numFmtId="0" fontId="0" fillId="0" borderId="0" xfId="0">
      <alignment vertical="center"/>
    </xf>
    <xf numFmtId="0" fontId="8" fillId="0" borderId="1" xfId="0" applyFont="1" applyBorder="1" applyAlignment="1">
      <alignment horizontal="left" vertical="center"/>
    </xf>
    <xf numFmtId="0" fontId="11" fillId="0" borderId="3" xfId="0" applyFont="1" applyBorder="1" applyAlignment="1">
      <alignment horizontal="center" vertical="center" wrapText="1"/>
    </xf>
    <xf numFmtId="0" fontId="10" fillId="0" borderId="7" xfId="0" applyFont="1" applyBorder="1" applyAlignment="1">
      <alignment horizontal="center" vertical="center" wrapText="1"/>
    </xf>
    <xf numFmtId="38" fontId="11" fillId="0" borderId="1" xfId="1" applyFont="1" applyBorder="1" applyAlignment="1">
      <alignment horizontal="center" vertical="center"/>
    </xf>
    <xf numFmtId="38" fontId="11" fillId="3" borderId="1" xfId="1" applyFont="1" applyFill="1" applyBorder="1" applyAlignment="1">
      <alignment horizontal="center" vertical="center"/>
    </xf>
    <xf numFmtId="0" fontId="11" fillId="0" borderId="10" xfId="0" applyFont="1" applyBorder="1" applyAlignment="1">
      <alignment horizontal="left" vertical="top"/>
    </xf>
    <xf numFmtId="0" fontId="11" fillId="0" borderId="7" xfId="0" applyFont="1" applyBorder="1" applyAlignment="1">
      <alignment horizontal="left" vertical="top"/>
    </xf>
    <xf numFmtId="0" fontId="11" fillId="0" borderId="11" xfId="0" applyFont="1" applyBorder="1" applyAlignment="1">
      <alignment horizontal="left" vertical="top"/>
    </xf>
    <xf numFmtId="0" fontId="11" fillId="0" borderId="1" xfId="0" applyFont="1" applyBorder="1" applyAlignment="1">
      <alignment horizontal="center" vertical="center"/>
    </xf>
    <xf numFmtId="0" fontId="11" fillId="3" borderId="1" xfId="0" applyFont="1" applyFill="1" applyBorder="1">
      <alignment vertical="center"/>
    </xf>
    <xf numFmtId="38" fontId="9" fillId="0" borderId="0" xfId="0" applyNumberFormat="1" applyFont="1">
      <alignment vertical="center"/>
    </xf>
    <xf numFmtId="0" fontId="9" fillId="0" borderId="0" xfId="0" applyFont="1">
      <alignment vertical="center"/>
    </xf>
    <xf numFmtId="0" fontId="11" fillId="3" borderId="9" xfId="2" applyFont="1" applyFill="1" applyBorder="1">
      <alignment vertical="center"/>
    </xf>
    <xf numFmtId="181" fontId="11" fillId="0" borderId="3" xfId="1" applyNumberFormat="1" applyFont="1" applyBorder="1" applyAlignment="1">
      <alignment horizontal="right" vertical="center"/>
    </xf>
    <xf numFmtId="182" fontId="11" fillId="0" borderId="19" xfId="1" applyNumberFormat="1" applyFont="1" applyBorder="1">
      <alignment vertical="center"/>
    </xf>
    <xf numFmtId="181" fontId="11" fillId="0" borderId="19" xfId="1" applyNumberFormat="1" applyFont="1" applyBorder="1">
      <alignment vertical="center"/>
    </xf>
    <xf numFmtId="182" fontId="11" fillId="0" borderId="7" xfId="1" applyNumberFormat="1" applyFont="1" applyBorder="1">
      <alignment vertical="center"/>
    </xf>
    <xf numFmtId="181" fontId="11" fillId="0" borderId="9" xfId="1" applyNumberFormat="1" applyFont="1" applyBorder="1" applyAlignment="1">
      <alignment horizontal="right" vertical="center"/>
    </xf>
    <xf numFmtId="38" fontId="8" fillId="0" borderId="1" xfId="1" applyFont="1" applyFill="1" applyBorder="1" applyAlignment="1">
      <alignment horizontal="left" vertical="center"/>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0" fontId="20" fillId="0" borderId="1" xfId="0" applyFont="1" applyBorder="1">
      <alignment vertical="center"/>
    </xf>
    <xf numFmtId="0" fontId="14" fillId="0" borderId="0" xfId="0" applyFont="1" applyAlignment="1">
      <alignment vertical="top" wrapText="1"/>
    </xf>
    <xf numFmtId="0" fontId="18" fillId="0" borderId="0" xfId="0" applyFont="1" applyAlignment="1">
      <alignment vertical="center" wrapText="1"/>
    </xf>
    <xf numFmtId="38" fontId="19" fillId="0" borderId="12" xfId="1" applyFont="1" applyBorder="1" applyAlignment="1">
      <alignment horizontal="center" vertical="center"/>
    </xf>
    <xf numFmtId="38" fontId="22" fillId="0" borderId="14" xfId="1" applyFont="1" applyBorder="1" applyAlignment="1">
      <alignment horizontal="center" vertical="center"/>
    </xf>
    <xf numFmtId="0" fontId="22" fillId="0" borderId="12" xfId="0" applyFont="1" applyBorder="1" applyAlignment="1">
      <alignment horizontal="center" vertical="center"/>
    </xf>
    <xf numFmtId="0" fontId="22" fillId="0" borderId="14"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7" xfId="0" applyFont="1" applyBorder="1" applyAlignment="1">
      <alignment horizontal="center" vertical="center"/>
    </xf>
    <xf numFmtId="0" fontId="8" fillId="4" borderId="16" xfId="0" applyFont="1" applyFill="1" applyBorder="1" applyAlignment="1">
      <alignment horizontal="center" vertical="center"/>
    </xf>
    <xf numFmtId="0" fontId="8" fillId="4" borderId="17" xfId="0" applyFont="1" applyFill="1" applyBorder="1" applyAlignment="1">
      <alignment horizontal="center" vertical="center"/>
    </xf>
    <xf numFmtId="0" fontId="8" fillId="4" borderId="18" xfId="0" applyFont="1" applyFill="1" applyBorder="1" applyAlignment="1">
      <alignment horizontal="center" vertical="center"/>
    </xf>
    <xf numFmtId="0" fontId="19" fillId="0" borderId="12" xfId="0" applyFont="1" applyBorder="1" applyAlignment="1">
      <alignment horizontal="center" vertical="center"/>
    </xf>
    <xf numFmtId="0" fontId="22" fillId="0" borderId="13" xfId="0" applyFont="1" applyBorder="1" applyAlignment="1">
      <alignment horizontal="center" vertical="center"/>
    </xf>
    <xf numFmtId="0" fontId="8" fillId="0" borderId="1" xfId="0" applyFont="1" applyBorder="1" applyAlignment="1">
      <alignment horizontal="center" vertical="center"/>
    </xf>
    <xf numFmtId="0" fontId="0" fillId="0" borderId="1" xfId="0" applyBorder="1">
      <alignment vertical="center"/>
    </xf>
    <xf numFmtId="38" fontId="8" fillId="4" borderId="16" xfId="1" applyFont="1" applyFill="1" applyBorder="1" applyAlignment="1">
      <alignment horizontal="center" vertical="center"/>
    </xf>
    <xf numFmtId="38" fontId="8" fillId="4" borderId="17" xfId="1" applyFont="1" applyFill="1" applyBorder="1" applyAlignment="1">
      <alignment horizontal="center" vertical="center"/>
    </xf>
    <xf numFmtId="38" fontId="8" fillId="4" borderId="18" xfId="1" applyFont="1" applyFill="1" applyBorder="1" applyAlignment="1">
      <alignment horizontal="center" vertical="center"/>
    </xf>
    <xf numFmtId="38" fontId="8" fillId="0" borderId="10" xfId="1" applyFont="1" applyFill="1" applyBorder="1" applyAlignment="1">
      <alignment horizontal="left" vertical="center"/>
    </xf>
    <xf numFmtId="38" fontId="8" fillId="0" borderId="7" xfId="1" applyFont="1" applyFill="1" applyBorder="1" applyAlignment="1">
      <alignment horizontal="left" vertical="center"/>
    </xf>
    <xf numFmtId="38" fontId="8" fillId="0" borderId="11" xfId="1" applyFont="1" applyFill="1" applyBorder="1" applyAlignment="1">
      <alignment horizontal="left" vertical="center"/>
    </xf>
    <xf numFmtId="38" fontId="8" fillId="0" borderId="8" xfId="1" applyFont="1" applyFill="1" applyBorder="1" applyAlignment="1">
      <alignment horizontal="left" vertical="center"/>
    </xf>
    <xf numFmtId="38" fontId="8" fillId="0" borderId="9" xfId="1" applyFont="1" applyFill="1" applyBorder="1" applyAlignment="1">
      <alignment horizontal="left" vertical="center"/>
    </xf>
    <xf numFmtId="38" fontId="8" fillId="0" borderId="15" xfId="1" applyFont="1" applyFill="1" applyBorder="1" applyAlignment="1">
      <alignment horizontal="left" vertical="center"/>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1" fillId="0" borderId="7" xfId="2" applyFont="1" applyBorder="1">
      <alignment vertical="center"/>
    </xf>
    <xf numFmtId="181" fontId="11" fillId="0" borderId="9" xfId="1" applyNumberFormat="1" applyFont="1" applyBorder="1">
      <alignment vertical="center"/>
    </xf>
    <xf numFmtId="0" fontId="11" fillId="0" borderId="0" xfId="0" applyFont="1" applyAlignment="1">
      <alignment vertical="center"/>
    </xf>
    <xf numFmtId="0" fontId="10" fillId="0" borderId="3" xfId="0" applyFont="1" applyBorder="1" applyAlignment="1">
      <alignment horizontal="center" vertical="center" wrapText="1"/>
    </xf>
    <xf numFmtId="38" fontId="11" fillId="3" borderId="1" xfId="1" applyFont="1" applyFill="1" applyBorder="1" applyAlignment="1">
      <alignment horizontal="right" vertical="center"/>
    </xf>
    <xf numFmtId="180" fontId="11" fillId="0" borderId="19" xfId="1" applyNumberFormat="1" applyFont="1" applyBorder="1" applyAlignment="1">
      <alignment horizontal="right" vertical="center"/>
    </xf>
    <xf numFmtId="181" fontId="11" fillId="0" borderId="19" xfId="1" applyNumberFormat="1" applyFont="1" applyBorder="1" applyAlignment="1">
      <alignment horizontal="right" vertical="center"/>
    </xf>
    <xf numFmtId="0" fontId="11" fillId="3" borderId="1" xfId="0" applyFont="1" applyFill="1" applyBorder="1" applyAlignment="1">
      <alignment horizontal="center" vertical="center"/>
    </xf>
    <xf numFmtId="38" fontId="11" fillId="3" borderId="8" xfId="1" applyFont="1" applyFill="1" applyBorder="1" applyAlignment="1">
      <alignment horizontal="center" vertical="center"/>
    </xf>
    <xf numFmtId="38" fontId="11" fillId="3" borderId="9" xfId="1" applyFont="1" applyFill="1" applyBorder="1" applyAlignment="1">
      <alignment horizontal="center" vertical="center"/>
    </xf>
    <xf numFmtId="38" fontId="11" fillId="3" borderId="15" xfId="1" applyFont="1" applyFill="1" applyBorder="1" applyAlignment="1">
      <alignment horizontal="center" vertical="center"/>
    </xf>
    <xf numFmtId="181" fontId="11" fillId="0" borderId="9" xfId="1" applyNumberFormat="1" applyFont="1" applyBorder="1" applyAlignment="1">
      <alignment vertical="center"/>
    </xf>
    <xf numFmtId="0" fontId="31" fillId="0" borderId="0" xfId="2" applyFont="1" applyBorder="1" applyAlignment="1">
      <alignment vertical="top" wrapText="1"/>
    </xf>
    <xf numFmtId="5" fontId="35" fillId="0" borderId="7" xfId="2" applyNumberFormat="1" applyFont="1" applyBorder="1" applyAlignment="1">
      <alignment horizontal="center"/>
    </xf>
    <xf numFmtId="183" fontId="30" fillId="0" borderId="7" xfId="0" applyNumberFormat="1" applyFont="1" applyBorder="1" applyAlignment="1">
      <alignment horizontal="center" vertical="center"/>
    </xf>
    <xf numFmtId="181" fontId="11" fillId="0" borderId="20" xfId="1" applyNumberFormat="1" applyFont="1" applyBorder="1">
      <alignment vertical="center"/>
    </xf>
    <xf numFmtId="180" fontId="11" fillId="0" borderId="3" xfId="1" applyNumberFormat="1" applyFont="1" applyBorder="1" applyAlignment="1">
      <alignment horizontal="right" vertical="center"/>
    </xf>
    <xf numFmtId="180" fontId="11" fillId="0" borderId="9" xfId="1" applyNumberFormat="1" applyFont="1" applyBorder="1" applyAlignment="1">
      <alignment horizontal="right" vertical="center"/>
    </xf>
    <xf numFmtId="0" fontId="15" fillId="0" borderId="9" xfId="0" applyFont="1" applyBorder="1" applyAlignment="1">
      <alignment horizontal="center" vertical="center"/>
    </xf>
    <xf numFmtId="0" fontId="11" fillId="0" borderId="9" xfId="0" applyFont="1" applyBorder="1" applyAlignment="1">
      <alignment horizontal="center" vertical="center"/>
    </xf>
    <xf numFmtId="0" fontId="22" fillId="0" borderId="12" xfId="0" applyFont="1" applyBorder="1" applyAlignment="1">
      <alignment horizontal="center" vertical="center" wrapText="1"/>
    </xf>
    <xf numFmtId="0" fontId="22" fillId="0" borderId="14"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cellXfs>
  <cellStyles count="3">
    <cellStyle name="桁区切り" xfId="1" builtinId="6"/>
    <cellStyle name="標準" xfId="0" builtinId="0"/>
    <cellStyle name="標準 2 3 2" xfId="2"/>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205"/>
  <sheetViews>
    <sheetView zoomScale="55" zoomScaleNormal="55" zoomScaleSheetLayoutView="55" workbookViewId="0">
      <pane xSplit="1" ySplit="7" topLeftCell="B64" activePane="bottomRight" state="frozen"/>
      <selection activeCell="W156" sqref="W154:W156"/>
      <selection pane="topRight" activeCell="W156" sqref="W154:W156"/>
      <selection pane="bottomLeft" activeCell="W156" sqref="W154:W156"/>
      <selection pane="bottomRight" activeCell="I81" sqref="I81"/>
    </sheetView>
  </sheetViews>
  <sheetFormatPr defaultRowHeight="18.75" x14ac:dyDescent="0.4"/>
  <cols>
    <col min="1" max="1" width="40.625" style="50" customWidth="1"/>
    <col min="2" max="7" width="9.375" style="50" bestFit="1" customWidth="1"/>
    <col min="8" max="8" width="9.125" style="50" bestFit="1" customWidth="1"/>
    <col min="9" max="9" width="13" style="50" bestFit="1" customWidth="1"/>
    <col min="10" max="10" width="14.125" style="50" customWidth="1"/>
    <col min="11" max="11" width="15.875" style="50" customWidth="1"/>
    <col min="12" max="12" width="13.125" style="50" customWidth="1"/>
    <col min="13" max="13" width="24.625" style="50" customWidth="1"/>
    <col min="14" max="14" width="36.625" style="50" customWidth="1"/>
    <col min="15" max="16384" width="9" style="50"/>
  </cols>
  <sheetData>
    <row r="1" spans="1:13" ht="42" customHeight="1" x14ac:dyDescent="0.4">
      <c r="A1" s="101" t="s">
        <v>97</v>
      </c>
      <c r="B1" s="118" t="s">
        <v>101</v>
      </c>
      <c r="C1" s="119"/>
      <c r="D1" s="119"/>
      <c r="E1" s="119"/>
      <c r="F1" s="119"/>
      <c r="G1" s="119"/>
      <c r="H1" s="119"/>
      <c r="I1" s="119"/>
      <c r="M1" s="61" t="s">
        <v>90</v>
      </c>
    </row>
    <row r="2" spans="1:13" ht="77.25" customHeight="1" x14ac:dyDescent="0.4">
      <c r="A2" s="19" t="s">
        <v>51</v>
      </c>
      <c r="B2" s="19"/>
      <c r="C2" s="19"/>
      <c r="D2" s="19"/>
      <c r="E2" s="19"/>
      <c r="F2" s="19"/>
      <c r="G2" s="19"/>
      <c r="H2" s="19"/>
      <c r="I2" s="19"/>
      <c r="J2" s="19"/>
      <c r="K2" s="19"/>
      <c r="M2" s="20" t="s">
        <v>49</v>
      </c>
    </row>
    <row r="3" spans="1:13" s="110" customFormat="1" ht="45" customHeight="1" x14ac:dyDescent="0.4">
      <c r="A3" s="19"/>
      <c r="B3" s="19"/>
      <c r="C3" s="19"/>
      <c r="D3" s="19"/>
      <c r="E3" s="19"/>
      <c r="F3" s="19"/>
      <c r="G3" s="19"/>
      <c r="H3" s="19"/>
      <c r="I3" s="19"/>
      <c r="J3" s="19"/>
      <c r="K3" s="19"/>
      <c r="M3" s="20"/>
    </row>
    <row r="4" spans="1:13" s="110" customFormat="1" ht="45" customHeight="1" x14ac:dyDescent="0.4">
      <c r="A4" s="19" t="s">
        <v>111</v>
      </c>
      <c r="B4" s="19"/>
      <c r="C4" s="19"/>
      <c r="D4" s="19"/>
      <c r="E4" s="19"/>
      <c r="F4" s="19"/>
      <c r="G4" s="19"/>
      <c r="H4" s="19"/>
      <c r="I4" s="19"/>
      <c r="J4" s="19"/>
      <c r="K4" s="19"/>
      <c r="M4" s="20"/>
    </row>
    <row r="5" spans="1:13" s="110" customFormat="1" ht="45" customHeight="1" x14ac:dyDescent="0.4">
      <c r="A5" s="19"/>
      <c r="B5" s="19"/>
      <c r="C5" s="19"/>
      <c r="D5" s="19"/>
      <c r="E5" s="19"/>
      <c r="F5" s="19"/>
      <c r="G5" s="19"/>
      <c r="H5" s="19"/>
      <c r="I5" s="19"/>
      <c r="J5" s="19"/>
      <c r="K5" s="19"/>
      <c r="M5" s="20"/>
    </row>
    <row r="6" spans="1:13" ht="24" x14ac:dyDescent="0.4">
      <c r="A6" s="22"/>
      <c r="B6" s="22"/>
      <c r="C6" s="22"/>
      <c r="D6" s="22"/>
      <c r="E6" s="22"/>
      <c r="F6" s="22"/>
      <c r="G6" s="22"/>
      <c r="H6" s="22"/>
      <c r="I6" s="176" t="s">
        <v>7</v>
      </c>
      <c r="J6" s="167" t="s">
        <v>71</v>
      </c>
      <c r="K6" s="178" t="s">
        <v>8</v>
      </c>
      <c r="L6" s="178"/>
      <c r="M6" s="178"/>
    </row>
    <row r="7" spans="1:13" ht="27.75" customHeight="1" x14ac:dyDescent="0.4">
      <c r="A7" s="22"/>
      <c r="B7" s="33" t="s">
        <v>0</v>
      </c>
      <c r="C7" s="33" t="s">
        <v>1</v>
      </c>
      <c r="D7" s="33" t="s">
        <v>2</v>
      </c>
      <c r="E7" s="33" t="s">
        <v>3</v>
      </c>
      <c r="F7" s="33" t="s">
        <v>4</v>
      </c>
      <c r="G7" s="33" t="s">
        <v>5</v>
      </c>
      <c r="H7" s="33" t="s">
        <v>6</v>
      </c>
      <c r="I7" s="168"/>
      <c r="J7" s="177"/>
      <c r="K7" s="178"/>
      <c r="L7" s="178"/>
      <c r="M7" s="178"/>
    </row>
    <row r="8" spans="1:13" ht="27.75" customHeight="1" x14ac:dyDescent="0.4">
      <c r="A8" s="22"/>
      <c r="B8" s="23"/>
      <c r="C8" s="23"/>
      <c r="D8" s="23"/>
      <c r="E8" s="23"/>
      <c r="F8" s="23">
        <v>44287</v>
      </c>
      <c r="G8" s="23">
        <f t="shared" ref="G8" si="0">F8+1</f>
        <v>44288</v>
      </c>
      <c r="H8" s="23">
        <f>G8+1</f>
        <v>44289</v>
      </c>
      <c r="I8" s="24"/>
      <c r="J8" s="25"/>
      <c r="K8" s="178"/>
      <c r="L8" s="178"/>
      <c r="M8" s="178"/>
    </row>
    <row r="9" spans="1:13" ht="27.75" customHeight="1" x14ac:dyDescent="0.4">
      <c r="A9" s="63" t="s">
        <v>108</v>
      </c>
      <c r="B9" s="173"/>
      <c r="C9" s="174"/>
      <c r="D9" s="174"/>
      <c r="E9" s="174"/>
      <c r="F9" s="174"/>
      <c r="G9" s="174"/>
      <c r="H9" s="175"/>
      <c r="I9" s="52" t="s">
        <v>52</v>
      </c>
      <c r="J9" s="35"/>
      <c r="K9" s="179" t="str">
        <f>IF(I9&lt;100,IF(OR(J9="100回以上",J9="150回以上"),"エラー。接種回数と回数区分が一致しません",""),IF(I9&lt;150,IF(OR(J9="100回未満",J9="150回以上"),"エラー。接種回数と回数区分が一致しません",""),IF(J9="100回未満","エラー。接種回数と回数区分が一致しません","")))</f>
        <v/>
      </c>
      <c r="L9" s="179"/>
      <c r="M9" s="179"/>
    </row>
    <row r="10" spans="1:13" ht="27.75" customHeight="1" x14ac:dyDescent="0.4">
      <c r="A10" s="63" t="s">
        <v>109</v>
      </c>
      <c r="B10" s="180"/>
      <c r="C10" s="181"/>
      <c r="D10" s="181"/>
      <c r="E10" s="182"/>
      <c r="F10" s="56"/>
      <c r="G10" s="56"/>
      <c r="H10" s="56"/>
      <c r="I10" s="40">
        <f>SUM(F10:H10)</f>
        <v>0</v>
      </c>
      <c r="J10" s="30"/>
      <c r="K10" s="159"/>
      <c r="L10" s="159"/>
      <c r="M10" s="159"/>
    </row>
    <row r="11" spans="1:13" ht="27.75" customHeight="1" x14ac:dyDescent="0.4">
      <c r="A11" s="63" t="s">
        <v>110</v>
      </c>
      <c r="B11" s="180"/>
      <c r="C11" s="181"/>
      <c r="D11" s="181"/>
      <c r="E11" s="182"/>
      <c r="F11" s="56"/>
      <c r="G11" s="56"/>
      <c r="H11" s="56"/>
      <c r="I11" s="40">
        <f>SUM(F11:H11)</f>
        <v>0</v>
      </c>
      <c r="J11" s="30"/>
      <c r="K11" s="159"/>
      <c r="L11" s="159"/>
      <c r="M11" s="159"/>
    </row>
    <row r="12" spans="1:13" ht="27.75" customHeight="1" x14ac:dyDescent="0.4">
      <c r="A12" s="28"/>
      <c r="B12" s="23">
        <f>H8+1</f>
        <v>44290</v>
      </c>
      <c r="C12" s="23">
        <f>B12+1</f>
        <v>44291</v>
      </c>
      <c r="D12" s="23">
        <f t="shared" ref="D12:G12" si="1">C12+1</f>
        <v>44292</v>
      </c>
      <c r="E12" s="23">
        <f t="shared" si="1"/>
        <v>44293</v>
      </c>
      <c r="F12" s="23">
        <f t="shared" si="1"/>
        <v>44294</v>
      </c>
      <c r="G12" s="23">
        <f t="shared" si="1"/>
        <v>44295</v>
      </c>
      <c r="H12" s="23">
        <f>G12+1</f>
        <v>44296</v>
      </c>
      <c r="I12" s="29"/>
      <c r="J12" s="30"/>
      <c r="K12" s="159"/>
      <c r="L12" s="159"/>
      <c r="M12" s="159"/>
    </row>
    <row r="13" spans="1:13" ht="27.75" customHeight="1" x14ac:dyDescent="0.4">
      <c r="A13" s="63" t="s">
        <v>108</v>
      </c>
      <c r="B13" s="173"/>
      <c r="C13" s="174"/>
      <c r="D13" s="174"/>
      <c r="E13" s="174"/>
      <c r="F13" s="174"/>
      <c r="G13" s="174"/>
      <c r="H13" s="175"/>
      <c r="I13" s="55" t="s">
        <v>52</v>
      </c>
      <c r="J13" s="35"/>
      <c r="K13" s="159"/>
      <c r="L13" s="159"/>
      <c r="M13" s="159"/>
    </row>
    <row r="14" spans="1:13" ht="27.75" customHeight="1" x14ac:dyDescent="0.4">
      <c r="A14" s="63" t="s">
        <v>109</v>
      </c>
      <c r="B14" s="56"/>
      <c r="C14" s="56"/>
      <c r="D14" s="56"/>
      <c r="E14" s="56"/>
      <c r="F14" s="56"/>
      <c r="G14" s="56"/>
      <c r="H14" s="56"/>
      <c r="I14" s="29">
        <f>SUM(B14:H14)</f>
        <v>0</v>
      </c>
      <c r="J14" s="30"/>
      <c r="K14" s="159"/>
      <c r="L14" s="159"/>
      <c r="M14" s="159"/>
    </row>
    <row r="15" spans="1:13" ht="27.75" customHeight="1" x14ac:dyDescent="0.4">
      <c r="A15" s="63" t="s">
        <v>110</v>
      </c>
      <c r="B15" s="56"/>
      <c r="C15" s="56"/>
      <c r="D15" s="56"/>
      <c r="E15" s="56"/>
      <c r="F15" s="56"/>
      <c r="G15" s="56"/>
      <c r="H15" s="56"/>
      <c r="I15" s="29">
        <f>SUM(B15:H15)</f>
        <v>0</v>
      </c>
      <c r="J15" s="30"/>
      <c r="K15" s="159"/>
      <c r="L15" s="159"/>
      <c r="M15" s="159"/>
    </row>
    <row r="16" spans="1:13" ht="27.75" customHeight="1" x14ac:dyDescent="0.4">
      <c r="A16" s="28"/>
      <c r="B16" s="23">
        <f>H12+1</f>
        <v>44297</v>
      </c>
      <c r="C16" s="23">
        <f>B16+1</f>
        <v>44298</v>
      </c>
      <c r="D16" s="23">
        <f t="shared" ref="D16:G16" si="2">C16+1</f>
        <v>44299</v>
      </c>
      <c r="E16" s="23">
        <f t="shared" si="2"/>
        <v>44300</v>
      </c>
      <c r="F16" s="23">
        <f t="shared" si="2"/>
        <v>44301</v>
      </c>
      <c r="G16" s="23">
        <f t="shared" si="2"/>
        <v>44302</v>
      </c>
      <c r="H16" s="23">
        <f>G16+1</f>
        <v>44303</v>
      </c>
      <c r="I16" s="29"/>
      <c r="J16" s="30"/>
      <c r="K16" s="159"/>
      <c r="L16" s="159"/>
      <c r="M16" s="159"/>
    </row>
    <row r="17" spans="1:13" ht="27.75" customHeight="1" x14ac:dyDescent="0.4">
      <c r="A17" s="63" t="s">
        <v>108</v>
      </c>
      <c r="B17" s="173"/>
      <c r="C17" s="174"/>
      <c r="D17" s="174"/>
      <c r="E17" s="174"/>
      <c r="F17" s="174"/>
      <c r="G17" s="174"/>
      <c r="H17" s="175"/>
      <c r="I17" s="55" t="s">
        <v>52</v>
      </c>
      <c r="J17" s="35"/>
      <c r="K17" s="159"/>
      <c r="L17" s="159"/>
      <c r="M17" s="159"/>
    </row>
    <row r="18" spans="1:13" ht="27.75" customHeight="1" x14ac:dyDescent="0.4">
      <c r="A18" s="63" t="s">
        <v>109</v>
      </c>
      <c r="B18" s="56"/>
      <c r="C18" s="56"/>
      <c r="D18" s="56"/>
      <c r="E18" s="56"/>
      <c r="F18" s="56"/>
      <c r="G18" s="56"/>
      <c r="H18" s="56"/>
      <c r="I18" s="29">
        <f>SUM(B18:H18)</f>
        <v>0</v>
      </c>
      <c r="J18" s="30"/>
      <c r="K18" s="159"/>
      <c r="L18" s="159"/>
      <c r="M18" s="159"/>
    </row>
    <row r="19" spans="1:13" ht="27.75" customHeight="1" x14ac:dyDescent="0.4">
      <c r="A19" s="63" t="s">
        <v>110</v>
      </c>
      <c r="B19" s="56"/>
      <c r="C19" s="56"/>
      <c r="D19" s="56"/>
      <c r="E19" s="56"/>
      <c r="F19" s="56"/>
      <c r="G19" s="56"/>
      <c r="H19" s="56"/>
      <c r="I19" s="29">
        <f>SUM(B19:H19)</f>
        <v>0</v>
      </c>
      <c r="J19" s="30"/>
      <c r="K19" s="159"/>
      <c r="L19" s="159"/>
      <c r="M19" s="159"/>
    </row>
    <row r="20" spans="1:13" ht="27.75" customHeight="1" x14ac:dyDescent="0.4">
      <c r="A20" s="28"/>
      <c r="B20" s="23">
        <f>H16+1</f>
        <v>44304</v>
      </c>
      <c r="C20" s="23">
        <f>B20+1</f>
        <v>44305</v>
      </c>
      <c r="D20" s="23">
        <f t="shared" ref="D20:G20" si="3">C20+1</f>
        <v>44306</v>
      </c>
      <c r="E20" s="23">
        <f t="shared" si="3"/>
        <v>44307</v>
      </c>
      <c r="F20" s="23">
        <f t="shared" si="3"/>
        <v>44308</v>
      </c>
      <c r="G20" s="23">
        <f t="shared" si="3"/>
        <v>44309</v>
      </c>
      <c r="H20" s="23">
        <f>G20+1</f>
        <v>44310</v>
      </c>
      <c r="I20" s="29"/>
      <c r="J20" s="30"/>
      <c r="K20" s="159"/>
      <c r="L20" s="159"/>
      <c r="M20" s="159"/>
    </row>
    <row r="21" spans="1:13" ht="27.75" customHeight="1" x14ac:dyDescent="0.4">
      <c r="A21" s="63" t="s">
        <v>108</v>
      </c>
      <c r="B21" s="173"/>
      <c r="C21" s="174"/>
      <c r="D21" s="174"/>
      <c r="E21" s="174"/>
      <c r="F21" s="174"/>
      <c r="G21" s="174"/>
      <c r="H21" s="175"/>
      <c r="I21" s="55" t="s">
        <v>52</v>
      </c>
      <c r="J21" s="35"/>
      <c r="K21" s="159"/>
      <c r="L21" s="159"/>
      <c r="M21" s="159"/>
    </row>
    <row r="22" spans="1:13" ht="27.75" customHeight="1" x14ac:dyDescent="0.4">
      <c r="A22" s="63" t="s">
        <v>109</v>
      </c>
      <c r="B22" s="56"/>
      <c r="C22" s="56"/>
      <c r="D22" s="56"/>
      <c r="E22" s="56"/>
      <c r="F22" s="56"/>
      <c r="G22" s="56"/>
      <c r="H22" s="56"/>
      <c r="I22" s="29">
        <f>SUM(B22:H22)</f>
        <v>0</v>
      </c>
      <c r="J22" s="30"/>
      <c r="K22" s="159"/>
      <c r="L22" s="159"/>
      <c r="M22" s="159"/>
    </row>
    <row r="23" spans="1:13" ht="27.75" customHeight="1" x14ac:dyDescent="0.4">
      <c r="A23" s="63" t="s">
        <v>110</v>
      </c>
      <c r="B23" s="56"/>
      <c r="C23" s="56"/>
      <c r="D23" s="56"/>
      <c r="E23" s="56"/>
      <c r="F23" s="56"/>
      <c r="G23" s="56"/>
      <c r="H23" s="56"/>
      <c r="I23" s="29">
        <f>SUM(B23:H23)</f>
        <v>0</v>
      </c>
      <c r="J23" s="30"/>
      <c r="K23" s="159"/>
      <c r="L23" s="159"/>
      <c r="M23" s="159"/>
    </row>
    <row r="24" spans="1:13" ht="27.75" customHeight="1" x14ac:dyDescent="0.4">
      <c r="A24" s="28"/>
      <c r="B24" s="23">
        <f>H20+1</f>
        <v>44311</v>
      </c>
      <c r="C24" s="23">
        <f>B24+1</f>
        <v>44312</v>
      </c>
      <c r="D24" s="23">
        <f t="shared" ref="D24:G32" si="4">C24+1</f>
        <v>44313</v>
      </c>
      <c r="E24" s="23">
        <f t="shared" si="4"/>
        <v>44314</v>
      </c>
      <c r="F24" s="23">
        <f t="shared" si="4"/>
        <v>44315</v>
      </c>
      <c r="G24" s="23">
        <f t="shared" si="4"/>
        <v>44316</v>
      </c>
      <c r="H24" s="23">
        <f>G24+1</f>
        <v>44317</v>
      </c>
      <c r="I24" s="29"/>
      <c r="J24" s="30"/>
      <c r="K24" s="159"/>
      <c r="L24" s="159"/>
      <c r="M24" s="159"/>
    </row>
    <row r="25" spans="1:13" ht="27.75" customHeight="1" x14ac:dyDescent="0.4">
      <c r="A25" s="63" t="s">
        <v>108</v>
      </c>
      <c r="B25" s="173"/>
      <c r="C25" s="174"/>
      <c r="D25" s="174"/>
      <c r="E25" s="174"/>
      <c r="F25" s="174"/>
      <c r="G25" s="174"/>
      <c r="H25" s="175"/>
      <c r="I25" s="55" t="s">
        <v>52</v>
      </c>
      <c r="J25" s="35"/>
      <c r="K25" s="159"/>
      <c r="L25" s="159"/>
      <c r="M25" s="159"/>
    </row>
    <row r="26" spans="1:13" ht="27.75" customHeight="1" x14ac:dyDescent="0.4">
      <c r="A26" s="63" t="s">
        <v>109</v>
      </c>
      <c r="B26" s="56"/>
      <c r="C26" s="56"/>
      <c r="D26" s="56"/>
      <c r="E26" s="56"/>
      <c r="F26" s="56"/>
      <c r="G26" s="56"/>
      <c r="H26" s="56"/>
      <c r="I26" s="29">
        <f>SUM(B26:H26)</f>
        <v>0</v>
      </c>
      <c r="J26" s="30"/>
      <c r="K26" s="159"/>
      <c r="L26" s="159"/>
      <c r="M26" s="159"/>
    </row>
    <row r="27" spans="1:13" ht="27.75" customHeight="1" x14ac:dyDescent="0.4">
      <c r="A27" s="63" t="s">
        <v>110</v>
      </c>
      <c r="B27" s="56"/>
      <c r="C27" s="56"/>
      <c r="D27" s="56"/>
      <c r="E27" s="56"/>
      <c r="F27" s="56"/>
      <c r="G27" s="56"/>
      <c r="H27" s="56"/>
      <c r="I27" s="29">
        <f>SUM(B27:H27)</f>
        <v>0</v>
      </c>
      <c r="J27" s="30"/>
      <c r="K27" s="159"/>
      <c r="L27" s="159"/>
      <c r="M27" s="159"/>
    </row>
    <row r="28" spans="1:13" ht="27.75" customHeight="1" x14ac:dyDescent="0.4">
      <c r="A28" s="28"/>
      <c r="B28" s="23">
        <f>H24+1</f>
        <v>44318</v>
      </c>
      <c r="C28" s="23">
        <f>B28+1</f>
        <v>44319</v>
      </c>
      <c r="D28" s="23">
        <f t="shared" ref="D28:G28" si="5">C28+1</f>
        <v>44320</v>
      </c>
      <c r="E28" s="23">
        <f t="shared" si="5"/>
        <v>44321</v>
      </c>
      <c r="F28" s="23">
        <f t="shared" si="5"/>
        <v>44322</v>
      </c>
      <c r="G28" s="23">
        <f t="shared" si="5"/>
        <v>44323</v>
      </c>
      <c r="H28" s="23">
        <f>G28+1</f>
        <v>44324</v>
      </c>
      <c r="I28" s="29"/>
      <c r="J28" s="30"/>
      <c r="K28" s="159"/>
      <c r="L28" s="159"/>
      <c r="M28" s="159"/>
    </row>
    <row r="29" spans="1:13" ht="27.75" customHeight="1" x14ac:dyDescent="0.4">
      <c r="A29" s="63" t="s">
        <v>108</v>
      </c>
      <c r="B29" s="173"/>
      <c r="C29" s="174"/>
      <c r="D29" s="174"/>
      <c r="E29" s="174"/>
      <c r="F29" s="174"/>
      <c r="G29" s="174"/>
      <c r="H29" s="175"/>
      <c r="I29" s="55" t="s">
        <v>52</v>
      </c>
      <c r="J29" s="35"/>
      <c r="K29" s="159"/>
      <c r="L29" s="159"/>
      <c r="M29" s="159"/>
    </row>
    <row r="30" spans="1:13" ht="27.75" customHeight="1" x14ac:dyDescent="0.4">
      <c r="A30" s="63" t="s">
        <v>109</v>
      </c>
      <c r="B30" s="56"/>
      <c r="C30" s="56"/>
      <c r="D30" s="56"/>
      <c r="E30" s="56"/>
      <c r="F30" s="56"/>
      <c r="G30" s="56"/>
      <c r="H30" s="56"/>
      <c r="I30" s="29">
        <f>SUM(B30:H30)</f>
        <v>0</v>
      </c>
      <c r="J30" s="30"/>
      <c r="K30" s="159"/>
      <c r="L30" s="159"/>
      <c r="M30" s="159"/>
    </row>
    <row r="31" spans="1:13" ht="27.75" customHeight="1" x14ac:dyDescent="0.4">
      <c r="A31" s="63" t="s">
        <v>110</v>
      </c>
      <c r="B31" s="56"/>
      <c r="C31" s="56"/>
      <c r="D31" s="56"/>
      <c r="E31" s="56"/>
      <c r="F31" s="56"/>
      <c r="G31" s="56"/>
      <c r="H31" s="56"/>
      <c r="I31" s="29">
        <f>SUM(B31:H31)</f>
        <v>0</v>
      </c>
      <c r="J31" s="30"/>
      <c r="K31" s="159"/>
      <c r="L31" s="159"/>
      <c r="M31" s="159"/>
    </row>
    <row r="32" spans="1:13" ht="27.75" customHeight="1" x14ac:dyDescent="0.4">
      <c r="A32" s="28"/>
      <c r="B32" s="23">
        <f>H28+1</f>
        <v>44325</v>
      </c>
      <c r="C32" s="23">
        <f>B32+1</f>
        <v>44326</v>
      </c>
      <c r="D32" s="23">
        <f t="shared" si="4"/>
        <v>44327</v>
      </c>
      <c r="E32" s="23">
        <f t="shared" si="4"/>
        <v>44328</v>
      </c>
      <c r="F32" s="23">
        <f t="shared" si="4"/>
        <v>44329</v>
      </c>
      <c r="G32" s="23">
        <f t="shared" si="4"/>
        <v>44330</v>
      </c>
      <c r="H32" s="23">
        <f>G32+1</f>
        <v>44331</v>
      </c>
      <c r="I32" s="29"/>
      <c r="J32" s="30"/>
      <c r="K32" s="159"/>
      <c r="L32" s="159"/>
      <c r="M32" s="159"/>
    </row>
    <row r="33" spans="1:14" ht="27.75" customHeight="1" x14ac:dyDescent="0.4">
      <c r="A33" s="63" t="s">
        <v>108</v>
      </c>
      <c r="B33" s="56"/>
      <c r="C33" s="56"/>
      <c r="D33" s="56"/>
      <c r="E33" s="56"/>
      <c r="F33" s="56"/>
      <c r="G33" s="56"/>
      <c r="H33" s="56"/>
      <c r="I33" s="29">
        <f>SUM(B33:H33)</f>
        <v>0</v>
      </c>
      <c r="J33" s="31" t="str">
        <f>IF(I33&lt;100,"100回未満",IF(I33&lt;150,"100回以上","150回以上"))</f>
        <v>100回未満</v>
      </c>
      <c r="K33" s="159"/>
      <c r="L33" s="159"/>
      <c r="M33" s="159"/>
      <c r="N33" s="7" t="str">
        <f>IF(I33&lt;100,IF(OR(J33="100回以上",J33="150回以上"),"エラー。接種回数と回数区分が一致しません",""),IF(I33&lt;150,IF(OR(J33="100回未満",J33="150回以上"),"エラー。接種回数と回数区分が一致しません",""),IF(J33="100回未満","エラー。接種回数と回数区分が一致しません","")))</f>
        <v/>
      </c>
    </row>
    <row r="34" spans="1:14" ht="27.75" customHeight="1" x14ac:dyDescent="0.4">
      <c r="A34" s="63" t="s">
        <v>109</v>
      </c>
      <c r="B34" s="56"/>
      <c r="C34" s="56"/>
      <c r="D34" s="56"/>
      <c r="E34" s="56"/>
      <c r="F34" s="56"/>
      <c r="G34" s="56"/>
      <c r="H34" s="56"/>
      <c r="I34" s="29">
        <f>SUM(B34:H34)</f>
        <v>0</v>
      </c>
      <c r="J34" s="30"/>
      <c r="K34" s="159"/>
      <c r="L34" s="159"/>
      <c r="M34" s="159"/>
      <c r="N34" s="7"/>
    </row>
    <row r="35" spans="1:14" ht="27.75" customHeight="1" x14ac:dyDescent="0.4">
      <c r="A35" s="63" t="s">
        <v>110</v>
      </c>
      <c r="B35" s="56"/>
      <c r="C35" s="56"/>
      <c r="D35" s="56"/>
      <c r="E35" s="56"/>
      <c r="F35" s="56"/>
      <c r="G35" s="56"/>
      <c r="H35" s="56"/>
      <c r="I35" s="29">
        <f>SUM(B35:H35)</f>
        <v>0</v>
      </c>
      <c r="J35" s="30"/>
      <c r="K35" s="159"/>
      <c r="L35" s="159"/>
      <c r="M35" s="159"/>
      <c r="N35" s="7"/>
    </row>
    <row r="36" spans="1:14" ht="27.75" customHeight="1" x14ac:dyDescent="0.4">
      <c r="A36" s="28"/>
      <c r="B36" s="23">
        <f>H32+1</f>
        <v>44332</v>
      </c>
      <c r="C36" s="23">
        <f>B36+1</f>
        <v>44333</v>
      </c>
      <c r="D36" s="23">
        <f t="shared" ref="D36:G80" si="6">C36+1</f>
        <v>44334</v>
      </c>
      <c r="E36" s="23">
        <f t="shared" si="6"/>
        <v>44335</v>
      </c>
      <c r="F36" s="23">
        <f t="shared" si="6"/>
        <v>44336</v>
      </c>
      <c r="G36" s="23">
        <f t="shared" si="6"/>
        <v>44337</v>
      </c>
      <c r="H36" s="23">
        <f>G36+1</f>
        <v>44338</v>
      </c>
      <c r="I36" s="29"/>
      <c r="J36" s="30"/>
      <c r="K36" s="159"/>
      <c r="L36" s="159"/>
      <c r="M36" s="159"/>
      <c r="N36" s="7"/>
    </row>
    <row r="37" spans="1:14" ht="27.75" customHeight="1" x14ac:dyDescent="0.4">
      <c r="A37" s="63" t="s">
        <v>108</v>
      </c>
      <c r="B37" s="56"/>
      <c r="C37" s="56"/>
      <c r="D37" s="56"/>
      <c r="E37" s="56"/>
      <c r="F37" s="56"/>
      <c r="G37" s="56"/>
      <c r="H37" s="56"/>
      <c r="I37" s="29">
        <f>SUM(B37:H37)</f>
        <v>0</v>
      </c>
      <c r="J37" s="31" t="str">
        <f>IF(I37&lt;100,"100回未満",IF(I37&lt;150,"100回以上","150回以上"))</f>
        <v>100回未満</v>
      </c>
      <c r="K37" s="159"/>
      <c r="L37" s="159"/>
      <c r="M37" s="159"/>
      <c r="N37" s="7" t="str">
        <f>IF(I37&lt;100,IF(OR(J37="100回以上",J37="150回以上"),"エラー。接種回数と回数区分が一致しません",""),IF(I37&lt;150,IF(OR(J37="100回未満",J37="150回以上"),"エラー。接種回数と回数区分が一致しません",""),IF(J37="100回未満","エラー。接種回数と回数区分が一致しません","")))</f>
        <v/>
      </c>
    </row>
    <row r="38" spans="1:14" ht="27.75" customHeight="1" x14ac:dyDescent="0.4">
      <c r="A38" s="63" t="s">
        <v>109</v>
      </c>
      <c r="B38" s="56"/>
      <c r="C38" s="56"/>
      <c r="D38" s="56"/>
      <c r="E38" s="56"/>
      <c r="F38" s="56"/>
      <c r="G38" s="56"/>
      <c r="H38" s="56"/>
      <c r="I38" s="29">
        <f>SUM(B38:H38)</f>
        <v>0</v>
      </c>
      <c r="J38" s="30"/>
      <c r="K38" s="159"/>
      <c r="L38" s="159"/>
      <c r="M38" s="159"/>
      <c r="N38" s="7"/>
    </row>
    <row r="39" spans="1:14" ht="27.75" customHeight="1" x14ac:dyDescent="0.4">
      <c r="A39" s="63" t="s">
        <v>110</v>
      </c>
      <c r="B39" s="56"/>
      <c r="C39" s="56"/>
      <c r="D39" s="56"/>
      <c r="E39" s="56"/>
      <c r="F39" s="56"/>
      <c r="G39" s="56"/>
      <c r="H39" s="56"/>
      <c r="I39" s="29">
        <f>SUM(B39:H39)</f>
        <v>0</v>
      </c>
      <c r="J39" s="30"/>
      <c r="K39" s="159"/>
      <c r="L39" s="159"/>
      <c r="M39" s="159"/>
      <c r="N39" s="7"/>
    </row>
    <row r="40" spans="1:14" ht="27.75" customHeight="1" x14ac:dyDescent="0.4">
      <c r="A40" s="28"/>
      <c r="B40" s="23">
        <f>H36+1</f>
        <v>44339</v>
      </c>
      <c r="C40" s="23">
        <f>B40+1</f>
        <v>44340</v>
      </c>
      <c r="D40" s="23">
        <f t="shared" si="6"/>
        <v>44341</v>
      </c>
      <c r="E40" s="23">
        <f t="shared" si="6"/>
        <v>44342</v>
      </c>
      <c r="F40" s="23">
        <f t="shared" si="6"/>
        <v>44343</v>
      </c>
      <c r="G40" s="23">
        <f t="shared" si="6"/>
        <v>44344</v>
      </c>
      <c r="H40" s="23">
        <f>G40+1</f>
        <v>44345</v>
      </c>
      <c r="I40" s="29"/>
      <c r="J40" s="30"/>
      <c r="K40" s="159"/>
      <c r="L40" s="159"/>
      <c r="M40" s="159"/>
      <c r="N40" s="7"/>
    </row>
    <row r="41" spans="1:14" ht="27.75" customHeight="1" x14ac:dyDescent="0.4">
      <c r="A41" s="63" t="s">
        <v>108</v>
      </c>
      <c r="B41" s="56"/>
      <c r="C41" s="56"/>
      <c r="D41" s="56"/>
      <c r="E41" s="56"/>
      <c r="F41" s="56"/>
      <c r="G41" s="56"/>
      <c r="H41" s="56"/>
      <c r="I41" s="29">
        <f>SUM(B41:H41)</f>
        <v>0</v>
      </c>
      <c r="J41" s="31" t="str">
        <f>IF(I41&lt;100,"100回未満",IF(I41&lt;150,"100回以上","150回以上"))</f>
        <v>100回未満</v>
      </c>
      <c r="K41" s="159"/>
      <c r="L41" s="159"/>
      <c r="M41" s="159"/>
      <c r="N41" s="7" t="str">
        <f>IF(I41&lt;100,IF(OR(J41="100回以上",J41="150回以上"),"エラー。接種回数と回数区分が一致しません",""),IF(I41&lt;150,IF(OR(J41="100回未満",J41="150回以上"),"エラー。接種回数と回数区分が一致しません",""),IF(J41="100回未満","エラー。接種回数と回数区分が一致しません","")))</f>
        <v/>
      </c>
    </row>
    <row r="42" spans="1:14" ht="27.75" customHeight="1" x14ac:dyDescent="0.4">
      <c r="A42" s="63" t="s">
        <v>109</v>
      </c>
      <c r="B42" s="56"/>
      <c r="C42" s="56"/>
      <c r="D42" s="56"/>
      <c r="E42" s="56"/>
      <c r="F42" s="56"/>
      <c r="G42" s="56"/>
      <c r="H42" s="56"/>
      <c r="I42" s="29">
        <f>SUM(B42:H42)</f>
        <v>0</v>
      </c>
      <c r="J42" s="30"/>
      <c r="K42" s="159"/>
      <c r="L42" s="159"/>
      <c r="M42" s="159"/>
      <c r="N42" s="7"/>
    </row>
    <row r="43" spans="1:14" ht="27.75" customHeight="1" x14ac:dyDescent="0.4">
      <c r="A43" s="63" t="s">
        <v>110</v>
      </c>
      <c r="B43" s="56"/>
      <c r="C43" s="56"/>
      <c r="D43" s="56"/>
      <c r="E43" s="56"/>
      <c r="F43" s="56"/>
      <c r="G43" s="56"/>
      <c r="H43" s="56"/>
      <c r="I43" s="29">
        <f>SUM(B43:H43)</f>
        <v>0</v>
      </c>
      <c r="J43" s="30"/>
      <c r="K43" s="159"/>
      <c r="L43" s="159"/>
      <c r="M43" s="159"/>
      <c r="N43" s="7"/>
    </row>
    <row r="44" spans="1:14" ht="27.75" customHeight="1" x14ac:dyDescent="0.4">
      <c r="A44" s="28"/>
      <c r="B44" s="23">
        <f>H40+1</f>
        <v>44346</v>
      </c>
      <c r="C44" s="23">
        <f>B44+1</f>
        <v>44347</v>
      </c>
      <c r="D44" s="23">
        <f t="shared" si="6"/>
        <v>44348</v>
      </c>
      <c r="E44" s="23">
        <f t="shared" si="6"/>
        <v>44349</v>
      </c>
      <c r="F44" s="23">
        <f t="shared" si="6"/>
        <v>44350</v>
      </c>
      <c r="G44" s="23">
        <f t="shared" si="6"/>
        <v>44351</v>
      </c>
      <c r="H44" s="23">
        <f>G44+1</f>
        <v>44352</v>
      </c>
      <c r="I44" s="29"/>
      <c r="J44" s="30"/>
      <c r="K44" s="159"/>
      <c r="L44" s="159"/>
      <c r="M44" s="159"/>
      <c r="N44" s="7"/>
    </row>
    <row r="45" spans="1:14" ht="27.75" customHeight="1" x14ac:dyDescent="0.4">
      <c r="A45" s="63" t="s">
        <v>108</v>
      </c>
      <c r="B45" s="56"/>
      <c r="C45" s="56"/>
      <c r="D45" s="56"/>
      <c r="E45" s="56"/>
      <c r="F45" s="56"/>
      <c r="G45" s="56"/>
      <c r="H45" s="56"/>
      <c r="I45" s="29">
        <f>SUM(B45:H45)</f>
        <v>0</v>
      </c>
      <c r="J45" s="31" t="str">
        <f>IF(I45&lt;100,"100回未満",IF(I45&lt;150,"100回以上","150回以上"))</f>
        <v>100回未満</v>
      </c>
      <c r="K45" s="159"/>
      <c r="L45" s="159"/>
      <c r="M45" s="159"/>
      <c r="N45" s="7" t="str">
        <f>IF(I45&lt;100,IF(OR(J45="100回以上",J45="150回以上"),"エラー。接種回数と回数区分が一致しません",""),IF(I45&lt;150,IF(OR(J45="100回未満",J45="150回以上"),"エラー。接種回数と回数区分が一致しません",""),IF(J45="100回未満","エラー。接種回数と回数区分が一致しません","")))</f>
        <v/>
      </c>
    </row>
    <row r="46" spans="1:14" ht="27.75" customHeight="1" x14ac:dyDescent="0.4">
      <c r="A46" s="63" t="s">
        <v>109</v>
      </c>
      <c r="B46" s="56"/>
      <c r="C46" s="56"/>
      <c r="D46" s="56"/>
      <c r="E46" s="56"/>
      <c r="F46" s="56"/>
      <c r="G46" s="56"/>
      <c r="H46" s="56"/>
      <c r="I46" s="29">
        <f>SUM(B46:H46)</f>
        <v>0</v>
      </c>
      <c r="J46" s="30"/>
      <c r="K46" s="159"/>
      <c r="L46" s="159"/>
      <c r="M46" s="159"/>
      <c r="N46" s="7"/>
    </row>
    <row r="47" spans="1:14" ht="27.75" customHeight="1" x14ac:dyDescent="0.4">
      <c r="A47" s="63" t="s">
        <v>110</v>
      </c>
      <c r="B47" s="56"/>
      <c r="C47" s="56"/>
      <c r="D47" s="56"/>
      <c r="E47" s="56"/>
      <c r="F47" s="56"/>
      <c r="G47" s="56"/>
      <c r="H47" s="56"/>
      <c r="I47" s="29">
        <f>SUM(B47:H47)</f>
        <v>0</v>
      </c>
      <c r="J47" s="30"/>
      <c r="K47" s="159"/>
      <c r="L47" s="159"/>
      <c r="M47" s="159"/>
      <c r="N47" s="7"/>
    </row>
    <row r="48" spans="1:14" ht="27.75" customHeight="1" x14ac:dyDescent="0.4">
      <c r="A48" s="28"/>
      <c r="B48" s="23">
        <f>H44+1</f>
        <v>44353</v>
      </c>
      <c r="C48" s="23">
        <f>B48+1</f>
        <v>44354</v>
      </c>
      <c r="D48" s="23">
        <f t="shared" si="6"/>
        <v>44355</v>
      </c>
      <c r="E48" s="23">
        <f t="shared" si="6"/>
        <v>44356</v>
      </c>
      <c r="F48" s="23">
        <f t="shared" si="6"/>
        <v>44357</v>
      </c>
      <c r="G48" s="23">
        <f t="shared" si="6"/>
        <v>44358</v>
      </c>
      <c r="H48" s="23">
        <f>G48+1</f>
        <v>44359</v>
      </c>
      <c r="I48" s="29"/>
      <c r="J48" s="30"/>
      <c r="K48" s="159"/>
      <c r="L48" s="159"/>
      <c r="M48" s="159"/>
      <c r="N48" s="7"/>
    </row>
    <row r="49" spans="1:14" ht="27.75" customHeight="1" x14ac:dyDescent="0.4">
      <c r="A49" s="63" t="s">
        <v>108</v>
      </c>
      <c r="B49" s="56"/>
      <c r="C49" s="56"/>
      <c r="D49" s="56"/>
      <c r="E49" s="56"/>
      <c r="F49" s="56"/>
      <c r="G49" s="56"/>
      <c r="H49" s="56"/>
      <c r="I49" s="29">
        <f>SUM(B49:H49)</f>
        <v>0</v>
      </c>
      <c r="J49" s="31" t="str">
        <f>IF(I49&lt;100,"100回未満",IF(I49&lt;150,"100回以上","150回以上"))</f>
        <v>100回未満</v>
      </c>
      <c r="K49" s="159"/>
      <c r="L49" s="159"/>
      <c r="M49" s="159"/>
      <c r="N49" s="7" t="str">
        <f>IF(I49&lt;100,IF(OR(J49="100回以上",J49="150回以上"),"エラー。接種回数と回数区分が一致しません",""),IF(I49&lt;150,IF(OR(J49="100回未満",J49="150回以上"),"エラー。接種回数と回数区分が一致しません",""),IF(J49="100回未満","エラー。接種回数と回数区分が一致しません","")))</f>
        <v/>
      </c>
    </row>
    <row r="50" spans="1:14" ht="27.75" customHeight="1" x14ac:dyDescent="0.4">
      <c r="A50" s="63" t="s">
        <v>109</v>
      </c>
      <c r="B50" s="56"/>
      <c r="C50" s="56"/>
      <c r="D50" s="56"/>
      <c r="E50" s="56"/>
      <c r="F50" s="56"/>
      <c r="G50" s="56"/>
      <c r="H50" s="56"/>
      <c r="I50" s="29">
        <f>SUM(B50:H50)</f>
        <v>0</v>
      </c>
      <c r="J50" s="30"/>
      <c r="K50" s="159"/>
      <c r="L50" s="159"/>
      <c r="M50" s="159"/>
      <c r="N50" s="7"/>
    </row>
    <row r="51" spans="1:14" ht="27.75" customHeight="1" x14ac:dyDescent="0.4">
      <c r="A51" s="63" t="s">
        <v>110</v>
      </c>
      <c r="B51" s="56"/>
      <c r="C51" s="56"/>
      <c r="D51" s="56"/>
      <c r="E51" s="56"/>
      <c r="F51" s="56"/>
      <c r="G51" s="56"/>
      <c r="H51" s="56"/>
      <c r="I51" s="29">
        <f>SUM(B51:H51)</f>
        <v>0</v>
      </c>
      <c r="J51" s="30"/>
      <c r="K51" s="159"/>
      <c r="L51" s="159"/>
      <c r="M51" s="159"/>
      <c r="N51" s="7"/>
    </row>
    <row r="52" spans="1:14" ht="46.5" customHeight="1" x14ac:dyDescent="0.4">
      <c r="A52" s="101" t="s">
        <v>97</v>
      </c>
      <c r="B52" s="120" t="str">
        <f>B1</f>
        <v>医療機関○○クリニック</v>
      </c>
      <c r="C52" s="121"/>
      <c r="D52" s="121"/>
      <c r="E52" s="121"/>
      <c r="F52" s="121"/>
      <c r="G52" s="121"/>
      <c r="H52" s="121"/>
      <c r="I52" s="121"/>
      <c r="J52" s="21"/>
      <c r="K52" s="21"/>
      <c r="L52" s="32"/>
      <c r="M52" s="20" t="s">
        <v>50</v>
      </c>
      <c r="N52" s="7"/>
    </row>
    <row r="53" spans="1:14" ht="20.25" customHeight="1" x14ac:dyDescent="0.4">
      <c r="A53" s="102"/>
      <c r="B53" s="103"/>
      <c r="C53" s="104"/>
      <c r="D53" s="104"/>
      <c r="E53" s="104"/>
      <c r="F53" s="104"/>
      <c r="G53" s="104"/>
      <c r="H53" s="104"/>
      <c r="I53" s="104"/>
      <c r="J53" s="21"/>
      <c r="K53" s="21"/>
      <c r="L53" s="32"/>
      <c r="M53" s="20"/>
      <c r="N53" s="7"/>
    </row>
    <row r="54" spans="1:14" ht="24" x14ac:dyDescent="0.4">
      <c r="A54" s="22"/>
      <c r="B54" s="22"/>
      <c r="C54" s="22"/>
      <c r="D54" s="22"/>
      <c r="E54" s="22"/>
      <c r="F54" s="22"/>
      <c r="G54" s="22"/>
      <c r="H54" s="22"/>
      <c r="I54" s="165" t="s">
        <v>7</v>
      </c>
      <c r="J54" s="167" t="s">
        <v>37</v>
      </c>
      <c r="K54" s="169" t="s">
        <v>8</v>
      </c>
      <c r="L54" s="170"/>
      <c r="M54" s="170"/>
      <c r="N54" s="8"/>
    </row>
    <row r="55" spans="1:14" ht="24" x14ac:dyDescent="0.4">
      <c r="A55" s="22"/>
      <c r="B55" s="34" t="s">
        <v>0</v>
      </c>
      <c r="C55" s="34" t="s">
        <v>1</v>
      </c>
      <c r="D55" s="34" t="s">
        <v>2</v>
      </c>
      <c r="E55" s="34" t="s">
        <v>3</v>
      </c>
      <c r="F55" s="34" t="s">
        <v>4</v>
      </c>
      <c r="G55" s="34" t="s">
        <v>5</v>
      </c>
      <c r="H55" s="34" t="s">
        <v>6</v>
      </c>
      <c r="I55" s="166"/>
      <c r="J55" s="168"/>
      <c r="K55" s="171"/>
      <c r="L55" s="172"/>
      <c r="M55" s="172"/>
      <c r="N55" s="8"/>
    </row>
    <row r="56" spans="1:14" ht="26.25" customHeight="1" x14ac:dyDescent="0.4">
      <c r="A56" s="28"/>
      <c r="B56" s="23">
        <f>H48+1</f>
        <v>44360</v>
      </c>
      <c r="C56" s="23">
        <f>B56+1</f>
        <v>44361</v>
      </c>
      <c r="D56" s="23">
        <f t="shared" si="6"/>
        <v>44362</v>
      </c>
      <c r="E56" s="23">
        <f t="shared" si="6"/>
        <v>44363</v>
      </c>
      <c r="F56" s="23">
        <f t="shared" si="6"/>
        <v>44364</v>
      </c>
      <c r="G56" s="23">
        <f t="shared" si="6"/>
        <v>44365</v>
      </c>
      <c r="H56" s="23">
        <f>G56+1</f>
        <v>44366</v>
      </c>
      <c r="I56" s="29"/>
      <c r="J56" s="30"/>
      <c r="K56" s="159"/>
      <c r="L56" s="159"/>
      <c r="M56" s="159"/>
      <c r="N56" s="7"/>
    </row>
    <row r="57" spans="1:14" ht="26.25" customHeight="1" x14ac:dyDescent="0.4">
      <c r="A57" s="63" t="s">
        <v>108</v>
      </c>
      <c r="B57" s="56"/>
      <c r="C57" s="56"/>
      <c r="D57" s="56"/>
      <c r="E57" s="56"/>
      <c r="F57" s="56"/>
      <c r="G57" s="56"/>
      <c r="H57" s="56"/>
      <c r="I57" s="29">
        <f>SUM(B57:H57)</f>
        <v>0</v>
      </c>
      <c r="J57" s="31" t="str">
        <f>IF(I57&lt;100,"100回未満",IF(I57&lt;150,"100回以上","150回以上"))</f>
        <v>100回未満</v>
      </c>
      <c r="K57" s="159"/>
      <c r="L57" s="159"/>
      <c r="M57" s="159"/>
      <c r="N57" s="7" t="str">
        <f>IF(I57&lt;100,IF(OR(J57="100回以上",J57="150回以上"),"エラー。接種回数と回数区分が一致しません",""),IF(I57&lt;150,IF(OR(J57="100回未満",J57="150回以上"),"エラー。接種回数と回数区分が一致しません",""),IF(J57="100回未満","エラー。接種回数と回数区分が一致しません","")))</f>
        <v/>
      </c>
    </row>
    <row r="58" spans="1:14" ht="26.25" customHeight="1" x14ac:dyDescent="0.4">
      <c r="A58" s="63" t="s">
        <v>109</v>
      </c>
      <c r="B58" s="56"/>
      <c r="C58" s="56"/>
      <c r="D58" s="56"/>
      <c r="E58" s="56"/>
      <c r="F58" s="56"/>
      <c r="G58" s="56"/>
      <c r="H58" s="56"/>
      <c r="I58" s="29">
        <f>SUM(B58:H58)</f>
        <v>0</v>
      </c>
      <c r="J58" s="30"/>
      <c r="K58" s="159"/>
      <c r="L58" s="159"/>
      <c r="M58" s="159"/>
      <c r="N58" s="7"/>
    </row>
    <row r="59" spans="1:14" ht="26.25" customHeight="1" x14ac:dyDescent="0.4">
      <c r="A59" s="63" t="s">
        <v>110</v>
      </c>
      <c r="B59" s="56"/>
      <c r="C59" s="56"/>
      <c r="D59" s="56"/>
      <c r="E59" s="56"/>
      <c r="F59" s="56"/>
      <c r="G59" s="56"/>
      <c r="H59" s="56"/>
      <c r="I59" s="29">
        <f>SUM(B59:H59)</f>
        <v>0</v>
      </c>
      <c r="J59" s="30"/>
      <c r="K59" s="159"/>
      <c r="L59" s="159"/>
      <c r="M59" s="159"/>
      <c r="N59" s="7"/>
    </row>
    <row r="60" spans="1:14" ht="26.25" customHeight="1" x14ac:dyDescent="0.4">
      <c r="A60" s="28"/>
      <c r="B60" s="23">
        <f>H56+1</f>
        <v>44367</v>
      </c>
      <c r="C60" s="23">
        <f>B60+1</f>
        <v>44368</v>
      </c>
      <c r="D60" s="23">
        <f t="shared" si="6"/>
        <v>44369</v>
      </c>
      <c r="E60" s="23">
        <f t="shared" si="6"/>
        <v>44370</v>
      </c>
      <c r="F60" s="23">
        <f t="shared" si="6"/>
        <v>44371</v>
      </c>
      <c r="G60" s="23">
        <f t="shared" si="6"/>
        <v>44372</v>
      </c>
      <c r="H60" s="23">
        <f>G60+1</f>
        <v>44373</v>
      </c>
      <c r="I60" s="29"/>
      <c r="J60" s="30"/>
      <c r="K60" s="159"/>
      <c r="L60" s="159"/>
      <c r="M60" s="159"/>
      <c r="N60" s="7"/>
    </row>
    <row r="61" spans="1:14" ht="26.25" customHeight="1" x14ac:dyDescent="0.4">
      <c r="A61" s="63" t="s">
        <v>108</v>
      </c>
      <c r="B61" s="56"/>
      <c r="C61" s="56"/>
      <c r="D61" s="56"/>
      <c r="E61" s="56"/>
      <c r="F61" s="56"/>
      <c r="G61" s="56"/>
      <c r="H61" s="56"/>
      <c r="I61" s="29">
        <f>SUM(B61:H61)</f>
        <v>0</v>
      </c>
      <c r="J61" s="31" t="str">
        <f>IF(I61&lt;100,"100回未満",IF(I61&lt;150,"100回以上","150回以上"))</f>
        <v>100回未満</v>
      </c>
      <c r="K61" s="159"/>
      <c r="L61" s="159"/>
      <c r="M61" s="159"/>
      <c r="N61" s="7" t="str">
        <f>IF(I61&lt;100,IF(OR(J61="100回以上",J61="150回以上"),"エラー。接種回数と回数区分が一致しません",""),IF(I61&lt;150,IF(OR(J61="100回未満",J61="150回以上"),"エラー。接種回数と回数区分が一致しません",""),IF(J61="100回未満","エラー。接種回数と回数区分が一致しません","")))</f>
        <v/>
      </c>
    </row>
    <row r="62" spans="1:14" ht="26.25" customHeight="1" x14ac:dyDescent="0.4">
      <c r="A62" s="63" t="s">
        <v>109</v>
      </c>
      <c r="B62" s="56"/>
      <c r="C62" s="56"/>
      <c r="D62" s="56"/>
      <c r="E62" s="56"/>
      <c r="F62" s="56"/>
      <c r="G62" s="56"/>
      <c r="H62" s="56"/>
      <c r="I62" s="29">
        <f>SUM(B62:H62)</f>
        <v>0</v>
      </c>
      <c r="J62" s="30"/>
      <c r="K62" s="159"/>
      <c r="L62" s="159"/>
      <c r="M62" s="159"/>
      <c r="N62" s="7"/>
    </row>
    <row r="63" spans="1:14" ht="26.25" customHeight="1" x14ac:dyDescent="0.4">
      <c r="A63" s="63" t="s">
        <v>110</v>
      </c>
      <c r="B63" s="56"/>
      <c r="C63" s="56"/>
      <c r="D63" s="56"/>
      <c r="E63" s="56"/>
      <c r="F63" s="56"/>
      <c r="G63" s="56"/>
      <c r="H63" s="56"/>
      <c r="I63" s="29">
        <f>SUM(B63:H63)</f>
        <v>0</v>
      </c>
      <c r="J63" s="30"/>
      <c r="K63" s="159"/>
      <c r="L63" s="159"/>
      <c r="M63" s="159"/>
      <c r="N63" s="7"/>
    </row>
    <row r="64" spans="1:14" ht="27" customHeight="1" x14ac:dyDescent="0.4">
      <c r="A64" s="28"/>
      <c r="B64" s="23">
        <f>H60+1</f>
        <v>44374</v>
      </c>
      <c r="C64" s="23">
        <f>B64+1</f>
        <v>44375</v>
      </c>
      <c r="D64" s="23">
        <f t="shared" si="6"/>
        <v>44376</v>
      </c>
      <c r="E64" s="23">
        <f t="shared" si="6"/>
        <v>44377</v>
      </c>
      <c r="F64" s="23">
        <f t="shared" si="6"/>
        <v>44378</v>
      </c>
      <c r="G64" s="23">
        <f t="shared" si="6"/>
        <v>44379</v>
      </c>
      <c r="H64" s="23">
        <f>G64+1</f>
        <v>44380</v>
      </c>
      <c r="I64" s="29"/>
      <c r="J64" s="30"/>
      <c r="K64" s="159"/>
      <c r="L64" s="159"/>
      <c r="M64" s="159"/>
      <c r="N64" s="7"/>
    </row>
    <row r="65" spans="1:14" ht="27" customHeight="1" x14ac:dyDescent="0.4">
      <c r="A65" s="63" t="s">
        <v>108</v>
      </c>
      <c r="B65" s="56"/>
      <c r="C65" s="56"/>
      <c r="D65" s="56"/>
      <c r="E65" s="56"/>
      <c r="F65" s="56"/>
      <c r="G65" s="56"/>
      <c r="H65" s="56"/>
      <c r="I65" s="29">
        <f>SUM(B65:H65)</f>
        <v>0</v>
      </c>
      <c r="J65" s="31" t="str">
        <f>IF(I65&lt;100,"100回未満",IF(I65&lt;150,"100回以上","150回以上"))</f>
        <v>100回未満</v>
      </c>
      <c r="K65" s="159"/>
      <c r="L65" s="159"/>
      <c r="M65" s="159"/>
      <c r="N65" s="7" t="str">
        <f>IF(I65&lt;100,IF(OR(J65="100回以上",J65="150回以上"),"エラー。接種回数と回数区分が一致しません",""),IF(I65&lt;150,IF(OR(J65="100回未満",J65="150回以上"),"エラー。接種回数と回数区分が一致しません",""),IF(J65="100回未満","エラー。接種回数と回数区分が一致しません","")))</f>
        <v/>
      </c>
    </row>
    <row r="66" spans="1:14" ht="27" customHeight="1" x14ac:dyDescent="0.4">
      <c r="A66" s="63" t="s">
        <v>109</v>
      </c>
      <c r="B66" s="56"/>
      <c r="C66" s="56"/>
      <c r="D66" s="56"/>
      <c r="E66" s="56"/>
      <c r="F66" s="56"/>
      <c r="G66" s="56"/>
      <c r="H66" s="56"/>
      <c r="I66" s="29">
        <f>SUM(B66:H66)</f>
        <v>0</v>
      </c>
      <c r="J66" s="30"/>
      <c r="K66" s="159"/>
      <c r="L66" s="159"/>
      <c r="M66" s="159"/>
      <c r="N66" s="7"/>
    </row>
    <row r="67" spans="1:14" ht="27" customHeight="1" x14ac:dyDescent="0.4">
      <c r="A67" s="63" t="s">
        <v>110</v>
      </c>
      <c r="B67" s="56"/>
      <c r="C67" s="56"/>
      <c r="D67" s="56"/>
      <c r="E67" s="56"/>
      <c r="F67" s="56"/>
      <c r="G67" s="56"/>
      <c r="H67" s="56"/>
      <c r="I67" s="29">
        <f>SUM(B67:H67)</f>
        <v>0</v>
      </c>
      <c r="J67" s="30"/>
      <c r="K67" s="159"/>
      <c r="L67" s="159"/>
      <c r="M67" s="159"/>
      <c r="N67" s="7"/>
    </row>
    <row r="68" spans="1:14" ht="27" customHeight="1" x14ac:dyDescent="0.4">
      <c r="A68" s="28"/>
      <c r="B68" s="23">
        <f>H64+1</f>
        <v>44381</v>
      </c>
      <c r="C68" s="23">
        <f>B68+1</f>
        <v>44382</v>
      </c>
      <c r="D68" s="23">
        <f t="shared" si="6"/>
        <v>44383</v>
      </c>
      <c r="E68" s="23">
        <f t="shared" si="6"/>
        <v>44384</v>
      </c>
      <c r="F68" s="23">
        <f t="shared" si="6"/>
        <v>44385</v>
      </c>
      <c r="G68" s="23">
        <f t="shared" si="6"/>
        <v>44386</v>
      </c>
      <c r="H68" s="23">
        <f>G68+1</f>
        <v>44387</v>
      </c>
      <c r="I68" s="29"/>
      <c r="J68" s="30"/>
      <c r="K68" s="159"/>
      <c r="L68" s="159"/>
      <c r="M68" s="159"/>
      <c r="N68" s="7"/>
    </row>
    <row r="69" spans="1:14" ht="27" customHeight="1" x14ac:dyDescent="0.4">
      <c r="A69" s="63" t="s">
        <v>108</v>
      </c>
      <c r="B69" s="56"/>
      <c r="C69" s="56"/>
      <c r="D69" s="56"/>
      <c r="E69" s="56"/>
      <c r="F69" s="56"/>
      <c r="G69" s="56"/>
      <c r="H69" s="56"/>
      <c r="I69" s="29">
        <f>SUM(B69:H69)</f>
        <v>0</v>
      </c>
      <c r="J69" s="31" t="str">
        <f>IF(I69&lt;100,"100回未満",IF(I69&lt;150,"100回以上","150回以上"))</f>
        <v>100回未満</v>
      </c>
      <c r="K69" s="159"/>
      <c r="L69" s="159"/>
      <c r="M69" s="159"/>
      <c r="N69" s="7" t="str">
        <f>IF(I69&lt;100,IF(OR(J69="100回以上",J69="150回以上"),"エラー。接種回数と回数区分が一致しません",""),IF(I69&lt;150,IF(OR(J69="100回未満",J69="150回以上"),"エラー。接種回数と回数区分が一致しません",""),IF(J69="100回未満","エラー。接種回数と回数区分が一致しません","")))</f>
        <v/>
      </c>
    </row>
    <row r="70" spans="1:14" ht="27" customHeight="1" x14ac:dyDescent="0.4">
      <c r="A70" s="63" t="s">
        <v>109</v>
      </c>
      <c r="B70" s="56"/>
      <c r="C70" s="56"/>
      <c r="D70" s="56"/>
      <c r="E70" s="56"/>
      <c r="F70" s="56"/>
      <c r="G70" s="56"/>
      <c r="H70" s="56"/>
      <c r="I70" s="29">
        <f>SUM(B70:H70)</f>
        <v>0</v>
      </c>
      <c r="J70" s="30"/>
      <c r="K70" s="159"/>
      <c r="L70" s="159"/>
      <c r="M70" s="159"/>
      <c r="N70" s="7"/>
    </row>
    <row r="71" spans="1:14" ht="27" customHeight="1" x14ac:dyDescent="0.4">
      <c r="A71" s="63" t="s">
        <v>110</v>
      </c>
      <c r="B71" s="56"/>
      <c r="C71" s="56"/>
      <c r="D71" s="56"/>
      <c r="E71" s="56"/>
      <c r="F71" s="56"/>
      <c r="G71" s="56"/>
      <c r="H71" s="56"/>
      <c r="I71" s="29">
        <f>SUM(B71:H71)</f>
        <v>0</v>
      </c>
      <c r="J71" s="30"/>
      <c r="K71" s="159"/>
      <c r="L71" s="159"/>
      <c r="M71" s="159"/>
      <c r="N71" s="7"/>
    </row>
    <row r="72" spans="1:14" ht="27" customHeight="1" x14ac:dyDescent="0.4">
      <c r="A72" s="28"/>
      <c r="B72" s="23">
        <f>H68+1</f>
        <v>44388</v>
      </c>
      <c r="C72" s="23">
        <f>B72+1</f>
        <v>44389</v>
      </c>
      <c r="D72" s="23">
        <f t="shared" si="6"/>
        <v>44390</v>
      </c>
      <c r="E72" s="23">
        <f t="shared" si="6"/>
        <v>44391</v>
      </c>
      <c r="F72" s="23">
        <f t="shared" si="6"/>
        <v>44392</v>
      </c>
      <c r="G72" s="23">
        <f t="shared" si="6"/>
        <v>44393</v>
      </c>
      <c r="H72" s="23">
        <f>G72+1</f>
        <v>44394</v>
      </c>
      <c r="I72" s="57"/>
      <c r="J72" s="30"/>
      <c r="K72" s="159"/>
      <c r="L72" s="159"/>
      <c r="M72" s="159"/>
      <c r="N72" s="7"/>
    </row>
    <row r="73" spans="1:14" ht="27" customHeight="1" x14ac:dyDescent="0.4">
      <c r="A73" s="63" t="s">
        <v>108</v>
      </c>
      <c r="B73" s="56"/>
      <c r="C73" s="56"/>
      <c r="D73" s="56"/>
      <c r="E73" s="56"/>
      <c r="F73" s="56"/>
      <c r="G73" s="56"/>
      <c r="H73" s="56"/>
      <c r="I73" s="29">
        <f>SUM(B73:H73)</f>
        <v>0</v>
      </c>
      <c r="J73" s="31" t="str">
        <f>IF(I73&lt;100,"100回未満",IF(I73&lt;150,"100回以上","150回以上"))</f>
        <v>100回未満</v>
      </c>
      <c r="K73" s="159"/>
      <c r="L73" s="159"/>
      <c r="M73" s="159"/>
      <c r="N73" s="7" t="str">
        <f>IF(I73&lt;100,IF(OR(J73="100回以上",J73="150回以上"),"エラー。接種回数と回数区分が一致しません",""),IF(I73&lt;150,IF(OR(J73="100回未満",J73="150回以上"),"エラー。接種回数と回数区分が一致しません",""),IF(J73="100回未満","エラー。接種回数と回数区分が一致しません","")))</f>
        <v/>
      </c>
    </row>
    <row r="74" spans="1:14" ht="27" customHeight="1" x14ac:dyDescent="0.4">
      <c r="A74" s="63" t="s">
        <v>109</v>
      </c>
      <c r="B74" s="56"/>
      <c r="C74" s="56"/>
      <c r="D74" s="56"/>
      <c r="E74" s="56"/>
      <c r="F74" s="56"/>
      <c r="G74" s="56"/>
      <c r="H74" s="56"/>
      <c r="I74" s="29">
        <f>SUM(B74:H74)</f>
        <v>0</v>
      </c>
      <c r="J74" s="30"/>
      <c r="K74" s="159"/>
      <c r="L74" s="159"/>
      <c r="M74" s="159"/>
      <c r="N74" s="7"/>
    </row>
    <row r="75" spans="1:14" ht="27" customHeight="1" x14ac:dyDescent="0.4">
      <c r="A75" s="63" t="s">
        <v>110</v>
      </c>
      <c r="B75" s="56"/>
      <c r="C75" s="56"/>
      <c r="D75" s="56"/>
      <c r="E75" s="56"/>
      <c r="F75" s="56"/>
      <c r="G75" s="56"/>
      <c r="H75" s="56"/>
      <c r="I75" s="29">
        <f>SUM(B75:H75)</f>
        <v>0</v>
      </c>
      <c r="J75" s="30"/>
      <c r="K75" s="159"/>
      <c r="L75" s="159"/>
      <c r="M75" s="159"/>
      <c r="N75" s="7"/>
    </row>
    <row r="76" spans="1:14" ht="27" customHeight="1" x14ac:dyDescent="0.4">
      <c r="A76" s="28"/>
      <c r="B76" s="23">
        <f>H72+1</f>
        <v>44395</v>
      </c>
      <c r="C76" s="23">
        <f>B76+1</f>
        <v>44396</v>
      </c>
      <c r="D76" s="23">
        <f t="shared" si="6"/>
        <v>44397</v>
      </c>
      <c r="E76" s="23">
        <f t="shared" si="6"/>
        <v>44398</v>
      </c>
      <c r="F76" s="23">
        <f t="shared" si="6"/>
        <v>44399</v>
      </c>
      <c r="G76" s="23">
        <f t="shared" si="6"/>
        <v>44400</v>
      </c>
      <c r="H76" s="23">
        <f>G76+1</f>
        <v>44401</v>
      </c>
      <c r="I76" s="29"/>
      <c r="J76" s="30"/>
      <c r="K76" s="159"/>
      <c r="L76" s="159"/>
      <c r="M76" s="159"/>
      <c r="N76" s="7"/>
    </row>
    <row r="77" spans="1:14" ht="27" customHeight="1" x14ac:dyDescent="0.4">
      <c r="A77" s="63" t="s">
        <v>108</v>
      </c>
      <c r="B77" s="56"/>
      <c r="C77" s="56"/>
      <c r="D77" s="56"/>
      <c r="E77" s="56"/>
      <c r="F77" s="56"/>
      <c r="G77" s="56"/>
      <c r="H77" s="56"/>
      <c r="I77" s="29">
        <f>SUM(B77:H77)</f>
        <v>0</v>
      </c>
      <c r="J77" s="31" t="str">
        <f>IF(I77&lt;100,"100回未満",IF(I77&lt;150,"100回以上","150回以上"))</f>
        <v>100回未満</v>
      </c>
      <c r="K77" s="159"/>
      <c r="L77" s="159"/>
      <c r="M77" s="159"/>
      <c r="N77" s="7" t="str">
        <f>IF(I77&lt;100,IF(OR(J77="100回以上",J77="150回以上"),"エラー。接種回数と回数区分が一致しません",""),IF(I77&lt;150,IF(OR(J77="100回未満",J77="150回以上"),"エラー。接種回数と回数区分が一致しません",""),IF(J77="100回未満","エラー。接種回数と回数区分が一致しません","")))</f>
        <v/>
      </c>
    </row>
    <row r="78" spans="1:14" ht="27" customHeight="1" x14ac:dyDescent="0.4">
      <c r="A78" s="63" t="s">
        <v>109</v>
      </c>
      <c r="B78" s="56"/>
      <c r="C78" s="56"/>
      <c r="D78" s="56"/>
      <c r="E78" s="56"/>
      <c r="F78" s="56"/>
      <c r="G78" s="56"/>
      <c r="H78" s="56"/>
      <c r="I78" s="29">
        <f>SUM(B78:H78)</f>
        <v>0</v>
      </c>
      <c r="J78" s="30"/>
      <c r="K78" s="159"/>
      <c r="L78" s="159"/>
      <c r="M78" s="159"/>
      <c r="N78" s="7"/>
    </row>
    <row r="79" spans="1:14" ht="27" customHeight="1" x14ac:dyDescent="0.4">
      <c r="A79" s="63" t="s">
        <v>110</v>
      </c>
      <c r="B79" s="56"/>
      <c r="C79" s="56"/>
      <c r="D79" s="56"/>
      <c r="E79" s="56"/>
      <c r="F79" s="56"/>
      <c r="G79" s="56"/>
      <c r="H79" s="56"/>
      <c r="I79" s="29">
        <f>SUM(B79:H79)</f>
        <v>0</v>
      </c>
      <c r="J79" s="30"/>
      <c r="K79" s="159"/>
      <c r="L79" s="159"/>
      <c r="M79" s="159"/>
      <c r="N79" s="7"/>
    </row>
    <row r="80" spans="1:14" ht="27" customHeight="1" x14ac:dyDescent="0.4">
      <c r="A80" s="28"/>
      <c r="B80" s="23">
        <f>H76+1</f>
        <v>44402</v>
      </c>
      <c r="C80" s="23">
        <f>B80+1</f>
        <v>44403</v>
      </c>
      <c r="D80" s="23">
        <f t="shared" si="6"/>
        <v>44404</v>
      </c>
      <c r="E80" s="23">
        <f t="shared" si="6"/>
        <v>44405</v>
      </c>
      <c r="F80" s="23">
        <f t="shared" si="6"/>
        <v>44406</v>
      </c>
      <c r="G80" s="23">
        <f t="shared" si="6"/>
        <v>44407</v>
      </c>
      <c r="H80" s="23">
        <f>G80+1</f>
        <v>44408</v>
      </c>
      <c r="I80" s="29"/>
      <c r="J80" s="30"/>
      <c r="K80" s="159"/>
      <c r="L80" s="159"/>
      <c r="M80" s="159"/>
      <c r="N80" s="7"/>
    </row>
    <row r="81" spans="1:15" ht="27" customHeight="1" x14ac:dyDescent="0.4">
      <c r="A81" s="63" t="s">
        <v>108</v>
      </c>
      <c r="B81" s="56"/>
      <c r="C81" s="56"/>
      <c r="D81" s="56"/>
      <c r="E81" s="56"/>
      <c r="F81" s="56"/>
      <c r="G81" s="56"/>
      <c r="H81" s="56"/>
      <c r="I81" s="29">
        <f>SUM(B81:H81)</f>
        <v>0</v>
      </c>
      <c r="J81" s="31" t="str">
        <f>IF(I81&lt;100,"100回未満",IF(I81&lt;150,"100回以上","150回以上"))</f>
        <v>100回未満</v>
      </c>
      <c r="K81" s="159"/>
      <c r="L81" s="159"/>
      <c r="M81" s="159"/>
      <c r="N81" s="7" t="str">
        <f>IF(I81&lt;100,IF(OR(J81="100回以上",J81="150回以上"),"エラー。接種回数と回数区分が一致しません",""),IF(I81&lt;150,IF(OR(J81="100回未満",J81="150回以上"),"エラー。接種回数と回数区分が一致しません",""),IF(J81="100回未満","エラー。接種回数と回数区分が一致しません","")))</f>
        <v/>
      </c>
    </row>
    <row r="82" spans="1:15" ht="27" customHeight="1" x14ac:dyDescent="0.4">
      <c r="A82" s="63" t="s">
        <v>109</v>
      </c>
      <c r="B82" s="56"/>
      <c r="C82" s="56"/>
      <c r="D82" s="56"/>
      <c r="E82" s="56"/>
      <c r="F82" s="56"/>
      <c r="G82" s="56"/>
      <c r="H82" s="56"/>
      <c r="I82" s="29">
        <f>SUM(B82:H82)</f>
        <v>0</v>
      </c>
      <c r="J82" s="30"/>
      <c r="K82" s="159"/>
      <c r="L82" s="159"/>
      <c r="M82" s="159"/>
      <c r="N82" s="7"/>
    </row>
    <row r="83" spans="1:15" ht="27" customHeight="1" x14ac:dyDescent="0.4">
      <c r="A83" s="63" t="s">
        <v>110</v>
      </c>
      <c r="B83" s="56"/>
      <c r="C83" s="56"/>
      <c r="D83" s="56"/>
      <c r="E83" s="56"/>
      <c r="F83" s="56"/>
      <c r="G83" s="56"/>
      <c r="H83" s="56"/>
      <c r="I83" s="29">
        <f>SUM(B83:H83)</f>
        <v>0</v>
      </c>
      <c r="J83" s="30"/>
      <c r="K83" s="159"/>
      <c r="L83" s="159"/>
      <c r="M83" s="159"/>
      <c r="N83" s="7"/>
    </row>
    <row r="84" spans="1:15" ht="27" customHeight="1" x14ac:dyDescent="0.4">
      <c r="A84" s="22"/>
      <c r="B84" s="22"/>
      <c r="C84" s="22"/>
      <c r="J84" s="22"/>
      <c r="K84" s="22"/>
      <c r="L84" s="22"/>
      <c r="M84" s="7"/>
    </row>
    <row r="85" spans="1:15" ht="27" customHeight="1" x14ac:dyDescent="0.4">
      <c r="A85" s="10"/>
      <c r="B85" s="10"/>
      <c r="C85" s="10"/>
      <c r="J85" s="10"/>
      <c r="K85" s="10"/>
      <c r="L85" s="10"/>
      <c r="M85" s="7"/>
    </row>
    <row r="86" spans="1:15" ht="27" customHeight="1" x14ac:dyDescent="0.4">
      <c r="A86" s="22"/>
      <c r="B86" s="22"/>
      <c r="J86" s="22"/>
      <c r="K86" s="22"/>
      <c r="L86" s="22"/>
      <c r="M86" s="7"/>
    </row>
    <row r="87" spans="1:15" ht="27" customHeight="1" x14ac:dyDescent="0.4">
      <c r="A87" s="22"/>
      <c r="B87" s="22"/>
      <c r="F87" s="37"/>
      <c r="G87" s="37"/>
      <c r="H87" s="37"/>
      <c r="I87" s="36"/>
      <c r="J87" s="22"/>
      <c r="K87" s="22"/>
      <c r="L87" s="22"/>
      <c r="M87" s="7"/>
    </row>
    <row r="88" spans="1:15" ht="27" customHeight="1" x14ac:dyDescent="0.4">
      <c r="A88" s="22"/>
      <c r="B88" s="22"/>
      <c r="D88" s="141" t="s">
        <v>102</v>
      </c>
      <c r="E88" s="141"/>
      <c r="F88" s="141"/>
      <c r="G88" s="141"/>
      <c r="H88" s="141"/>
      <c r="I88" s="29">
        <f>SUM(I33,I37,I41,I45,I49,I57,I61,I65,I69,I73,I77,I81)</f>
        <v>0</v>
      </c>
      <c r="J88" s="162" t="s">
        <v>103</v>
      </c>
      <c r="K88" s="162"/>
      <c r="L88" s="107"/>
      <c r="M88" s="7"/>
    </row>
    <row r="89" spans="1:15" s="54" customFormat="1" ht="27" customHeight="1" x14ac:dyDescent="0.4">
      <c r="A89" s="22"/>
      <c r="B89" s="22"/>
      <c r="D89" s="141" t="s">
        <v>104</v>
      </c>
      <c r="E89" s="141"/>
      <c r="F89" s="141"/>
      <c r="G89" s="141"/>
      <c r="H89" s="141"/>
      <c r="I89" s="29">
        <f>SUM(I10,I14,I18,I22,I26,I30,I34,I38,I42,I46,I50,I58,I62,I66,I70,I74,I78,I82)</f>
        <v>0</v>
      </c>
      <c r="J89" s="162" t="s">
        <v>103</v>
      </c>
      <c r="K89" s="162"/>
      <c r="L89" s="107"/>
      <c r="M89" s="7"/>
    </row>
    <row r="90" spans="1:15" s="54" customFormat="1" ht="27" customHeight="1" x14ac:dyDescent="0.4">
      <c r="A90" s="22"/>
      <c r="B90" s="22"/>
      <c r="D90" s="141" t="s">
        <v>105</v>
      </c>
      <c r="E90" s="141"/>
      <c r="F90" s="141"/>
      <c r="G90" s="141"/>
      <c r="H90" s="141"/>
      <c r="I90" s="29">
        <f>SUM(I11,I15,I19,I23,I27,I31,I35,I39,I43,I47,I51,I59,I63,I67,I71,I75,I79,I83)</f>
        <v>0</v>
      </c>
      <c r="J90" s="162" t="s">
        <v>103</v>
      </c>
      <c r="K90" s="162"/>
      <c r="L90" s="107"/>
      <c r="M90" s="7"/>
    </row>
    <row r="91" spans="1:15" s="54" customFormat="1" ht="27" customHeight="1" x14ac:dyDescent="0.4">
      <c r="A91" s="22"/>
      <c r="B91" s="22"/>
      <c r="F91" s="37"/>
      <c r="G91" s="37"/>
      <c r="H91" s="37"/>
      <c r="I91" s="36"/>
      <c r="J91" s="22"/>
      <c r="K91" s="22"/>
      <c r="L91" s="22"/>
      <c r="M91" s="7"/>
    </row>
    <row r="92" spans="1:15" s="54" customFormat="1" ht="27" customHeight="1" x14ac:dyDescent="0.4">
      <c r="A92" s="164" t="s">
        <v>112</v>
      </c>
      <c r="B92" s="164"/>
      <c r="C92" s="164"/>
      <c r="D92" s="164"/>
      <c r="E92" s="164"/>
      <c r="F92" s="164"/>
      <c r="G92" s="164"/>
      <c r="H92" s="164"/>
      <c r="I92" s="164"/>
      <c r="J92" s="164"/>
      <c r="K92" s="164"/>
      <c r="L92" s="164"/>
      <c r="M92" s="164"/>
    </row>
    <row r="93" spans="1:15" s="54" customFormat="1" ht="27" customHeight="1" x14ac:dyDescent="0.4">
      <c r="A93" s="164"/>
      <c r="B93" s="164"/>
      <c r="C93" s="164"/>
      <c r="D93" s="164"/>
      <c r="E93" s="164"/>
      <c r="F93" s="164"/>
      <c r="G93" s="164"/>
      <c r="H93" s="164"/>
      <c r="I93" s="164"/>
      <c r="J93" s="164"/>
      <c r="K93" s="164"/>
      <c r="L93" s="164"/>
      <c r="M93" s="164"/>
    </row>
    <row r="94" spans="1:15" s="54" customFormat="1" ht="27" customHeight="1" x14ac:dyDescent="0.4">
      <c r="A94" s="164"/>
      <c r="B94" s="164"/>
      <c r="C94" s="164"/>
      <c r="D94" s="164"/>
      <c r="E94" s="164"/>
      <c r="F94" s="164"/>
      <c r="G94" s="164"/>
      <c r="H94" s="164"/>
      <c r="I94" s="164"/>
      <c r="J94" s="164"/>
      <c r="K94" s="164"/>
      <c r="L94" s="164"/>
      <c r="M94" s="164"/>
    </row>
    <row r="95" spans="1:15" s="54" customFormat="1" ht="27" customHeight="1" x14ac:dyDescent="0.4">
      <c r="A95" s="164"/>
      <c r="B95" s="164"/>
      <c r="C95" s="164"/>
      <c r="D95" s="164"/>
      <c r="E95" s="164"/>
      <c r="F95" s="164"/>
      <c r="G95" s="164"/>
      <c r="H95" s="164"/>
      <c r="I95" s="164"/>
      <c r="J95" s="164"/>
      <c r="K95" s="164"/>
      <c r="L95" s="164"/>
      <c r="M95" s="164"/>
    </row>
    <row r="96" spans="1:15" ht="78.75" customHeight="1" x14ac:dyDescent="0.4">
      <c r="A96" s="164"/>
      <c r="B96" s="164"/>
      <c r="C96" s="164"/>
      <c r="D96" s="164"/>
      <c r="E96" s="164"/>
      <c r="F96" s="164"/>
      <c r="G96" s="164"/>
      <c r="H96" s="164"/>
      <c r="I96" s="164"/>
      <c r="J96" s="164"/>
      <c r="K96" s="164"/>
      <c r="L96" s="164"/>
      <c r="M96" s="164"/>
      <c r="N96" s="113"/>
      <c r="O96" s="113"/>
    </row>
    <row r="97" spans="1:14" ht="23.25" customHeight="1" x14ac:dyDescent="0.4">
      <c r="A97" s="18"/>
      <c r="M97" s="7"/>
    </row>
    <row r="98" spans="1:14" ht="68.25" customHeight="1" x14ac:dyDescent="0.4">
      <c r="A98" s="18"/>
      <c r="B98" s="89" t="s">
        <v>34</v>
      </c>
      <c r="H98" s="89"/>
      <c r="I98" s="99"/>
    </row>
    <row r="99" spans="1:14" ht="68.25" customHeight="1" x14ac:dyDescent="0.4">
      <c r="A99" s="18"/>
      <c r="B99" s="163"/>
      <c r="C99" s="163"/>
      <c r="D99" s="163"/>
      <c r="E99" s="163"/>
      <c r="F99" s="163"/>
      <c r="G99" s="163"/>
      <c r="H99" s="163"/>
      <c r="I99" s="163"/>
      <c r="J99" s="163"/>
      <c r="K99" s="163"/>
      <c r="L99" s="163"/>
      <c r="M99" s="163"/>
    </row>
    <row r="100" spans="1:14" ht="68.25" customHeight="1" x14ac:dyDescent="0.4">
      <c r="A100" s="18"/>
      <c r="B100" s="89"/>
      <c r="C100" s="122" t="str">
        <f>B1&amp;"     "</f>
        <v xml:space="preserve">医療機関○○クリニック     </v>
      </c>
      <c r="D100" s="122"/>
      <c r="E100" s="122"/>
      <c r="F100" s="122"/>
      <c r="G100" s="122"/>
      <c r="H100" s="122"/>
      <c r="I100" s="122"/>
      <c r="J100" s="122"/>
      <c r="K100" s="122"/>
      <c r="L100" s="88" t="s">
        <v>98</v>
      </c>
    </row>
    <row r="101" spans="1:14" ht="42" customHeight="1" x14ac:dyDescent="0.4">
      <c r="A101" s="65"/>
      <c r="B101" s="65"/>
      <c r="C101" s="65"/>
      <c r="D101" s="65"/>
      <c r="E101" s="65"/>
      <c r="F101" s="65"/>
      <c r="G101" s="65"/>
      <c r="H101" s="65"/>
      <c r="I101" s="98"/>
      <c r="J101" s="98"/>
      <c r="K101" s="65"/>
      <c r="L101" s="65"/>
      <c r="M101" s="93" t="s">
        <v>91</v>
      </c>
    </row>
    <row r="102" spans="1:14" ht="35.25" x14ac:dyDescent="0.4">
      <c r="A102" s="16" t="s">
        <v>24</v>
      </c>
      <c r="B102" s="66"/>
      <c r="C102" s="66"/>
      <c r="D102" s="66"/>
      <c r="E102" s="66"/>
      <c r="F102" s="66"/>
      <c r="G102" s="66"/>
      <c r="H102" s="66"/>
      <c r="I102" s="98"/>
      <c r="J102" s="65"/>
      <c r="K102" s="66"/>
      <c r="L102" s="66"/>
      <c r="M102" s="66"/>
    </row>
    <row r="103" spans="1:14" ht="45" customHeight="1" x14ac:dyDescent="0.4">
      <c r="A103" s="66"/>
      <c r="B103" s="66"/>
      <c r="C103" s="66"/>
      <c r="D103" s="66"/>
      <c r="E103" s="66"/>
      <c r="F103" s="66"/>
      <c r="G103" s="66"/>
      <c r="H103" s="66"/>
      <c r="I103" s="66"/>
      <c r="J103" s="66"/>
      <c r="K103" s="66"/>
      <c r="L103" s="66"/>
      <c r="M103" s="66"/>
    </row>
    <row r="104" spans="1:14" ht="35.25" x14ac:dyDescent="0.4">
      <c r="A104" s="66"/>
      <c r="B104" s="66"/>
      <c r="C104" s="66"/>
      <c r="D104" s="66"/>
      <c r="E104" s="66"/>
      <c r="F104" s="66"/>
      <c r="G104" s="66"/>
      <c r="H104" s="94" t="s">
        <v>99</v>
      </c>
      <c r="I104" s="92"/>
      <c r="J104" s="94"/>
      <c r="K104" s="94" t="str">
        <f>B1</f>
        <v>医療機関○○クリニック</v>
      </c>
      <c r="L104" s="94"/>
      <c r="M104" s="94"/>
      <c r="N104" s="1"/>
    </row>
    <row r="105" spans="1:14" ht="35.25" x14ac:dyDescent="0.4">
      <c r="A105" s="66"/>
      <c r="B105" s="66"/>
      <c r="C105" s="66"/>
      <c r="D105" s="66"/>
      <c r="E105" s="66"/>
      <c r="F105" s="66"/>
      <c r="G105" s="66"/>
      <c r="H105" s="94" t="s">
        <v>13</v>
      </c>
      <c r="I105" s="92"/>
      <c r="J105" s="94"/>
      <c r="K105" s="153"/>
      <c r="L105" s="153"/>
      <c r="M105" s="153"/>
      <c r="N105" s="1"/>
    </row>
    <row r="106" spans="1:14" ht="35.25" x14ac:dyDescent="0.4">
      <c r="A106" s="66"/>
      <c r="B106" s="66"/>
      <c r="C106" s="66"/>
      <c r="D106" s="66"/>
      <c r="E106" s="66"/>
      <c r="F106" s="66"/>
      <c r="G106" s="66"/>
      <c r="H106" s="94" t="s">
        <v>14</v>
      </c>
      <c r="I106" s="92"/>
      <c r="J106" s="94"/>
      <c r="K106" s="153"/>
      <c r="L106" s="153"/>
      <c r="M106" s="153"/>
      <c r="N106" s="1"/>
    </row>
    <row r="107" spans="1:14" ht="35.25" x14ac:dyDescent="0.4">
      <c r="A107" s="66"/>
      <c r="B107" s="66"/>
      <c r="C107" s="66"/>
      <c r="D107" s="66"/>
      <c r="E107" s="66"/>
      <c r="F107" s="66"/>
      <c r="G107" s="66"/>
      <c r="H107" s="66"/>
      <c r="I107" s="66"/>
      <c r="J107" s="66"/>
      <c r="K107" s="66"/>
      <c r="L107" s="66"/>
      <c r="M107" s="66"/>
    </row>
    <row r="108" spans="1:14" ht="24.75" customHeight="1" x14ac:dyDescent="0.4">
      <c r="A108" s="10"/>
      <c r="B108" s="10"/>
      <c r="C108" s="10"/>
      <c r="D108" s="10"/>
      <c r="E108" s="10"/>
      <c r="F108" s="10"/>
      <c r="G108" s="10"/>
      <c r="H108" s="10"/>
      <c r="I108" s="10"/>
      <c r="J108" s="10"/>
      <c r="K108" s="10"/>
      <c r="L108" s="10"/>
      <c r="M108" s="10"/>
    </row>
    <row r="109" spans="1:14" ht="39" customHeight="1" x14ac:dyDescent="0.4">
      <c r="A109" s="132" t="s">
        <v>117</v>
      </c>
      <c r="B109" s="132"/>
      <c r="C109" s="132"/>
      <c r="D109" s="132"/>
      <c r="E109" s="132"/>
      <c r="F109" s="132"/>
      <c r="G109" s="132"/>
      <c r="H109" s="132"/>
      <c r="I109" s="132"/>
      <c r="J109" s="132"/>
      <c r="K109" s="132"/>
      <c r="L109" s="132"/>
      <c r="M109" s="132"/>
      <c r="N109" s="9"/>
    </row>
    <row r="110" spans="1:14" ht="24" x14ac:dyDescent="0.4">
      <c r="A110" s="10"/>
      <c r="B110" s="10"/>
      <c r="C110" s="10"/>
      <c r="D110" s="10"/>
      <c r="E110" s="10"/>
      <c r="F110" s="10"/>
      <c r="G110" s="10"/>
      <c r="H110" s="10"/>
      <c r="I110" s="10"/>
      <c r="J110" s="10"/>
      <c r="K110" s="10"/>
      <c r="L110" s="10"/>
      <c r="M110" s="10"/>
    </row>
    <row r="111" spans="1:14" ht="24" x14ac:dyDescent="0.4">
      <c r="A111" s="10"/>
      <c r="B111" s="10"/>
      <c r="C111" s="10"/>
      <c r="D111" s="10"/>
      <c r="E111" s="10"/>
      <c r="F111" s="10"/>
      <c r="G111" s="10"/>
      <c r="H111" s="10"/>
      <c r="I111" s="10"/>
      <c r="J111" s="10"/>
      <c r="K111" s="10"/>
      <c r="L111" s="10"/>
      <c r="M111" s="10"/>
    </row>
    <row r="112" spans="1:14" ht="28.5" customHeight="1" x14ac:dyDescent="0.4">
      <c r="A112" s="10"/>
      <c r="B112" s="10"/>
      <c r="C112" s="10"/>
      <c r="D112" s="10"/>
      <c r="E112" s="10"/>
      <c r="F112" s="10"/>
      <c r="G112" s="10"/>
      <c r="H112" s="10"/>
      <c r="I112" s="10"/>
      <c r="J112" s="10"/>
      <c r="K112" s="10"/>
      <c r="L112" s="10"/>
      <c r="M112" s="10"/>
    </row>
    <row r="113" spans="1:15" ht="75" customHeight="1" x14ac:dyDescent="0.4">
      <c r="A113" s="133" t="s">
        <v>119</v>
      </c>
      <c r="B113" s="133"/>
      <c r="C113" s="133"/>
      <c r="D113" s="133"/>
      <c r="E113" s="133"/>
      <c r="F113" s="133"/>
      <c r="G113" s="133"/>
      <c r="H113" s="133"/>
      <c r="I113" s="133"/>
      <c r="J113" s="133"/>
      <c r="K113" s="133"/>
      <c r="L113" s="133"/>
      <c r="M113" s="133"/>
      <c r="N113" s="6"/>
    </row>
    <row r="114" spans="1:15" x14ac:dyDescent="0.4">
      <c r="B114" s="5"/>
      <c r="C114" s="5"/>
      <c r="D114" s="5"/>
      <c r="E114" s="5"/>
      <c r="F114" s="5"/>
      <c r="G114" s="5"/>
      <c r="H114" s="5"/>
    </row>
    <row r="115" spans="1:15" x14ac:dyDescent="0.4">
      <c r="B115" s="2"/>
      <c r="C115" s="1"/>
      <c r="D115" s="1"/>
      <c r="E115" s="3"/>
      <c r="F115" s="3"/>
      <c r="G115" s="4"/>
      <c r="H115" s="4"/>
    </row>
    <row r="116" spans="1:15" ht="45.75" x14ac:dyDescent="0.9">
      <c r="B116" s="11" t="s">
        <v>15</v>
      </c>
      <c r="C116" s="12"/>
      <c r="D116" s="12"/>
      <c r="E116" s="12"/>
      <c r="F116" s="134">
        <f>SUM(E139,I139,M139)</f>
        <v>0</v>
      </c>
      <c r="G116" s="134"/>
      <c r="H116" s="134"/>
      <c r="I116" s="12"/>
      <c r="J116" s="12"/>
      <c r="K116" s="7"/>
      <c r="L116" s="7"/>
    </row>
    <row r="118" spans="1:15" ht="48.75" customHeight="1" x14ac:dyDescent="0.4"/>
    <row r="119" spans="1:15" ht="35.25" x14ac:dyDescent="0.4">
      <c r="A119" s="65" t="s">
        <v>16</v>
      </c>
      <c r="B119" s="65"/>
      <c r="C119" s="65"/>
      <c r="D119" s="65"/>
      <c r="E119" s="65"/>
      <c r="F119" s="65"/>
      <c r="G119" s="65"/>
      <c r="H119" s="65"/>
      <c r="I119" s="65"/>
      <c r="J119" s="65"/>
      <c r="K119" s="65"/>
      <c r="L119" s="65"/>
      <c r="M119" s="65"/>
    </row>
    <row r="120" spans="1:15" ht="26.25" customHeight="1" x14ac:dyDescent="0.4">
      <c r="A120" s="65"/>
      <c r="B120" s="65"/>
      <c r="C120" s="65"/>
      <c r="D120" s="65"/>
      <c r="E120" s="65"/>
      <c r="F120" s="65"/>
      <c r="G120" s="65"/>
      <c r="H120" s="65"/>
      <c r="I120" s="65"/>
      <c r="J120" s="65"/>
      <c r="K120" s="65"/>
      <c r="L120" s="65"/>
      <c r="M120" s="66"/>
    </row>
    <row r="121" spans="1:15" ht="35.25" x14ac:dyDescent="0.4">
      <c r="A121" s="66" t="s">
        <v>35</v>
      </c>
      <c r="B121" s="66"/>
      <c r="C121" s="66"/>
      <c r="D121" s="66"/>
      <c r="E121" s="65"/>
      <c r="F121" s="65"/>
      <c r="G121" s="65"/>
      <c r="H121" s="65"/>
      <c r="I121" s="65"/>
      <c r="J121" s="65"/>
      <c r="K121" s="65"/>
      <c r="L121" s="65"/>
      <c r="M121" s="66"/>
    </row>
    <row r="122" spans="1:15" ht="35.25" x14ac:dyDescent="0.4">
      <c r="A122" s="66" t="s">
        <v>20</v>
      </c>
      <c r="B122" s="66"/>
      <c r="C122" s="66"/>
      <c r="D122" s="66"/>
      <c r="E122" s="65"/>
      <c r="F122" s="76">
        <f>COUNTIF(J33:J83,"150回以上")</f>
        <v>0</v>
      </c>
      <c r="G122" s="66" t="s">
        <v>115</v>
      </c>
      <c r="I122" s="66"/>
      <c r="J122" s="66"/>
      <c r="K122" s="66"/>
      <c r="L122" s="66"/>
      <c r="M122" s="66"/>
    </row>
    <row r="123" spans="1:15" ht="35.25" x14ac:dyDescent="0.4">
      <c r="A123" s="66" t="s">
        <v>36</v>
      </c>
      <c r="B123" s="66"/>
      <c r="C123" s="66"/>
      <c r="D123" s="66"/>
      <c r="E123" s="65"/>
      <c r="F123" s="76">
        <f>COUNTIF(J33:J83,"100回以上")</f>
        <v>0</v>
      </c>
      <c r="G123" s="66" t="s">
        <v>116</v>
      </c>
      <c r="I123" s="66"/>
      <c r="J123" s="66"/>
      <c r="K123" s="66"/>
      <c r="L123" s="66"/>
      <c r="M123" s="66"/>
    </row>
    <row r="124" spans="1:15" ht="41.25" customHeight="1" x14ac:dyDescent="0.4">
      <c r="A124" s="65"/>
      <c r="B124" s="65"/>
      <c r="C124" s="65"/>
      <c r="D124" s="65"/>
      <c r="E124" s="65"/>
      <c r="F124" s="65"/>
      <c r="G124" s="65"/>
      <c r="H124" s="65"/>
      <c r="I124" s="65"/>
      <c r="J124" s="65"/>
      <c r="K124" s="65"/>
      <c r="L124" s="65"/>
      <c r="M124" s="65"/>
      <c r="O124" s="14"/>
    </row>
    <row r="125" spans="1:15" ht="30.75" customHeight="1" x14ac:dyDescent="0.4">
      <c r="A125" s="64"/>
      <c r="B125" s="142" t="s">
        <v>10</v>
      </c>
      <c r="C125" s="142"/>
      <c r="D125" s="142"/>
      <c r="E125" s="160" t="s">
        <v>94</v>
      </c>
      <c r="F125" s="161"/>
      <c r="G125" s="161"/>
      <c r="H125" s="161"/>
      <c r="I125" s="160" t="s">
        <v>93</v>
      </c>
      <c r="J125" s="161"/>
      <c r="K125" s="161"/>
      <c r="L125" s="142" t="s">
        <v>11</v>
      </c>
      <c r="M125" s="128"/>
      <c r="O125" s="15"/>
    </row>
    <row r="126" spans="1:15" ht="18.75" customHeight="1" x14ac:dyDescent="0.4">
      <c r="A126" s="64"/>
      <c r="B126" s="126" t="s">
        <v>92</v>
      </c>
      <c r="C126" s="143"/>
      <c r="D126" s="143"/>
      <c r="E126" s="126" t="s">
        <v>113</v>
      </c>
      <c r="F126" s="124"/>
      <c r="G126" s="124"/>
      <c r="H126" s="124"/>
      <c r="I126" s="126" t="s">
        <v>114</v>
      </c>
      <c r="J126" s="124"/>
      <c r="K126" s="124"/>
      <c r="L126" s="123" t="s">
        <v>95</v>
      </c>
      <c r="M126" s="124"/>
      <c r="O126" s="15"/>
    </row>
    <row r="127" spans="1:15" ht="35.25" x14ac:dyDescent="0.4">
      <c r="A127" s="67" t="s">
        <v>9</v>
      </c>
      <c r="B127" s="67"/>
      <c r="C127" s="157">
        <f>I33</f>
        <v>0</v>
      </c>
      <c r="D127" s="157"/>
      <c r="E127" s="158">
        <f>IF(AND($F$122&gt;=4,J33="150回以上"),C127*3000,0)</f>
        <v>0</v>
      </c>
      <c r="F127" s="158"/>
      <c r="G127" s="158"/>
      <c r="H127" s="158"/>
      <c r="I127" s="158">
        <f>IF(AND($F$123&gt;=4,J33="100回以上"),C127*2000,0)</f>
        <v>0</v>
      </c>
      <c r="J127" s="158"/>
      <c r="K127" s="158"/>
      <c r="L127" s="95">
        <f>IF(AND(E127=0,I127=0),COUNTIF(B33:H33,"&gt;=50"),0)</f>
        <v>0</v>
      </c>
      <c r="M127" s="114">
        <f>L127*100000</f>
        <v>0</v>
      </c>
      <c r="O127" s="15"/>
    </row>
    <row r="128" spans="1:15" ht="35.25" x14ac:dyDescent="0.4">
      <c r="A128" s="67" t="s">
        <v>38</v>
      </c>
      <c r="B128" s="67"/>
      <c r="C128" s="157">
        <f>I37</f>
        <v>0</v>
      </c>
      <c r="D128" s="157"/>
      <c r="E128" s="158">
        <f>IF(AND($F$122&gt;=4,J37="150回以上"),C128*3000,0)</f>
        <v>0</v>
      </c>
      <c r="F128" s="158"/>
      <c r="G128" s="158"/>
      <c r="H128" s="158"/>
      <c r="I128" s="158">
        <f>IF(AND($F$123&gt;=4,J37="100回以上"),C128*2000,0)</f>
        <v>0</v>
      </c>
      <c r="J128" s="158"/>
      <c r="K128" s="158"/>
      <c r="L128" s="95">
        <f>IF(AND(E128=0,I128=0),COUNTIF(B37:H37,"&gt;=50"),0)</f>
        <v>0</v>
      </c>
      <c r="M128" s="114">
        <f t="shared" ref="M128:M138" si="7">L128*100000</f>
        <v>0</v>
      </c>
      <c r="O128" s="15"/>
    </row>
    <row r="129" spans="1:15" ht="35.25" x14ac:dyDescent="0.4">
      <c r="A129" s="67" t="s">
        <v>39</v>
      </c>
      <c r="B129" s="67"/>
      <c r="C129" s="157">
        <f>I41</f>
        <v>0</v>
      </c>
      <c r="D129" s="157"/>
      <c r="E129" s="158">
        <f>IF(AND($F$122&gt;=4,J41="150回以上"),C129*3000,0)</f>
        <v>0</v>
      </c>
      <c r="F129" s="158"/>
      <c r="G129" s="158"/>
      <c r="H129" s="158"/>
      <c r="I129" s="158">
        <f>IF(AND($F$123&gt;=4,J41="100回以上"),C129*2000,0)</f>
        <v>0</v>
      </c>
      <c r="J129" s="158"/>
      <c r="K129" s="158"/>
      <c r="L129" s="95">
        <f>IF(AND(E129=0,I129=0),COUNTIF(B41:H41,"&gt;=50"),0)</f>
        <v>0</v>
      </c>
      <c r="M129" s="114">
        <f t="shared" si="7"/>
        <v>0</v>
      </c>
      <c r="O129" s="15"/>
    </row>
    <row r="130" spans="1:15" ht="35.25" x14ac:dyDescent="0.4">
      <c r="A130" s="67" t="s">
        <v>40</v>
      </c>
      <c r="B130" s="67"/>
      <c r="C130" s="157">
        <f>I45</f>
        <v>0</v>
      </c>
      <c r="D130" s="157"/>
      <c r="E130" s="158">
        <f>IF(AND($F$122&gt;=4,J45="150回以上"),C130*3000,0)</f>
        <v>0</v>
      </c>
      <c r="F130" s="158"/>
      <c r="G130" s="158"/>
      <c r="H130" s="158"/>
      <c r="I130" s="158">
        <f>IF(AND($F$123&gt;=4,J45="100回以上"),C130*2000,0)</f>
        <v>0</v>
      </c>
      <c r="J130" s="158"/>
      <c r="K130" s="158"/>
      <c r="L130" s="95">
        <f>IF(AND(E130=0,I130=0),COUNTIF(B45:H45,"&gt;=50"),0)</f>
        <v>0</v>
      </c>
      <c r="M130" s="114">
        <f t="shared" si="7"/>
        <v>0</v>
      </c>
      <c r="O130" s="15"/>
    </row>
    <row r="131" spans="1:15" ht="35.25" x14ac:dyDescent="0.4">
      <c r="A131" s="67" t="s">
        <v>41</v>
      </c>
      <c r="B131" s="67"/>
      <c r="C131" s="157">
        <f>I49</f>
        <v>0</v>
      </c>
      <c r="D131" s="157"/>
      <c r="E131" s="158">
        <f>IF(AND($F$122&gt;=4,J49="150回以上"),C131*3000,0)</f>
        <v>0</v>
      </c>
      <c r="F131" s="158"/>
      <c r="G131" s="158"/>
      <c r="H131" s="158"/>
      <c r="I131" s="158">
        <f>IF(AND($F$123&gt;=4,J49="100回以上"),C131*2000,0)</f>
        <v>0</v>
      </c>
      <c r="J131" s="158"/>
      <c r="K131" s="158"/>
      <c r="L131" s="95">
        <f>IF(AND(E131=0,I131=0),COUNTIF(B49:H49,"&gt;=50"),0)</f>
        <v>0</v>
      </c>
      <c r="M131" s="114">
        <f t="shared" si="7"/>
        <v>0</v>
      </c>
      <c r="O131" s="15"/>
    </row>
    <row r="132" spans="1:15" ht="35.25" x14ac:dyDescent="0.4">
      <c r="A132" s="67" t="s">
        <v>42</v>
      </c>
      <c r="B132" s="67"/>
      <c r="C132" s="157">
        <f>I57</f>
        <v>0</v>
      </c>
      <c r="D132" s="157"/>
      <c r="E132" s="158">
        <f>IF(AND($F$122&gt;=4,J57="150回以上"),C132*3000,0)</f>
        <v>0</v>
      </c>
      <c r="F132" s="158"/>
      <c r="G132" s="158"/>
      <c r="H132" s="158"/>
      <c r="I132" s="158">
        <f>IF(AND($F$123&gt;=4,J57="100回以上"),C132*2000,0)</f>
        <v>0</v>
      </c>
      <c r="J132" s="158"/>
      <c r="K132" s="158"/>
      <c r="L132" s="95">
        <f>IF(AND(E132=0,I132=0),COUNTIF(B57:H57,"&gt;=50"),0)</f>
        <v>0</v>
      </c>
      <c r="M132" s="114">
        <f t="shared" si="7"/>
        <v>0</v>
      </c>
      <c r="O132" s="15"/>
    </row>
    <row r="133" spans="1:15" ht="35.25" x14ac:dyDescent="0.4">
      <c r="A133" s="67" t="s">
        <v>43</v>
      </c>
      <c r="B133" s="67"/>
      <c r="C133" s="157">
        <f>I61</f>
        <v>0</v>
      </c>
      <c r="D133" s="157"/>
      <c r="E133" s="158">
        <f>IF(AND($F$122&gt;=4,J61="150回以上"),C133*3000,0)</f>
        <v>0</v>
      </c>
      <c r="F133" s="158"/>
      <c r="G133" s="158"/>
      <c r="H133" s="158"/>
      <c r="I133" s="158">
        <f>IF(AND($F$123&gt;=4,J61="100回以上"),C133*2000,0)</f>
        <v>0</v>
      </c>
      <c r="J133" s="158"/>
      <c r="K133" s="158"/>
      <c r="L133" s="95">
        <f>IF(AND(E133=0,I133=0),COUNTIF(B61:H61,"&gt;=50"),0)</f>
        <v>0</v>
      </c>
      <c r="M133" s="114">
        <f t="shared" si="7"/>
        <v>0</v>
      </c>
      <c r="O133" s="15"/>
    </row>
    <row r="134" spans="1:15" ht="35.25" x14ac:dyDescent="0.4">
      <c r="A134" s="67" t="s">
        <v>44</v>
      </c>
      <c r="B134" s="67"/>
      <c r="C134" s="157">
        <f>I65</f>
        <v>0</v>
      </c>
      <c r="D134" s="157"/>
      <c r="E134" s="158">
        <f>IF(AND($F$122&gt;=4,J65="150回以上"),C134*3000,0)</f>
        <v>0</v>
      </c>
      <c r="F134" s="158"/>
      <c r="G134" s="158"/>
      <c r="H134" s="158"/>
      <c r="I134" s="158">
        <f>IF(AND($F$123&gt;=4,J65="100回以上"),C134*2000,0)</f>
        <v>0</v>
      </c>
      <c r="J134" s="158"/>
      <c r="K134" s="158"/>
      <c r="L134" s="95">
        <f>IF(AND(E134=0,I134=0),COUNTIF(B65:H65,"&gt;=50"),0)</f>
        <v>0</v>
      </c>
      <c r="M134" s="114">
        <f t="shared" si="7"/>
        <v>0</v>
      </c>
      <c r="O134" s="15"/>
    </row>
    <row r="135" spans="1:15" ht="35.25" x14ac:dyDescent="0.4">
      <c r="A135" s="67" t="s">
        <v>45</v>
      </c>
      <c r="B135" s="67"/>
      <c r="C135" s="157">
        <f>I69</f>
        <v>0</v>
      </c>
      <c r="D135" s="157"/>
      <c r="E135" s="158">
        <f>IF(AND($F$122&gt;=4,J69="150回以上"),C135*3000,0)</f>
        <v>0</v>
      </c>
      <c r="F135" s="158"/>
      <c r="G135" s="158"/>
      <c r="H135" s="158"/>
      <c r="I135" s="158">
        <f>IF(AND($F$123&gt;=4,J69="100回以上"),C135*2000,0)</f>
        <v>0</v>
      </c>
      <c r="J135" s="158"/>
      <c r="K135" s="158"/>
      <c r="L135" s="95">
        <f>IF(AND(E135=0,I135=0),COUNTIF(B69:H69,"&gt;=50"),0)</f>
        <v>0</v>
      </c>
      <c r="M135" s="114">
        <f t="shared" si="7"/>
        <v>0</v>
      </c>
      <c r="O135" s="15"/>
    </row>
    <row r="136" spans="1:15" ht="35.25" x14ac:dyDescent="0.4">
      <c r="A136" s="67" t="s">
        <v>46</v>
      </c>
      <c r="B136" s="67"/>
      <c r="C136" s="157">
        <f>I73</f>
        <v>0</v>
      </c>
      <c r="D136" s="157"/>
      <c r="E136" s="158">
        <f>IF(AND($F$122&gt;=4,J73="150回以上"),C136*3000,0)</f>
        <v>0</v>
      </c>
      <c r="F136" s="158"/>
      <c r="G136" s="158"/>
      <c r="H136" s="158"/>
      <c r="I136" s="158">
        <f>IF(AND($F$123&gt;=4,J73="100回以上"),C136*2000,0)</f>
        <v>0</v>
      </c>
      <c r="J136" s="158"/>
      <c r="K136" s="158"/>
      <c r="L136" s="95">
        <f>IF(AND(E136=0,I136=0),COUNTIF(B73:H73,"&gt;=50"),0)</f>
        <v>0</v>
      </c>
      <c r="M136" s="114">
        <f t="shared" si="7"/>
        <v>0</v>
      </c>
      <c r="O136" s="15"/>
    </row>
    <row r="137" spans="1:15" ht="35.25" x14ac:dyDescent="0.4">
      <c r="A137" s="67" t="s">
        <v>47</v>
      </c>
      <c r="B137" s="67"/>
      <c r="C137" s="157">
        <f>I77</f>
        <v>0</v>
      </c>
      <c r="D137" s="157"/>
      <c r="E137" s="158">
        <f>IF(AND($F$122&gt;=4,J77="150回以上"),C137*3000,0)</f>
        <v>0</v>
      </c>
      <c r="F137" s="158"/>
      <c r="G137" s="158"/>
      <c r="H137" s="158"/>
      <c r="I137" s="158">
        <f>IF(AND($F$123&gt;=4,J77="100回以上"),C137*2000,0)</f>
        <v>0</v>
      </c>
      <c r="J137" s="158"/>
      <c r="K137" s="158"/>
      <c r="L137" s="95">
        <f>IF(AND(E137=0,I137=0),COUNTIF(B77:H77,"&gt;=50"),0)</f>
        <v>0</v>
      </c>
      <c r="M137" s="114">
        <f t="shared" si="7"/>
        <v>0</v>
      </c>
      <c r="O137" s="15"/>
    </row>
    <row r="138" spans="1:15" ht="36" thickBot="1" x14ac:dyDescent="0.45">
      <c r="A138" s="81" t="s">
        <v>48</v>
      </c>
      <c r="B138" s="81"/>
      <c r="C138" s="139">
        <f>I81</f>
        <v>0</v>
      </c>
      <c r="D138" s="139"/>
      <c r="E138" s="154">
        <f>IF(AND($F$122&gt;=4,J81="150回以上"),C138*3000,0)</f>
        <v>0</v>
      </c>
      <c r="F138" s="154"/>
      <c r="G138" s="154"/>
      <c r="H138" s="154"/>
      <c r="I138" s="154">
        <f>IF(AND($F$123&gt;=4,J81="100回以上"),C138*2000,0)</f>
        <v>0</v>
      </c>
      <c r="J138" s="154"/>
      <c r="K138" s="154"/>
      <c r="L138" s="96">
        <f>IF(AND(E138=0,I138=0),COUNTIF(B81:H81,"&gt;=50"),0)</f>
        <v>0</v>
      </c>
      <c r="M138" s="115">
        <f t="shared" si="7"/>
        <v>0</v>
      </c>
    </row>
    <row r="139" spans="1:15" ht="36" thickTop="1" x14ac:dyDescent="0.4">
      <c r="A139" s="84" t="s">
        <v>77</v>
      </c>
      <c r="B139" s="84"/>
      <c r="C139" s="155">
        <f>SUM(C127:D138)</f>
        <v>0</v>
      </c>
      <c r="D139" s="155"/>
      <c r="E139" s="156">
        <f>SUM(E127:H138)</f>
        <v>0</v>
      </c>
      <c r="F139" s="156"/>
      <c r="G139" s="156"/>
      <c r="H139" s="156"/>
      <c r="I139" s="156">
        <f>SUM(I127:K138)</f>
        <v>0</v>
      </c>
      <c r="J139" s="156"/>
      <c r="K139" s="156"/>
      <c r="L139" s="97">
        <f>SUM(L127:L138)</f>
        <v>0</v>
      </c>
      <c r="M139" s="116">
        <f>SUM(M127:M138)</f>
        <v>0</v>
      </c>
    </row>
    <row r="140" spans="1:15" ht="90" customHeight="1" x14ac:dyDescent="0.4">
      <c r="A140" s="66"/>
      <c r="B140" s="66"/>
      <c r="C140" s="135"/>
      <c r="D140" s="135"/>
      <c r="E140" s="66"/>
      <c r="F140" s="66"/>
      <c r="G140" s="66"/>
      <c r="H140" s="66"/>
      <c r="I140" s="66"/>
      <c r="J140" s="66"/>
      <c r="K140" s="66"/>
      <c r="L140" s="66"/>
      <c r="M140" s="66"/>
    </row>
    <row r="141" spans="1:15" ht="35.25" x14ac:dyDescent="0.4">
      <c r="A141" s="111" t="s">
        <v>63</v>
      </c>
      <c r="B141" s="136"/>
      <c r="C141" s="137"/>
      <c r="D141" s="137"/>
      <c r="E141" s="137"/>
      <c r="F141" s="137"/>
      <c r="G141" s="138"/>
      <c r="H141" s="144" t="s">
        <v>64</v>
      </c>
      <c r="I141" s="144"/>
      <c r="J141" s="144"/>
      <c r="K141" s="145"/>
      <c r="L141" s="145"/>
      <c r="M141" s="145"/>
      <c r="N141" s="47"/>
    </row>
    <row r="142" spans="1:15" ht="35.25" x14ac:dyDescent="0.4">
      <c r="A142" s="111" t="s">
        <v>65</v>
      </c>
      <c r="B142" s="136"/>
      <c r="C142" s="137"/>
      <c r="D142" s="137"/>
      <c r="E142" s="137"/>
      <c r="F142" s="137"/>
      <c r="G142" s="138"/>
      <c r="H142" s="144" t="s">
        <v>66</v>
      </c>
      <c r="I142" s="144"/>
      <c r="J142" s="144"/>
      <c r="K142" s="145"/>
      <c r="L142" s="145"/>
      <c r="M142" s="145"/>
      <c r="N142" s="46"/>
    </row>
    <row r="143" spans="1:15" ht="30" customHeight="1" x14ac:dyDescent="0.4">
      <c r="A143" s="111" t="s">
        <v>67</v>
      </c>
      <c r="B143" s="136"/>
      <c r="C143" s="137"/>
      <c r="D143" s="137"/>
      <c r="E143" s="137"/>
      <c r="F143" s="137"/>
      <c r="G143" s="138"/>
      <c r="H143" s="144" t="s">
        <v>68</v>
      </c>
      <c r="I143" s="144"/>
      <c r="J143" s="144"/>
      <c r="K143" s="145"/>
      <c r="L143" s="145"/>
      <c r="M143" s="145"/>
      <c r="N143" s="46"/>
    </row>
    <row r="144" spans="1:15" ht="30" customHeight="1" x14ac:dyDescent="0.4">
      <c r="A144" s="111" t="s">
        <v>70</v>
      </c>
      <c r="B144" s="136"/>
      <c r="C144" s="137"/>
      <c r="D144" s="137"/>
      <c r="E144" s="137"/>
      <c r="F144" s="137"/>
      <c r="G144" s="137"/>
      <c r="H144" s="137"/>
      <c r="I144" s="137"/>
      <c r="J144" s="137"/>
      <c r="K144" s="137"/>
      <c r="L144" s="137"/>
      <c r="M144" s="138"/>
      <c r="N144" s="45"/>
    </row>
    <row r="145" spans="1:14" ht="30" customHeight="1" x14ac:dyDescent="0.4">
      <c r="A145" s="111" t="s">
        <v>69</v>
      </c>
      <c r="B145" s="136"/>
      <c r="C145" s="137"/>
      <c r="D145" s="137"/>
      <c r="E145" s="137"/>
      <c r="F145" s="137"/>
      <c r="G145" s="137"/>
      <c r="H145" s="137"/>
      <c r="I145" s="137"/>
      <c r="J145" s="137"/>
      <c r="K145" s="137"/>
      <c r="L145" s="137"/>
      <c r="M145" s="138"/>
      <c r="N145" s="48"/>
    </row>
    <row r="147" spans="1:14" ht="33" customHeight="1" x14ac:dyDescent="0.4">
      <c r="A147" s="65"/>
      <c r="B147" s="65"/>
      <c r="C147" s="65"/>
      <c r="D147" s="65"/>
      <c r="E147" s="65"/>
      <c r="F147" s="65"/>
      <c r="G147" s="65"/>
      <c r="H147" s="65"/>
      <c r="I147" s="65"/>
      <c r="J147" s="65"/>
      <c r="K147" s="65"/>
      <c r="L147" s="65"/>
      <c r="M147" s="93" t="s">
        <v>89</v>
      </c>
    </row>
    <row r="148" spans="1:14" ht="35.25" x14ac:dyDescent="0.4">
      <c r="A148" s="16" t="s">
        <v>12</v>
      </c>
      <c r="B148" s="66"/>
      <c r="C148" s="66"/>
      <c r="D148" s="66"/>
      <c r="E148" s="66"/>
      <c r="F148" s="66"/>
      <c r="G148" s="66"/>
      <c r="H148" s="66"/>
      <c r="I148" s="66"/>
      <c r="J148" s="66"/>
      <c r="K148" s="66"/>
      <c r="L148" s="66"/>
      <c r="M148" s="66"/>
    </row>
    <row r="149" spans="1:14" ht="40.5" customHeight="1" x14ac:dyDescent="0.4">
      <c r="A149" s="66"/>
      <c r="B149" s="66"/>
      <c r="C149" s="66"/>
      <c r="D149" s="66"/>
      <c r="E149" s="66"/>
      <c r="F149" s="66"/>
      <c r="G149" s="66"/>
      <c r="H149" s="66"/>
      <c r="I149" s="66"/>
      <c r="J149" s="66"/>
      <c r="K149" s="66"/>
      <c r="L149" s="66"/>
      <c r="M149" s="66"/>
    </row>
    <row r="150" spans="1:14" ht="35.25" x14ac:dyDescent="0.4">
      <c r="A150" s="66"/>
      <c r="B150" s="66"/>
      <c r="C150" s="66"/>
      <c r="D150" s="66"/>
      <c r="E150" s="66"/>
      <c r="F150" s="66"/>
      <c r="G150" s="66"/>
      <c r="H150" s="94" t="s">
        <v>99</v>
      </c>
      <c r="I150" s="92"/>
      <c r="J150" s="94"/>
      <c r="K150" s="94" t="str">
        <f>B1</f>
        <v>医療機関○○クリニック</v>
      </c>
      <c r="L150" s="94"/>
      <c r="M150" s="94"/>
      <c r="N150" s="1"/>
    </row>
    <row r="151" spans="1:14" ht="35.25" x14ac:dyDescent="0.4">
      <c r="A151" s="66"/>
      <c r="B151" s="66"/>
      <c r="C151" s="66"/>
      <c r="D151" s="66"/>
      <c r="E151" s="66"/>
      <c r="F151" s="66"/>
      <c r="G151" s="66"/>
      <c r="H151" s="112" t="s">
        <v>13</v>
      </c>
      <c r="I151" s="92"/>
      <c r="J151" s="112"/>
      <c r="K151" s="153"/>
      <c r="L151" s="153"/>
      <c r="M151" s="153"/>
      <c r="N151" s="1"/>
    </row>
    <row r="152" spans="1:14" ht="35.25" x14ac:dyDescent="0.4">
      <c r="A152" s="66"/>
      <c r="B152" s="66"/>
      <c r="C152" s="66"/>
      <c r="D152" s="66"/>
      <c r="E152" s="66"/>
      <c r="F152" s="66"/>
      <c r="G152" s="66"/>
      <c r="H152" s="112" t="s">
        <v>14</v>
      </c>
      <c r="I152" s="92"/>
      <c r="J152" s="112"/>
      <c r="K152" s="153"/>
      <c r="L152" s="153"/>
      <c r="M152" s="153"/>
      <c r="N152" s="1"/>
    </row>
    <row r="153" spans="1:14" ht="24" x14ac:dyDescent="0.4">
      <c r="A153" s="10"/>
      <c r="B153" s="10"/>
      <c r="C153" s="10"/>
      <c r="D153" s="10"/>
      <c r="E153" s="10"/>
      <c r="F153" s="10"/>
      <c r="G153" s="10"/>
      <c r="H153" s="10"/>
      <c r="I153" s="10"/>
      <c r="J153" s="10"/>
      <c r="K153" s="10"/>
      <c r="L153" s="10"/>
      <c r="M153" s="10"/>
    </row>
    <row r="154" spans="1:14" ht="74.25" customHeight="1" x14ac:dyDescent="0.4">
      <c r="A154" s="10"/>
      <c r="B154" s="10"/>
      <c r="C154" s="10"/>
      <c r="D154" s="10"/>
      <c r="E154" s="10"/>
      <c r="F154" s="10"/>
      <c r="G154" s="10"/>
      <c r="H154" s="10"/>
      <c r="I154" s="10"/>
      <c r="J154" s="10"/>
      <c r="K154" s="10"/>
      <c r="L154" s="10"/>
      <c r="M154" s="10"/>
    </row>
    <row r="155" spans="1:14" ht="39" customHeight="1" x14ac:dyDescent="0.4">
      <c r="A155" s="132" t="s">
        <v>25</v>
      </c>
      <c r="B155" s="132"/>
      <c r="C155" s="132"/>
      <c r="D155" s="132"/>
      <c r="E155" s="132"/>
      <c r="F155" s="132"/>
      <c r="G155" s="132"/>
      <c r="H155" s="132"/>
      <c r="I155" s="132"/>
      <c r="J155" s="132"/>
      <c r="K155" s="132"/>
      <c r="L155" s="132"/>
      <c r="M155" s="132"/>
      <c r="N155" s="9"/>
    </row>
    <row r="156" spans="1:14" ht="24" x14ac:dyDescent="0.4">
      <c r="A156" s="10"/>
      <c r="B156" s="10"/>
      <c r="C156" s="10"/>
      <c r="D156" s="10"/>
      <c r="E156" s="10"/>
      <c r="F156" s="10"/>
      <c r="G156" s="10"/>
      <c r="H156" s="10"/>
      <c r="I156" s="10"/>
      <c r="J156" s="10"/>
      <c r="K156" s="10"/>
      <c r="L156" s="10"/>
      <c r="M156" s="10"/>
    </row>
    <row r="157" spans="1:14" ht="24" x14ac:dyDescent="0.4">
      <c r="A157" s="10"/>
      <c r="B157" s="10"/>
      <c r="C157" s="10"/>
      <c r="D157" s="10"/>
      <c r="E157" s="10"/>
      <c r="F157" s="10"/>
      <c r="G157" s="10"/>
      <c r="H157" s="10"/>
      <c r="I157" s="10"/>
      <c r="J157" s="10"/>
      <c r="K157" s="10"/>
      <c r="L157" s="10"/>
      <c r="M157" s="10"/>
    </row>
    <row r="158" spans="1:14" ht="51.75" customHeight="1" x14ac:dyDescent="0.4">
      <c r="A158" s="10"/>
      <c r="B158" s="10"/>
      <c r="C158" s="10"/>
      <c r="D158" s="10"/>
      <c r="E158" s="10"/>
      <c r="F158" s="10"/>
      <c r="G158" s="10"/>
      <c r="H158" s="10"/>
      <c r="I158" s="10"/>
      <c r="J158" s="10"/>
      <c r="K158" s="10"/>
      <c r="L158" s="10"/>
      <c r="M158" s="10"/>
    </row>
    <row r="159" spans="1:14" ht="75.75" customHeight="1" x14ac:dyDescent="0.4">
      <c r="A159" s="133" t="s">
        <v>120</v>
      </c>
      <c r="B159" s="133"/>
      <c r="C159" s="133"/>
      <c r="D159" s="133"/>
      <c r="E159" s="133"/>
      <c r="F159" s="133"/>
      <c r="G159" s="133"/>
      <c r="H159" s="133"/>
      <c r="I159" s="133"/>
      <c r="J159" s="133"/>
      <c r="K159" s="133"/>
      <c r="L159" s="133"/>
      <c r="M159" s="133"/>
      <c r="N159" s="6"/>
    </row>
    <row r="160" spans="1:14" x14ac:dyDescent="0.4">
      <c r="B160" s="5"/>
      <c r="C160" s="5"/>
      <c r="D160" s="5"/>
      <c r="E160" s="5"/>
      <c r="F160" s="5"/>
      <c r="G160" s="5"/>
      <c r="H160" s="5"/>
    </row>
    <row r="161" spans="1:13" ht="66" customHeight="1" x14ac:dyDescent="0.4">
      <c r="B161" s="2"/>
      <c r="C161" s="1"/>
      <c r="D161" s="1"/>
      <c r="E161" s="3"/>
      <c r="F161" s="3"/>
      <c r="G161" s="4"/>
      <c r="H161" s="4"/>
    </row>
    <row r="162" spans="1:13" ht="45.75" x14ac:dyDescent="0.9">
      <c r="B162" s="11" t="s">
        <v>15</v>
      </c>
      <c r="C162" s="12"/>
      <c r="D162" s="12"/>
      <c r="E162" s="12"/>
      <c r="F162" s="134">
        <f>SUM(K170:M171)</f>
        <v>0</v>
      </c>
      <c r="G162" s="134"/>
      <c r="H162" s="134"/>
      <c r="I162" s="12"/>
      <c r="J162" s="12"/>
      <c r="K162" s="7"/>
      <c r="L162" s="7"/>
    </row>
    <row r="164" spans="1:13" ht="45" customHeight="1" x14ac:dyDescent="0.4"/>
    <row r="165" spans="1:13" s="51" customFormat="1" ht="35.25" x14ac:dyDescent="0.4">
      <c r="A165" s="65" t="s">
        <v>16</v>
      </c>
      <c r="B165" s="65"/>
      <c r="C165" s="65"/>
      <c r="D165" s="65"/>
      <c r="E165" s="65"/>
      <c r="F165" s="65"/>
      <c r="G165" s="65"/>
      <c r="H165" s="65"/>
      <c r="I165" s="65"/>
      <c r="J165" s="65"/>
      <c r="K165" s="65"/>
      <c r="L165" s="65"/>
      <c r="M165" s="65"/>
    </row>
    <row r="166" spans="1:13" s="51" customFormat="1" ht="35.25" x14ac:dyDescent="0.4">
      <c r="A166" s="66" t="s">
        <v>23</v>
      </c>
      <c r="B166" s="65"/>
      <c r="C166" s="135"/>
      <c r="D166" s="135"/>
      <c r="E166" s="65"/>
      <c r="F166" s="65"/>
      <c r="G166" s="65"/>
      <c r="H166" s="65"/>
      <c r="I166" s="65"/>
      <c r="J166" s="65"/>
      <c r="K166" s="65"/>
      <c r="L166" s="65"/>
      <c r="M166" s="65"/>
    </row>
    <row r="167" spans="1:13" s="51" customFormat="1" ht="35.25" x14ac:dyDescent="0.4">
      <c r="B167" s="66"/>
      <c r="C167" s="66"/>
      <c r="D167" s="66"/>
      <c r="E167" s="66"/>
      <c r="F167" s="66"/>
      <c r="G167" s="66"/>
      <c r="H167" s="66"/>
      <c r="I167" s="66"/>
      <c r="J167" s="66"/>
      <c r="K167" s="66"/>
      <c r="L167" s="66"/>
      <c r="M167" s="65"/>
    </row>
    <row r="168" spans="1:13" s="51" customFormat="1" ht="38.25" customHeight="1" x14ac:dyDescent="0.4">
      <c r="A168" s="66"/>
      <c r="B168" s="142" t="s">
        <v>10</v>
      </c>
      <c r="C168" s="142"/>
      <c r="D168" s="142"/>
      <c r="E168" s="128" t="s">
        <v>19</v>
      </c>
      <c r="F168" s="128"/>
      <c r="G168" s="128" t="s">
        <v>21</v>
      </c>
      <c r="H168" s="128"/>
      <c r="I168" s="128"/>
      <c r="J168" s="128"/>
      <c r="K168" s="128" t="s">
        <v>22</v>
      </c>
      <c r="L168" s="128"/>
      <c r="M168" s="128"/>
    </row>
    <row r="169" spans="1:13" s="51" customFormat="1" ht="30.75" customHeight="1" x14ac:dyDescent="0.4">
      <c r="A169" s="66"/>
      <c r="B169" s="126" t="s">
        <v>96</v>
      </c>
      <c r="C169" s="127"/>
      <c r="D169" s="127"/>
      <c r="E169" s="129"/>
      <c r="F169" s="129"/>
      <c r="G169" s="129"/>
      <c r="H169" s="129"/>
      <c r="I169" s="129"/>
      <c r="J169" s="129"/>
      <c r="K169" s="129"/>
      <c r="L169" s="129"/>
      <c r="M169" s="129"/>
    </row>
    <row r="170" spans="1:13" s="51" customFormat="1" ht="48.75" customHeight="1" x14ac:dyDescent="0.4">
      <c r="A170" s="67" t="s">
        <v>18</v>
      </c>
      <c r="B170" s="125">
        <f>SUM(I10,I14,I18,I22,I26,I30,I34,I38,I42,I46,I50,I58,I62,I66,I70,I74,I78,I82)</f>
        <v>0</v>
      </c>
      <c r="C170" s="125"/>
      <c r="D170" s="125"/>
      <c r="E170" s="130">
        <v>730</v>
      </c>
      <c r="F170" s="130"/>
      <c r="G170" s="131">
        <f>B170*E170</f>
        <v>0</v>
      </c>
      <c r="H170" s="131"/>
      <c r="I170" s="131"/>
      <c r="J170" s="131"/>
      <c r="K170" s="131">
        <f>G170*1.1</f>
        <v>0</v>
      </c>
      <c r="L170" s="131"/>
      <c r="M170" s="131"/>
    </row>
    <row r="171" spans="1:13" s="51" customFormat="1" ht="48.75" customHeight="1" x14ac:dyDescent="0.4">
      <c r="A171" s="67" t="s">
        <v>17</v>
      </c>
      <c r="B171" s="125">
        <f>SUM(I11,I15,I19,I23,I27,I31,I35,I39,I43,I47,I51,I59,I63,I67,I71,I75,I79,I83)</f>
        <v>0</v>
      </c>
      <c r="C171" s="125"/>
      <c r="D171" s="125"/>
      <c r="E171" s="130">
        <v>2130</v>
      </c>
      <c r="F171" s="130"/>
      <c r="G171" s="131">
        <f>B171*E171</f>
        <v>0</v>
      </c>
      <c r="H171" s="131"/>
      <c r="I171" s="131"/>
      <c r="J171" s="131"/>
      <c r="K171" s="131">
        <f>G171*1.1</f>
        <v>0</v>
      </c>
      <c r="L171" s="131"/>
      <c r="M171" s="131"/>
    </row>
    <row r="172" spans="1:13" s="51" customFormat="1" ht="30" x14ac:dyDescent="0.4">
      <c r="A172" s="17"/>
      <c r="B172" s="17"/>
      <c r="C172" s="151"/>
      <c r="D172" s="152"/>
      <c r="E172" s="17"/>
      <c r="F172" s="17"/>
      <c r="G172" s="17"/>
      <c r="H172" s="17"/>
      <c r="I172" s="17"/>
      <c r="J172" s="17"/>
      <c r="K172" s="17"/>
      <c r="L172" s="17"/>
      <c r="M172" s="17"/>
    </row>
    <row r="173" spans="1:13" s="51" customFormat="1" ht="126" customHeight="1" x14ac:dyDescent="0.4">
      <c r="A173" s="17"/>
      <c r="B173" s="17"/>
      <c r="E173" s="17"/>
      <c r="F173" s="17"/>
      <c r="G173" s="17"/>
      <c r="H173" s="17"/>
      <c r="I173" s="17"/>
      <c r="M173" s="17"/>
    </row>
    <row r="174" spans="1:13" ht="35.25" x14ac:dyDescent="0.4">
      <c r="A174" s="65" t="s">
        <v>33</v>
      </c>
      <c r="B174" s="65"/>
      <c r="C174" s="65"/>
      <c r="D174" s="65"/>
      <c r="E174" s="65"/>
      <c r="F174" s="65"/>
      <c r="G174" s="65"/>
      <c r="H174" s="65"/>
      <c r="I174" s="66"/>
      <c r="J174" s="66"/>
      <c r="K174" s="66"/>
      <c r="L174" s="66"/>
      <c r="M174" s="13"/>
    </row>
    <row r="175" spans="1:13" ht="35.25" x14ac:dyDescent="0.4">
      <c r="A175" s="65"/>
      <c r="B175" s="149" t="s">
        <v>26</v>
      </c>
      <c r="C175" s="149"/>
      <c r="D175" s="150"/>
      <c r="E175" s="150"/>
      <c r="F175" s="150"/>
      <c r="G175" s="150"/>
      <c r="H175" s="150"/>
      <c r="I175" s="150"/>
      <c r="J175" s="150"/>
      <c r="K175" s="150"/>
      <c r="L175" s="150"/>
    </row>
    <row r="176" spans="1:13" ht="35.25" x14ac:dyDescent="0.4">
      <c r="A176" s="65"/>
      <c r="B176" s="149" t="s">
        <v>27</v>
      </c>
      <c r="C176" s="149"/>
      <c r="D176" s="150"/>
      <c r="E176" s="150"/>
      <c r="F176" s="150"/>
      <c r="G176" s="150"/>
      <c r="H176" s="150"/>
      <c r="I176" s="150"/>
      <c r="J176" s="150"/>
      <c r="K176" s="150"/>
      <c r="L176" s="150"/>
    </row>
    <row r="177" spans="1:14" ht="35.25" x14ac:dyDescent="0.4">
      <c r="A177" s="65"/>
      <c r="B177" s="149" t="s">
        <v>28</v>
      </c>
      <c r="C177" s="149"/>
      <c r="D177" s="150"/>
      <c r="E177" s="150"/>
      <c r="F177" s="150"/>
      <c r="G177" s="150"/>
      <c r="H177" s="150"/>
      <c r="I177" s="150"/>
      <c r="J177" s="150"/>
      <c r="K177" s="150"/>
      <c r="L177" s="150"/>
    </row>
    <row r="178" spans="1:14" ht="35.25" x14ac:dyDescent="0.4">
      <c r="A178" s="65"/>
      <c r="B178" s="149" t="s">
        <v>29</v>
      </c>
      <c r="C178" s="149"/>
      <c r="D178" s="150"/>
      <c r="E178" s="150"/>
      <c r="F178" s="150"/>
      <c r="G178" s="150"/>
      <c r="H178" s="150"/>
      <c r="I178" s="150"/>
      <c r="J178" s="150"/>
      <c r="K178" s="150"/>
      <c r="L178" s="150"/>
    </row>
    <row r="179" spans="1:14" ht="35.25" x14ac:dyDescent="0.4">
      <c r="A179" s="65"/>
      <c r="B179" s="149" t="s">
        <v>30</v>
      </c>
      <c r="C179" s="149"/>
      <c r="D179" s="150"/>
      <c r="E179" s="150"/>
      <c r="F179" s="150"/>
      <c r="G179" s="150"/>
      <c r="H179" s="150"/>
      <c r="I179" s="150"/>
      <c r="J179" s="150"/>
      <c r="K179" s="150"/>
      <c r="L179" s="150"/>
    </row>
    <row r="180" spans="1:14" ht="35.25" x14ac:dyDescent="0.4">
      <c r="A180" s="65"/>
      <c r="B180" s="149" t="s">
        <v>31</v>
      </c>
      <c r="C180" s="149"/>
      <c r="D180" s="150"/>
      <c r="E180" s="150"/>
      <c r="F180" s="150"/>
      <c r="G180" s="150"/>
      <c r="H180" s="150"/>
      <c r="I180" s="150"/>
      <c r="J180" s="150"/>
      <c r="K180" s="150"/>
      <c r="L180" s="150"/>
    </row>
    <row r="181" spans="1:14" ht="35.25" x14ac:dyDescent="0.4">
      <c r="A181" s="65"/>
      <c r="B181" s="149" t="s">
        <v>32</v>
      </c>
      <c r="C181" s="149"/>
      <c r="D181" s="150"/>
      <c r="E181" s="150"/>
      <c r="F181" s="150"/>
      <c r="G181" s="150"/>
      <c r="H181" s="150"/>
      <c r="I181" s="150"/>
      <c r="J181" s="150"/>
      <c r="K181" s="150"/>
      <c r="L181" s="150"/>
    </row>
    <row r="182" spans="1:14" ht="35.25" x14ac:dyDescent="0.4">
      <c r="A182" s="65"/>
      <c r="B182" s="68" t="s">
        <v>8</v>
      </c>
      <c r="C182" s="69"/>
      <c r="D182" s="69"/>
      <c r="E182" s="70"/>
      <c r="F182" s="70"/>
      <c r="G182" s="70"/>
      <c r="H182" s="70"/>
      <c r="I182" s="70"/>
      <c r="J182" s="70"/>
      <c r="K182" s="70"/>
      <c r="L182" s="71"/>
    </row>
    <row r="183" spans="1:14" ht="55.5" customHeight="1" x14ac:dyDescent="0.4">
      <c r="A183" s="65"/>
      <c r="B183" s="146"/>
      <c r="C183" s="147"/>
      <c r="D183" s="147"/>
      <c r="E183" s="147"/>
      <c r="F183" s="147"/>
      <c r="G183" s="147"/>
      <c r="H183" s="147"/>
      <c r="I183" s="147"/>
      <c r="J183" s="147"/>
      <c r="K183" s="147"/>
      <c r="L183" s="148"/>
    </row>
    <row r="184" spans="1:14" ht="113.25" customHeight="1" x14ac:dyDescent="0.4">
      <c r="C184" s="140"/>
      <c r="D184" s="140"/>
    </row>
    <row r="185" spans="1:14" ht="35.25" x14ac:dyDescent="0.4">
      <c r="A185" s="106" t="s">
        <v>63</v>
      </c>
      <c r="B185" s="136"/>
      <c r="C185" s="137"/>
      <c r="D185" s="137"/>
      <c r="E185" s="137"/>
      <c r="F185" s="137"/>
      <c r="G185" s="138"/>
      <c r="H185" s="144" t="s">
        <v>64</v>
      </c>
      <c r="I185" s="144"/>
      <c r="J185" s="144"/>
      <c r="K185" s="145"/>
      <c r="L185" s="145"/>
      <c r="M185" s="145"/>
      <c r="N185" s="47"/>
    </row>
    <row r="186" spans="1:14" ht="35.25" x14ac:dyDescent="0.4">
      <c r="A186" s="106" t="s">
        <v>65</v>
      </c>
      <c r="B186" s="136"/>
      <c r="C186" s="137"/>
      <c r="D186" s="137"/>
      <c r="E186" s="137"/>
      <c r="F186" s="137"/>
      <c r="G186" s="138"/>
      <c r="H186" s="144" t="s">
        <v>66</v>
      </c>
      <c r="I186" s="144"/>
      <c r="J186" s="144"/>
      <c r="K186" s="145"/>
      <c r="L186" s="145"/>
      <c r="M186" s="145"/>
      <c r="N186" s="46"/>
    </row>
    <row r="187" spans="1:14" ht="30" customHeight="1" x14ac:dyDescent="0.4">
      <c r="A187" s="106" t="s">
        <v>67</v>
      </c>
      <c r="B187" s="136"/>
      <c r="C187" s="137"/>
      <c r="D187" s="137"/>
      <c r="E187" s="137"/>
      <c r="F187" s="137"/>
      <c r="G187" s="138"/>
      <c r="H187" s="144" t="s">
        <v>68</v>
      </c>
      <c r="I187" s="144"/>
      <c r="J187" s="144"/>
      <c r="K187" s="145"/>
      <c r="L187" s="145"/>
      <c r="M187" s="145"/>
      <c r="N187" s="46"/>
    </row>
    <row r="188" spans="1:14" ht="30" customHeight="1" x14ac:dyDescent="0.4">
      <c r="A188" s="106" t="s">
        <v>70</v>
      </c>
      <c r="B188" s="136"/>
      <c r="C188" s="137"/>
      <c r="D188" s="137"/>
      <c r="E188" s="137"/>
      <c r="F188" s="137"/>
      <c r="G188" s="137"/>
      <c r="H188" s="137"/>
      <c r="I188" s="137"/>
      <c r="J188" s="137"/>
      <c r="K188" s="137"/>
      <c r="L188" s="137"/>
      <c r="M188" s="138"/>
      <c r="N188" s="45"/>
    </row>
    <row r="189" spans="1:14" ht="30" customHeight="1" x14ac:dyDescent="0.4">
      <c r="A189" s="106" t="s">
        <v>69</v>
      </c>
      <c r="B189" s="136"/>
      <c r="C189" s="137"/>
      <c r="D189" s="137"/>
      <c r="E189" s="137"/>
      <c r="F189" s="137"/>
      <c r="G189" s="137"/>
      <c r="H189" s="137"/>
      <c r="I189" s="137"/>
      <c r="J189" s="137"/>
      <c r="K189" s="137"/>
      <c r="L189" s="137"/>
      <c r="M189" s="138"/>
      <c r="N189" s="48"/>
    </row>
    <row r="190" spans="1:14" x14ac:dyDescent="0.4">
      <c r="C190" s="140"/>
      <c r="D190" s="140"/>
    </row>
    <row r="191" spans="1:14" ht="18.75" customHeight="1" x14ac:dyDescent="0.4">
      <c r="C191" s="140"/>
      <c r="D191" s="140"/>
    </row>
    <row r="192" spans="1:14" ht="18.75" customHeight="1" x14ac:dyDescent="0.4">
      <c r="C192" s="140"/>
      <c r="D192" s="140"/>
    </row>
    <row r="193" spans="3:4" x14ac:dyDescent="0.4">
      <c r="C193" s="140"/>
      <c r="D193" s="140"/>
    </row>
    <row r="194" spans="3:4" x14ac:dyDescent="0.4">
      <c r="C194" s="140"/>
      <c r="D194" s="140"/>
    </row>
    <row r="195" spans="3:4" x14ac:dyDescent="0.4">
      <c r="C195" s="140"/>
      <c r="D195" s="140"/>
    </row>
    <row r="196" spans="3:4" x14ac:dyDescent="0.4">
      <c r="C196" s="140"/>
      <c r="D196" s="140"/>
    </row>
    <row r="197" spans="3:4" x14ac:dyDescent="0.4">
      <c r="C197" s="140"/>
      <c r="D197" s="140"/>
    </row>
    <row r="198" spans="3:4" x14ac:dyDescent="0.4">
      <c r="C198" s="140"/>
      <c r="D198" s="140"/>
    </row>
    <row r="199" spans="3:4" x14ac:dyDescent="0.4">
      <c r="C199" s="140"/>
      <c r="D199" s="140"/>
    </row>
    <row r="200" spans="3:4" x14ac:dyDescent="0.4">
      <c r="C200" s="140"/>
      <c r="D200" s="140"/>
    </row>
    <row r="201" spans="3:4" x14ac:dyDescent="0.4">
      <c r="C201" s="140"/>
      <c r="D201" s="140"/>
    </row>
    <row r="202" spans="3:4" x14ac:dyDescent="0.4">
      <c r="C202" s="140"/>
      <c r="D202" s="140"/>
    </row>
    <row r="203" spans="3:4" x14ac:dyDescent="0.4">
      <c r="C203" s="140"/>
      <c r="D203" s="140"/>
    </row>
    <row r="204" spans="3:4" x14ac:dyDescent="0.4">
      <c r="C204" s="140"/>
      <c r="D204" s="140"/>
    </row>
    <row r="205" spans="3:4" x14ac:dyDescent="0.4">
      <c r="C205" s="140"/>
      <c r="D205" s="140"/>
    </row>
  </sheetData>
  <mergeCells count="224">
    <mergeCell ref="K18:M18"/>
    <mergeCell ref="K19:M19"/>
    <mergeCell ref="K10:M10"/>
    <mergeCell ref="K11:M11"/>
    <mergeCell ref="K12:M12"/>
    <mergeCell ref="B13:H13"/>
    <mergeCell ref="K13:M13"/>
    <mergeCell ref="K14:M14"/>
    <mergeCell ref="B25:H25"/>
    <mergeCell ref="K25:M25"/>
    <mergeCell ref="B11:E11"/>
    <mergeCell ref="B10:E10"/>
    <mergeCell ref="I6:I7"/>
    <mergeCell ref="J6:J7"/>
    <mergeCell ref="K6:M7"/>
    <mergeCell ref="K8:M8"/>
    <mergeCell ref="B9:H9"/>
    <mergeCell ref="K9:M9"/>
    <mergeCell ref="K15:M15"/>
    <mergeCell ref="K16:M16"/>
    <mergeCell ref="B17:H17"/>
    <mergeCell ref="K17:M17"/>
    <mergeCell ref="K27:M27"/>
    <mergeCell ref="K28:M28"/>
    <mergeCell ref="B29:H29"/>
    <mergeCell ref="K29:M29"/>
    <mergeCell ref="K20:M20"/>
    <mergeCell ref="B21:H21"/>
    <mergeCell ref="K21:M21"/>
    <mergeCell ref="K22:M22"/>
    <mergeCell ref="K23:M23"/>
    <mergeCell ref="K24:M24"/>
    <mergeCell ref="K26:M26"/>
    <mergeCell ref="K36:M36"/>
    <mergeCell ref="K37:M37"/>
    <mergeCell ref="K38:M38"/>
    <mergeCell ref="K39:M39"/>
    <mergeCell ref="K40:M40"/>
    <mergeCell ref="K41:M41"/>
    <mergeCell ref="K30:M30"/>
    <mergeCell ref="K31:M31"/>
    <mergeCell ref="K32:M32"/>
    <mergeCell ref="K33:M33"/>
    <mergeCell ref="K34:M34"/>
    <mergeCell ref="K35:M35"/>
    <mergeCell ref="K48:M48"/>
    <mergeCell ref="K49:M49"/>
    <mergeCell ref="K50:M50"/>
    <mergeCell ref="K51:M51"/>
    <mergeCell ref="I54:I55"/>
    <mergeCell ref="J54:J55"/>
    <mergeCell ref="K54:M55"/>
    <mergeCell ref="K42:M42"/>
    <mergeCell ref="K43:M43"/>
    <mergeCell ref="K44:M44"/>
    <mergeCell ref="K45:M45"/>
    <mergeCell ref="K46:M46"/>
    <mergeCell ref="K47:M47"/>
    <mergeCell ref="K62:M62"/>
    <mergeCell ref="K63:M63"/>
    <mergeCell ref="K64:M64"/>
    <mergeCell ref="K65:M65"/>
    <mergeCell ref="K66:M66"/>
    <mergeCell ref="K67:M67"/>
    <mergeCell ref="K56:M56"/>
    <mergeCell ref="K57:M57"/>
    <mergeCell ref="K58:M58"/>
    <mergeCell ref="K59:M59"/>
    <mergeCell ref="K60:M60"/>
    <mergeCell ref="K61:M61"/>
    <mergeCell ref="K74:M74"/>
    <mergeCell ref="K75:M75"/>
    <mergeCell ref="K76:M76"/>
    <mergeCell ref="K77:M77"/>
    <mergeCell ref="K78:M78"/>
    <mergeCell ref="K79:M79"/>
    <mergeCell ref="K68:M68"/>
    <mergeCell ref="K69:M69"/>
    <mergeCell ref="K70:M70"/>
    <mergeCell ref="K71:M71"/>
    <mergeCell ref="K72:M72"/>
    <mergeCell ref="K73:M73"/>
    <mergeCell ref="A109:M109"/>
    <mergeCell ref="A113:M113"/>
    <mergeCell ref="K80:M80"/>
    <mergeCell ref="K81:M81"/>
    <mergeCell ref="K82:M82"/>
    <mergeCell ref="K83:M83"/>
    <mergeCell ref="F116:H116"/>
    <mergeCell ref="E125:H125"/>
    <mergeCell ref="I125:K125"/>
    <mergeCell ref="L125:M125"/>
    <mergeCell ref="J90:K90"/>
    <mergeCell ref="J89:K89"/>
    <mergeCell ref="J88:K88"/>
    <mergeCell ref="B99:M99"/>
    <mergeCell ref="K105:M105"/>
    <mergeCell ref="K106:M106"/>
    <mergeCell ref="A92:M96"/>
    <mergeCell ref="C127:D127"/>
    <mergeCell ref="E127:H127"/>
    <mergeCell ref="I127:K127"/>
    <mergeCell ref="E126:H126"/>
    <mergeCell ref="I126:K126"/>
    <mergeCell ref="C130:D130"/>
    <mergeCell ref="E130:H130"/>
    <mergeCell ref="I130:K130"/>
    <mergeCell ref="C131:D131"/>
    <mergeCell ref="E131:H131"/>
    <mergeCell ref="I131:K131"/>
    <mergeCell ref="C128:D128"/>
    <mergeCell ref="E128:H128"/>
    <mergeCell ref="I128:K128"/>
    <mergeCell ref="C129:D129"/>
    <mergeCell ref="E129:H129"/>
    <mergeCell ref="I129:K129"/>
    <mergeCell ref="C134:D134"/>
    <mergeCell ref="E134:H134"/>
    <mergeCell ref="I134:K134"/>
    <mergeCell ref="C135:D135"/>
    <mergeCell ref="E135:H135"/>
    <mergeCell ref="I135:K135"/>
    <mergeCell ref="C132:D132"/>
    <mergeCell ref="E132:H132"/>
    <mergeCell ref="I132:K132"/>
    <mergeCell ref="C133:D133"/>
    <mergeCell ref="E133:H133"/>
    <mergeCell ref="I133:K133"/>
    <mergeCell ref="E138:H138"/>
    <mergeCell ref="I138:K138"/>
    <mergeCell ref="C139:D139"/>
    <mergeCell ref="E139:H139"/>
    <mergeCell ref="I139:K139"/>
    <mergeCell ref="C136:D136"/>
    <mergeCell ref="E136:H136"/>
    <mergeCell ref="I136:K136"/>
    <mergeCell ref="C137:D137"/>
    <mergeCell ref="E137:H137"/>
    <mergeCell ref="I137:K137"/>
    <mergeCell ref="C172:D172"/>
    <mergeCell ref="B175:C175"/>
    <mergeCell ref="D175:L175"/>
    <mergeCell ref="H143:J143"/>
    <mergeCell ref="K143:M143"/>
    <mergeCell ref="C140:D140"/>
    <mergeCell ref="H141:J141"/>
    <mergeCell ref="K141:M141"/>
    <mergeCell ref="H142:J142"/>
    <mergeCell ref="K142:M142"/>
    <mergeCell ref="B144:M144"/>
    <mergeCell ref="B145:M145"/>
    <mergeCell ref="K152:M152"/>
    <mergeCell ref="K151:M151"/>
    <mergeCell ref="B179:C179"/>
    <mergeCell ref="D179:L179"/>
    <mergeCell ref="B180:C180"/>
    <mergeCell ref="D180:L180"/>
    <mergeCell ref="B181:C181"/>
    <mergeCell ref="D181:L181"/>
    <mergeCell ref="B185:G185"/>
    <mergeCell ref="B176:C176"/>
    <mergeCell ref="D176:L176"/>
    <mergeCell ref="B177:C177"/>
    <mergeCell ref="D177:L177"/>
    <mergeCell ref="B178:C178"/>
    <mergeCell ref="D178:L178"/>
    <mergeCell ref="H186:J186"/>
    <mergeCell ref="K186:M186"/>
    <mergeCell ref="H187:J187"/>
    <mergeCell ref="K187:M187"/>
    <mergeCell ref="B187:G187"/>
    <mergeCell ref="B186:G186"/>
    <mergeCell ref="B183:L183"/>
    <mergeCell ref="C184:D184"/>
    <mergeCell ref="H185:J185"/>
    <mergeCell ref="K185:M185"/>
    <mergeCell ref="C204:D204"/>
    <mergeCell ref="C205:D205"/>
    <mergeCell ref="D88:H88"/>
    <mergeCell ref="D89:H89"/>
    <mergeCell ref="D90:H90"/>
    <mergeCell ref="B125:D125"/>
    <mergeCell ref="B168:D168"/>
    <mergeCell ref="B126:D126"/>
    <mergeCell ref="C198:D198"/>
    <mergeCell ref="C199:D199"/>
    <mergeCell ref="C200:D200"/>
    <mergeCell ref="C201:D201"/>
    <mergeCell ref="C202:D202"/>
    <mergeCell ref="C203:D203"/>
    <mergeCell ref="C192:D192"/>
    <mergeCell ref="C193:D193"/>
    <mergeCell ref="C194:D194"/>
    <mergeCell ref="C195:D195"/>
    <mergeCell ref="C196:D196"/>
    <mergeCell ref="C197:D197"/>
    <mergeCell ref="B189:M189"/>
    <mergeCell ref="B188:M188"/>
    <mergeCell ref="C190:D190"/>
    <mergeCell ref="C191:D191"/>
    <mergeCell ref="B1:I1"/>
    <mergeCell ref="B52:I52"/>
    <mergeCell ref="C100:K100"/>
    <mergeCell ref="L126:M126"/>
    <mergeCell ref="B171:D171"/>
    <mergeCell ref="B170:D170"/>
    <mergeCell ref="B169:D169"/>
    <mergeCell ref="K168:M169"/>
    <mergeCell ref="G168:J169"/>
    <mergeCell ref="E168:F169"/>
    <mergeCell ref="E170:F170"/>
    <mergeCell ref="G170:J170"/>
    <mergeCell ref="K170:M170"/>
    <mergeCell ref="A155:M155"/>
    <mergeCell ref="A159:M159"/>
    <mergeCell ref="F162:H162"/>
    <mergeCell ref="C166:D166"/>
    <mergeCell ref="B141:G141"/>
    <mergeCell ref="B142:G142"/>
    <mergeCell ref="B143:G143"/>
    <mergeCell ref="E171:F171"/>
    <mergeCell ref="G171:J171"/>
    <mergeCell ref="K171:M171"/>
    <mergeCell ref="C138:D138"/>
  </mergeCells>
  <phoneticPr fontId="2"/>
  <dataValidations disablePrompts="1" count="1">
    <dataValidation type="list" allowBlank="1" showInputMessage="1" sqref="J37 J41 J45 J49 J81 J61 J65 J69 J73 J77 J57 J33 J9 J13 J17 J25 J21 J29">
      <formula1>"100回未満,100回以上,150回以上"</formula1>
    </dataValidation>
  </dataValidations>
  <pageMargins left="0.70866141732283472" right="0.70866141732283472" top="0.74803149606299213" bottom="0.74803149606299213" header="0.31496062992125984" footer="0.31496062992125984"/>
  <pageSetup paperSize="9" scale="43" fitToHeight="0" orientation="portrait" cellComments="asDisplayed" r:id="rId1"/>
  <rowBreaks count="3" manualBreakCount="3">
    <brk id="51" max="12" man="1"/>
    <brk id="100" max="12" man="1"/>
    <brk id="146" max="12"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40"/>
  <sheetViews>
    <sheetView tabSelected="1" view="pageBreakPreview" zoomScale="55" zoomScaleNormal="100" zoomScaleSheetLayoutView="55" workbookViewId="0">
      <pane xSplit="1" ySplit="7" topLeftCell="B188" activePane="bottomRight" state="frozen"/>
      <selection activeCell="A93" sqref="A93:M93"/>
      <selection pane="topRight" activeCell="A93" sqref="A93:M93"/>
      <selection pane="bottomLeft" activeCell="A93" sqref="A93:M93"/>
      <selection pane="bottomRight" activeCell="G130" sqref="G130"/>
    </sheetView>
  </sheetViews>
  <sheetFormatPr defaultRowHeight="18.75" x14ac:dyDescent="0.4"/>
  <cols>
    <col min="1" max="1" width="33.5" style="50" customWidth="1"/>
    <col min="2" max="7" width="9.375" style="50" bestFit="1" customWidth="1"/>
    <col min="8" max="8" width="9.125" style="50" bestFit="1" customWidth="1"/>
    <col min="9" max="9" width="10.75" style="50" customWidth="1"/>
    <col min="10" max="10" width="5.875" style="50" customWidth="1"/>
    <col min="11" max="11" width="20.75" style="50" customWidth="1"/>
    <col min="12" max="12" width="20" style="50" customWidth="1"/>
    <col min="13" max="13" width="6.625" style="54" customWidth="1"/>
    <col min="14" max="14" width="17.875" style="50" customWidth="1"/>
    <col min="15" max="15" width="14.25" style="50" customWidth="1"/>
    <col min="16" max="16" width="36.625" style="50" customWidth="1"/>
    <col min="17" max="16384" width="9" style="50"/>
  </cols>
  <sheetData>
    <row r="1" spans="1:15" ht="35.25" x14ac:dyDescent="0.4">
      <c r="A1" s="101" t="s">
        <v>97</v>
      </c>
      <c r="B1" s="118" t="s">
        <v>100</v>
      </c>
      <c r="C1" s="119"/>
      <c r="D1" s="119"/>
      <c r="E1" s="119"/>
      <c r="F1" s="119"/>
      <c r="G1" s="119"/>
      <c r="H1" s="119"/>
      <c r="I1" s="119"/>
      <c r="O1" s="61" t="s">
        <v>87</v>
      </c>
    </row>
    <row r="2" spans="1:15" ht="77.25" customHeight="1" x14ac:dyDescent="0.4">
      <c r="A2" s="19" t="s">
        <v>53</v>
      </c>
      <c r="B2" s="19"/>
      <c r="C2" s="19"/>
      <c r="D2" s="19"/>
      <c r="E2" s="19"/>
      <c r="F2" s="19"/>
      <c r="G2" s="19"/>
      <c r="H2" s="19"/>
      <c r="I2" s="19"/>
      <c r="J2" s="19"/>
      <c r="K2" s="19"/>
      <c r="N2" s="20" t="s">
        <v>56</v>
      </c>
    </row>
    <row r="3" spans="1:15" s="110" customFormat="1" ht="42" customHeight="1" x14ac:dyDescent="0.4">
      <c r="A3" s="19"/>
      <c r="B3" s="19"/>
      <c r="C3" s="19"/>
      <c r="D3" s="19"/>
      <c r="E3" s="19"/>
      <c r="F3" s="19"/>
      <c r="G3" s="19"/>
      <c r="H3" s="19"/>
      <c r="I3" s="19"/>
      <c r="J3" s="19"/>
      <c r="K3" s="19"/>
      <c r="N3" s="20"/>
    </row>
    <row r="4" spans="1:15" s="110" customFormat="1" ht="42" customHeight="1" x14ac:dyDescent="0.4">
      <c r="A4" s="19" t="s">
        <v>111</v>
      </c>
      <c r="B4" s="19"/>
      <c r="C4" s="19"/>
      <c r="D4" s="19"/>
      <c r="E4" s="19"/>
      <c r="F4" s="19"/>
      <c r="G4" s="19"/>
      <c r="H4" s="19"/>
      <c r="I4" s="19"/>
      <c r="J4" s="19"/>
      <c r="K4" s="19"/>
      <c r="N4" s="20"/>
    </row>
    <row r="5" spans="1:15" s="110" customFormat="1" ht="42" customHeight="1" x14ac:dyDescent="0.4">
      <c r="A5" s="19"/>
      <c r="B5" s="19"/>
      <c r="C5" s="19"/>
      <c r="D5" s="19"/>
      <c r="E5" s="19"/>
      <c r="F5" s="19"/>
      <c r="G5" s="19"/>
      <c r="H5" s="19"/>
      <c r="I5" s="19"/>
      <c r="J5" s="19"/>
      <c r="K5" s="19"/>
      <c r="N5" s="20"/>
    </row>
    <row r="6" spans="1:15" ht="45.75" customHeight="1" x14ac:dyDescent="0.4">
      <c r="A6" s="22"/>
      <c r="B6" s="22"/>
      <c r="C6" s="22"/>
      <c r="D6" s="22"/>
      <c r="E6" s="22"/>
      <c r="F6" s="22"/>
      <c r="G6" s="22"/>
      <c r="H6" s="22"/>
      <c r="I6" s="189" t="s">
        <v>78</v>
      </c>
      <c r="J6" s="190"/>
      <c r="K6" s="213" t="s">
        <v>75</v>
      </c>
      <c r="L6" s="215" t="s">
        <v>8</v>
      </c>
      <c r="M6" s="216"/>
      <c r="N6" s="217"/>
      <c r="O6" s="8"/>
    </row>
    <row r="7" spans="1:15" ht="27.75" customHeight="1" x14ac:dyDescent="0.4">
      <c r="A7" s="22"/>
      <c r="B7" s="33" t="s">
        <v>0</v>
      </c>
      <c r="C7" s="33" t="s">
        <v>1</v>
      </c>
      <c r="D7" s="33" t="s">
        <v>2</v>
      </c>
      <c r="E7" s="33" t="s">
        <v>3</v>
      </c>
      <c r="F7" s="33" t="s">
        <v>4</v>
      </c>
      <c r="G7" s="33" t="s">
        <v>5</v>
      </c>
      <c r="H7" s="33" t="s">
        <v>6</v>
      </c>
      <c r="I7" s="219"/>
      <c r="J7" s="220"/>
      <c r="K7" s="214"/>
      <c r="L7" s="169"/>
      <c r="M7" s="170"/>
      <c r="N7" s="218"/>
      <c r="O7" s="8"/>
    </row>
    <row r="8" spans="1:15" ht="27.75" customHeight="1" x14ac:dyDescent="0.4">
      <c r="A8" s="22"/>
      <c r="B8" s="23"/>
      <c r="C8" s="23"/>
      <c r="D8" s="23"/>
      <c r="E8" s="23"/>
      <c r="F8" s="23">
        <v>44287</v>
      </c>
      <c r="G8" s="23">
        <f t="shared" ref="G8" si="0">F8+1</f>
        <v>44288</v>
      </c>
      <c r="H8" s="23">
        <f>G8+1</f>
        <v>44289</v>
      </c>
      <c r="I8" s="38"/>
      <c r="J8" s="27"/>
      <c r="K8" s="25"/>
      <c r="L8" s="26"/>
      <c r="M8" s="60"/>
      <c r="N8" s="27"/>
      <c r="O8" s="7"/>
    </row>
    <row r="9" spans="1:15" ht="27.75" customHeight="1" x14ac:dyDescent="0.4">
      <c r="A9" s="62" t="s">
        <v>84</v>
      </c>
      <c r="B9" s="173"/>
      <c r="C9" s="174"/>
      <c r="D9" s="174"/>
      <c r="E9" s="174"/>
      <c r="F9" s="174"/>
      <c r="G9" s="174"/>
      <c r="H9" s="175"/>
      <c r="I9" s="39" t="s">
        <v>52</v>
      </c>
      <c r="J9" s="42"/>
      <c r="K9" s="35"/>
      <c r="L9" s="186"/>
      <c r="M9" s="187"/>
      <c r="N9" s="188"/>
      <c r="O9" s="7"/>
    </row>
    <row r="10" spans="1:15" ht="27.75" customHeight="1" x14ac:dyDescent="0.4">
      <c r="A10" s="63" t="s">
        <v>85</v>
      </c>
      <c r="B10" s="180"/>
      <c r="C10" s="181"/>
      <c r="D10" s="181"/>
      <c r="E10" s="182"/>
      <c r="F10" s="56"/>
      <c r="G10" s="56"/>
      <c r="H10" s="56"/>
      <c r="I10" s="40">
        <f>SUM(F10:H10)</f>
        <v>0</v>
      </c>
      <c r="J10" s="44" t="s">
        <v>59</v>
      </c>
      <c r="K10" s="30"/>
      <c r="L10" s="186"/>
      <c r="M10" s="187"/>
      <c r="N10" s="188"/>
      <c r="O10" s="7"/>
    </row>
    <row r="11" spans="1:15" ht="27.75" customHeight="1" x14ac:dyDescent="0.4">
      <c r="A11" s="63" t="s">
        <v>86</v>
      </c>
      <c r="B11" s="180"/>
      <c r="C11" s="181"/>
      <c r="D11" s="181"/>
      <c r="E11" s="182"/>
      <c r="F11" s="56"/>
      <c r="G11" s="56"/>
      <c r="H11" s="56"/>
      <c r="I11" s="40">
        <f>SUM(F11:H11)</f>
        <v>0</v>
      </c>
      <c r="J11" s="44" t="s">
        <v>59</v>
      </c>
      <c r="K11" s="30"/>
      <c r="L11" s="186"/>
      <c r="M11" s="187"/>
      <c r="N11" s="188"/>
      <c r="O11" s="7"/>
    </row>
    <row r="12" spans="1:15" ht="27.75" customHeight="1" x14ac:dyDescent="0.4">
      <c r="A12" s="28"/>
      <c r="B12" s="23">
        <f>H8+1</f>
        <v>44290</v>
      </c>
      <c r="C12" s="23">
        <f>B12+1</f>
        <v>44291</v>
      </c>
      <c r="D12" s="23">
        <f t="shared" ref="D12:G12" si="1">C12+1</f>
        <v>44292</v>
      </c>
      <c r="E12" s="23">
        <f t="shared" si="1"/>
        <v>44293</v>
      </c>
      <c r="F12" s="23">
        <f t="shared" si="1"/>
        <v>44294</v>
      </c>
      <c r="G12" s="23">
        <f t="shared" si="1"/>
        <v>44295</v>
      </c>
      <c r="H12" s="23">
        <f>G12+1</f>
        <v>44296</v>
      </c>
      <c r="I12" s="41"/>
      <c r="J12" s="43"/>
      <c r="K12" s="30"/>
      <c r="L12" s="186"/>
      <c r="M12" s="187"/>
      <c r="N12" s="188"/>
      <c r="O12" s="7"/>
    </row>
    <row r="13" spans="1:15" ht="27.75" customHeight="1" x14ac:dyDescent="0.4">
      <c r="A13" s="62" t="s">
        <v>84</v>
      </c>
      <c r="B13" s="173"/>
      <c r="C13" s="174"/>
      <c r="D13" s="174"/>
      <c r="E13" s="174"/>
      <c r="F13" s="174"/>
      <c r="G13" s="174"/>
      <c r="H13" s="175"/>
      <c r="I13" s="39" t="s">
        <v>52</v>
      </c>
      <c r="J13" s="42"/>
      <c r="K13" s="35"/>
      <c r="L13" s="186"/>
      <c r="M13" s="187"/>
      <c r="N13" s="188"/>
      <c r="O13" s="7"/>
    </row>
    <row r="14" spans="1:15" ht="27.75" customHeight="1" x14ac:dyDescent="0.4">
      <c r="A14" s="63" t="s">
        <v>85</v>
      </c>
      <c r="B14" s="56"/>
      <c r="C14" s="56"/>
      <c r="D14" s="56"/>
      <c r="E14" s="56"/>
      <c r="F14" s="56"/>
      <c r="G14" s="56"/>
      <c r="H14" s="56"/>
      <c r="I14" s="40">
        <f>SUM(B14:H14)</f>
        <v>0</v>
      </c>
      <c r="J14" s="44" t="s">
        <v>59</v>
      </c>
      <c r="K14" s="30"/>
      <c r="L14" s="186"/>
      <c r="M14" s="187"/>
      <c r="N14" s="188"/>
      <c r="O14" s="7"/>
    </row>
    <row r="15" spans="1:15" ht="27.75" customHeight="1" x14ac:dyDescent="0.4">
      <c r="A15" s="63" t="s">
        <v>86</v>
      </c>
      <c r="B15" s="56"/>
      <c r="C15" s="56"/>
      <c r="D15" s="56"/>
      <c r="E15" s="56"/>
      <c r="F15" s="56"/>
      <c r="G15" s="56"/>
      <c r="H15" s="56"/>
      <c r="I15" s="40">
        <f>SUM(B15:H15)</f>
        <v>0</v>
      </c>
      <c r="J15" s="44" t="s">
        <v>59</v>
      </c>
      <c r="K15" s="30"/>
      <c r="L15" s="186"/>
      <c r="M15" s="187"/>
      <c r="N15" s="188"/>
      <c r="O15" s="7"/>
    </row>
    <row r="16" spans="1:15" s="110" customFormat="1" ht="27.75" customHeight="1" x14ac:dyDescent="0.4">
      <c r="A16" s="28" t="s">
        <v>72</v>
      </c>
      <c r="B16" s="173"/>
      <c r="C16" s="174"/>
      <c r="D16" s="174"/>
      <c r="E16" s="174"/>
      <c r="F16" s="174"/>
      <c r="G16" s="174"/>
      <c r="H16" s="175"/>
      <c r="I16" s="39" t="s">
        <v>52</v>
      </c>
      <c r="J16" s="42"/>
      <c r="K16" s="35"/>
      <c r="L16" s="186"/>
      <c r="M16" s="187"/>
      <c r="N16" s="188"/>
      <c r="O16" s="7"/>
    </row>
    <row r="17" spans="1:15" s="110" customFormat="1" ht="27.75" customHeight="1" x14ac:dyDescent="0.4">
      <c r="A17" s="28" t="s">
        <v>74</v>
      </c>
      <c r="B17" s="173"/>
      <c r="C17" s="174"/>
      <c r="D17" s="174"/>
      <c r="E17" s="174"/>
      <c r="F17" s="174"/>
      <c r="G17" s="174"/>
      <c r="H17" s="175"/>
      <c r="I17" s="39" t="s">
        <v>52</v>
      </c>
      <c r="J17" s="42"/>
      <c r="K17" s="35"/>
      <c r="L17" s="186"/>
      <c r="M17" s="187"/>
      <c r="N17" s="188"/>
      <c r="O17" s="7"/>
    </row>
    <row r="18" spans="1:15" ht="27.75" customHeight="1" x14ac:dyDescent="0.4">
      <c r="A18" s="28"/>
      <c r="B18" s="23">
        <f>H12+1</f>
        <v>44297</v>
      </c>
      <c r="C18" s="23">
        <f>B18+1</f>
        <v>44298</v>
      </c>
      <c r="D18" s="23">
        <f t="shared" ref="D18:G18" si="2">C18+1</f>
        <v>44299</v>
      </c>
      <c r="E18" s="23">
        <f t="shared" si="2"/>
        <v>44300</v>
      </c>
      <c r="F18" s="23">
        <f t="shared" si="2"/>
        <v>44301</v>
      </c>
      <c r="G18" s="23">
        <f t="shared" si="2"/>
        <v>44302</v>
      </c>
      <c r="H18" s="23">
        <f>G18+1</f>
        <v>44303</v>
      </c>
      <c r="I18" s="41"/>
      <c r="J18" s="43"/>
      <c r="K18" s="30"/>
      <c r="L18" s="186"/>
      <c r="M18" s="187"/>
      <c r="N18" s="188"/>
      <c r="O18" s="7"/>
    </row>
    <row r="19" spans="1:15" ht="27.75" customHeight="1" x14ac:dyDescent="0.4">
      <c r="A19" s="62" t="s">
        <v>84</v>
      </c>
      <c r="B19" s="173"/>
      <c r="C19" s="174"/>
      <c r="D19" s="174"/>
      <c r="E19" s="174"/>
      <c r="F19" s="174"/>
      <c r="G19" s="174"/>
      <c r="H19" s="175"/>
      <c r="I19" s="39" t="s">
        <v>52</v>
      </c>
      <c r="J19" s="42"/>
      <c r="K19" s="35"/>
      <c r="L19" s="186"/>
      <c r="M19" s="187"/>
      <c r="N19" s="188"/>
      <c r="O19" s="7"/>
    </row>
    <row r="20" spans="1:15" ht="27.75" customHeight="1" x14ac:dyDescent="0.4">
      <c r="A20" s="63" t="s">
        <v>85</v>
      </c>
      <c r="B20" s="56"/>
      <c r="C20" s="56"/>
      <c r="D20" s="56"/>
      <c r="E20" s="56"/>
      <c r="F20" s="56"/>
      <c r="G20" s="56"/>
      <c r="H20" s="56"/>
      <c r="I20" s="40">
        <f>SUM(B20:H20)</f>
        <v>0</v>
      </c>
      <c r="J20" s="44" t="s">
        <v>59</v>
      </c>
      <c r="K20" s="30"/>
      <c r="L20" s="186"/>
      <c r="M20" s="187"/>
      <c r="N20" s="188"/>
      <c r="O20" s="7"/>
    </row>
    <row r="21" spans="1:15" ht="27.75" customHeight="1" x14ac:dyDescent="0.4">
      <c r="A21" s="63" t="s">
        <v>86</v>
      </c>
      <c r="B21" s="56"/>
      <c r="C21" s="56"/>
      <c r="D21" s="56"/>
      <c r="E21" s="56"/>
      <c r="F21" s="56"/>
      <c r="G21" s="56"/>
      <c r="H21" s="56"/>
      <c r="I21" s="40">
        <f>SUM(B21:H21)</f>
        <v>0</v>
      </c>
      <c r="J21" s="44" t="s">
        <v>59</v>
      </c>
      <c r="K21" s="30"/>
      <c r="L21" s="186"/>
      <c r="M21" s="187"/>
      <c r="N21" s="188"/>
      <c r="O21" s="7"/>
    </row>
    <row r="22" spans="1:15" s="110" customFormat="1" ht="27.75" customHeight="1" x14ac:dyDescent="0.4">
      <c r="A22" s="28" t="s">
        <v>72</v>
      </c>
      <c r="B22" s="173"/>
      <c r="C22" s="174"/>
      <c r="D22" s="174"/>
      <c r="E22" s="174"/>
      <c r="F22" s="174"/>
      <c r="G22" s="174"/>
      <c r="H22" s="175"/>
      <c r="I22" s="39" t="s">
        <v>52</v>
      </c>
      <c r="J22" s="42"/>
      <c r="K22" s="35"/>
      <c r="L22" s="186"/>
      <c r="M22" s="187"/>
      <c r="N22" s="188"/>
      <c r="O22" s="7"/>
    </row>
    <row r="23" spans="1:15" s="110" customFormat="1" ht="27.75" customHeight="1" x14ac:dyDescent="0.4">
      <c r="A23" s="28" t="s">
        <v>74</v>
      </c>
      <c r="B23" s="173"/>
      <c r="C23" s="174"/>
      <c r="D23" s="174"/>
      <c r="E23" s="174"/>
      <c r="F23" s="174"/>
      <c r="G23" s="174"/>
      <c r="H23" s="175"/>
      <c r="I23" s="39" t="s">
        <v>52</v>
      </c>
      <c r="J23" s="42"/>
      <c r="K23" s="35"/>
      <c r="L23" s="186"/>
      <c r="M23" s="187"/>
      <c r="N23" s="188"/>
      <c r="O23" s="7"/>
    </row>
    <row r="24" spans="1:15" ht="27.75" customHeight="1" x14ac:dyDescent="0.4">
      <c r="A24" s="28"/>
      <c r="B24" s="23">
        <f>H18+1</f>
        <v>44304</v>
      </c>
      <c r="C24" s="23">
        <f>B24+1</f>
        <v>44305</v>
      </c>
      <c r="D24" s="23">
        <f t="shared" ref="D24:G24" si="3">C24+1</f>
        <v>44306</v>
      </c>
      <c r="E24" s="23">
        <f t="shared" si="3"/>
        <v>44307</v>
      </c>
      <c r="F24" s="23">
        <f t="shared" si="3"/>
        <v>44308</v>
      </c>
      <c r="G24" s="23">
        <f t="shared" si="3"/>
        <v>44309</v>
      </c>
      <c r="H24" s="23">
        <f>G24+1</f>
        <v>44310</v>
      </c>
      <c r="I24" s="41"/>
      <c r="J24" s="43"/>
      <c r="K24" s="30"/>
      <c r="L24" s="186"/>
      <c r="M24" s="187"/>
      <c r="N24" s="188"/>
      <c r="O24" s="7"/>
    </row>
    <row r="25" spans="1:15" ht="27.75" customHeight="1" x14ac:dyDescent="0.4">
      <c r="A25" s="62" t="s">
        <v>81</v>
      </c>
      <c r="B25" s="173"/>
      <c r="C25" s="174"/>
      <c r="D25" s="174"/>
      <c r="E25" s="174"/>
      <c r="F25" s="174"/>
      <c r="G25" s="174"/>
      <c r="H25" s="175"/>
      <c r="I25" s="39" t="s">
        <v>52</v>
      </c>
      <c r="J25" s="42"/>
      <c r="K25" s="35"/>
      <c r="L25" s="186"/>
      <c r="M25" s="187"/>
      <c r="N25" s="188"/>
      <c r="O25" s="7"/>
    </row>
    <row r="26" spans="1:15" ht="27.75" customHeight="1" x14ac:dyDescent="0.4">
      <c r="A26" s="63" t="s">
        <v>82</v>
      </c>
      <c r="B26" s="56"/>
      <c r="C26" s="56"/>
      <c r="D26" s="56"/>
      <c r="E26" s="56"/>
      <c r="F26" s="56"/>
      <c r="G26" s="56"/>
      <c r="H26" s="56"/>
      <c r="I26" s="40">
        <f>SUM(B26:H26)</f>
        <v>0</v>
      </c>
      <c r="J26" s="44" t="s">
        <v>59</v>
      </c>
      <c r="K26" s="30"/>
      <c r="L26" s="186"/>
      <c r="M26" s="187"/>
      <c r="N26" s="188"/>
      <c r="O26" s="7"/>
    </row>
    <row r="27" spans="1:15" ht="27.75" customHeight="1" x14ac:dyDescent="0.4">
      <c r="A27" s="63" t="s">
        <v>83</v>
      </c>
      <c r="B27" s="56"/>
      <c r="C27" s="56"/>
      <c r="D27" s="56"/>
      <c r="E27" s="56"/>
      <c r="F27" s="56"/>
      <c r="G27" s="56"/>
      <c r="H27" s="56"/>
      <c r="I27" s="40">
        <f>SUM(B27:H27)</f>
        <v>0</v>
      </c>
      <c r="J27" s="44" t="s">
        <v>59</v>
      </c>
      <c r="K27" s="30"/>
      <c r="L27" s="186"/>
      <c r="M27" s="187"/>
      <c r="N27" s="188"/>
      <c r="O27" s="7"/>
    </row>
    <row r="28" spans="1:15" s="110" customFormat="1" ht="27.75" customHeight="1" x14ac:dyDescent="0.4">
      <c r="A28" s="28" t="s">
        <v>72</v>
      </c>
      <c r="B28" s="173"/>
      <c r="C28" s="174"/>
      <c r="D28" s="174"/>
      <c r="E28" s="174"/>
      <c r="F28" s="174"/>
      <c r="G28" s="174"/>
      <c r="H28" s="175"/>
      <c r="I28" s="39" t="s">
        <v>52</v>
      </c>
      <c r="J28" s="42"/>
      <c r="K28" s="35"/>
      <c r="L28" s="186"/>
      <c r="M28" s="187"/>
      <c r="N28" s="188"/>
      <c r="O28" s="7"/>
    </row>
    <row r="29" spans="1:15" s="110" customFormat="1" ht="27.75" customHeight="1" x14ac:dyDescent="0.4">
      <c r="A29" s="28" t="s">
        <v>74</v>
      </c>
      <c r="B29" s="173"/>
      <c r="C29" s="174"/>
      <c r="D29" s="174"/>
      <c r="E29" s="174"/>
      <c r="F29" s="174"/>
      <c r="G29" s="174"/>
      <c r="H29" s="175"/>
      <c r="I29" s="39" t="s">
        <v>52</v>
      </c>
      <c r="J29" s="42"/>
      <c r="K29" s="35"/>
      <c r="L29" s="186"/>
      <c r="M29" s="187"/>
      <c r="N29" s="188"/>
      <c r="O29" s="7"/>
    </row>
    <row r="30" spans="1:15" ht="27.75" customHeight="1" x14ac:dyDescent="0.4">
      <c r="A30" s="28"/>
      <c r="B30" s="23">
        <f>H24+1</f>
        <v>44311</v>
      </c>
      <c r="C30" s="23">
        <f>B30+1</f>
        <v>44312</v>
      </c>
      <c r="D30" s="23">
        <f t="shared" ref="D30:G42" si="4">C30+1</f>
        <v>44313</v>
      </c>
      <c r="E30" s="23">
        <f t="shared" si="4"/>
        <v>44314</v>
      </c>
      <c r="F30" s="23">
        <f t="shared" si="4"/>
        <v>44315</v>
      </c>
      <c r="G30" s="23">
        <f t="shared" si="4"/>
        <v>44316</v>
      </c>
      <c r="H30" s="23">
        <f>G30+1</f>
        <v>44317</v>
      </c>
      <c r="I30" s="41"/>
      <c r="J30" s="43"/>
      <c r="K30" s="30"/>
      <c r="L30" s="186"/>
      <c r="M30" s="187"/>
      <c r="N30" s="188"/>
      <c r="O30" s="7"/>
    </row>
    <row r="31" spans="1:15" ht="27.75" customHeight="1" x14ac:dyDescent="0.4">
      <c r="A31" s="62" t="s">
        <v>84</v>
      </c>
      <c r="B31" s="173"/>
      <c r="C31" s="174"/>
      <c r="D31" s="174"/>
      <c r="E31" s="174"/>
      <c r="F31" s="174"/>
      <c r="G31" s="174"/>
      <c r="H31" s="175"/>
      <c r="I31" s="39" t="s">
        <v>52</v>
      </c>
      <c r="J31" s="42"/>
      <c r="K31" s="35"/>
      <c r="L31" s="186"/>
      <c r="M31" s="187"/>
      <c r="N31" s="188"/>
      <c r="O31" s="7"/>
    </row>
    <row r="32" spans="1:15" ht="27.75" customHeight="1" x14ac:dyDescent="0.4">
      <c r="A32" s="63" t="s">
        <v>85</v>
      </c>
      <c r="B32" s="56"/>
      <c r="C32" s="56"/>
      <c r="D32" s="56"/>
      <c r="E32" s="56"/>
      <c r="F32" s="56"/>
      <c r="G32" s="56"/>
      <c r="H32" s="56"/>
      <c r="I32" s="40">
        <f>SUM(B32:H32)</f>
        <v>0</v>
      </c>
      <c r="J32" s="44" t="s">
        <v>59</v>
      </c>
      <c r="K32" s="30"/>
      <c r="L32" s="186"/>
      <c r="M32" s="187"/>
      <c r="N32" s="188"/>
      <c r="O32" s="7"/>
    </row>
    <row r="33" spans="1:15" ht="27.75" customHeight="1" x14ac:dyDescent="0.4">
      <c r="A33" s="63" t="s">
        <v>86</v>
      </c>
      <c r="B33" s="56"/>
      <c r="C33" s="56"/>
      <c r="D33" s="56"/>
      <c r="E33" s="56"/>
      <c r="F33" s="56"/>
      <c r="G33" s="56"/>
      <c r="H33" s="56"/>
      <c r="I33" s="40">
        <f>SUM(B33:H33)</f>
        <v>0</v>
      </c>
      <c r="J33" s="44" t="s">
        <v>59</v>
      </c>
      <c r="K33" s="30"/>
      <c r="L33" s="186"/>
      <c r="M33" s="187"/>
      <c r="N33" s="188"/>
      <c r="O33" s="7"/>
    </row>
    <row r="34" spans="1:15" s="110" customFormat="1" ht="27.75" customHeight="1" x14ac:dyDescent="0.4">
      <c r="A34" s="28" t="s">
        <v>72</v>
      </c>
      <c r="B34" s="173"/>
      <c r="C34" s="174"/>
      <c r="D34" s="174"/>
      <c r="E34" s="174"/>
      <c r="F34" s="174"/>
      <c r="G34" s="174"/>
      <c r="H34" s="175"/>
      <c r="I34" s="39" t="s">
        <v>52</v>
      </c>
      <c r="J34" s="42"/>
      <c r="K34" s="35"/>
      <c r="L34" s="186"/>
      <c r="M34" s="187"/>
      <c r="N34" s="188"/>
      <c r="O34" s="7"/>
    </row>
    <row r="35" spans="1:15" s="110" customFormat="1" ht="27.75" customHeight="1" x14ac:dyDescent="0.4">
      <c r="A35" s="28" t="s">
        <v>74</v>
      </c>
      <c r="B35" s="173"/>
      <c r="C35" s="174"/>
      <c r="D35" s="174"/>
      <c r="E35" s="174"/>
      <c r="F35" s="174"/>
      <c r="G35" s="174"/>
      <c r="H35" s="175"/>
      <c r="I35" s="39" t="s">
        <v>52</v>
      </c>
      <c r="J35" s="42"/>
      <c r="K35" s="35"/>
      <c r="L35" s="186"/>
      <c r="M35" s="187"/>
      <c r="N35" s="188"/>
      <c r="O35" s="7"/>
    </row>
    <row r="36" spans="1:15" ht="27.75" customHeight="1" x14ac:dyDescent="0.4">
      <c r="A36" s="28"/>
      <c r="B36" s="23">
        <f>H30+1</f>
        <v>44318</v>
      </c>
      <c r="C36" s="23">
        <f>B36+1</f>
        <v>44319</v>
      </c>
      <c r="D36" s="23">
        <f t="shared" ref="D36:G36" si="5">C36+1</f>
        <v>44320</v>
      </c>
      <c r="E36" s="23">
        <f t="shared" si="5"/>
        <v>44321</v>
      </c>
      <c r="F36" s="23">
        <f t="shared" si="5"/>
        <v>44322</v>
      </c>
      <c r="G36" s="23">
        <f t="shared" si="5"/>
        <v>44323</v>
      </c>
      <c r="H36" s="23">
        <f>G36+1</f>
        <v>44324</v>
      </c>
      <c r="I36" s="41"/>
      <c r="J36" s="43"/>
      <c r="K36" s="30"/>
      <c r="L36" s="186"/>
      <c r="M36" s="187"/>
      <c r="N36" s="188"/>
      <c r="O36" s="7"/>
    </row>
    <row r="37" spans="1:15" ht="27.75" customHeight="1" x14ac:dyDescent="0.4">
      <c r="A37" s="62" t="s">
        <v>84</v>
      </c>
      <c r="B37" s="173"/>
      <c r="C37" s="174"/>
      <c r="D37" s="174"/>
      <c r="E37" s="174"/>
      <c r="F37" s="174"/>
      <c r="G37" s="174"/>
      <c r="H37" s="175"/>
      <c r="I37" s="39" t="s">
        <v>52</v>
      </c>
      <c r="J37" s="42"/>
      <c r="K37" s="35"/>
      <c r="L37" s="186"/>
      <c r="M37" s="187"/>
      <c r="N37" s="188"/>
      <c r="O37" s="7"/>
    </row>
    <row r="38" spans="1:15" ht="27.75" customHeight="1" x14ac:dyDescent="0.4">
      <c r="A38" s="63" t="s">
        <v>85</v>
      </c>
      <c r="B38" s="56"/>
      <c r="C38" s="56"/>
      <c r="D38" s="56"/>
      <c r="E38" s="56"/>
      <c r="F38" s="56"/>
      <c r="G38" s="56"/>
      <c r="H38" s="56"/>
      <c r="I38" s="40">
        <f>SUM(B38:H38)</f>
        <v>0</v>
      </c>
      <c r="J38" s="44" t="s">
        <v>59</v>
      </c>
      <c r="K38" s="30"/>
      <c r="L38" s="186"/>
      <c r="M38" s="187"/>
      <c r="N38" s="188"/>
      <c r="O38" s="7"/>
    </row>
    <row r="39" spans="1:15" ht="27.75" customHeight="1" x14ac:dyDescent="0.4">
      <c r="A39" s="63" t="s">
        <v>86</v>
      </c>
      <c r="B39" s="56"/>
      <c r="C39" s="56"/>
      <c r="D39" s="56"/>
      <c r="E39" s="56"/>
      <c r="F39" s="56"/>
      <c r="G39" s="56"/>
      <c r="H39" s="56"/>
      <c r="I39" s="40">
        <f>SUM(B39:H39)</f>
        <v>0</v>
      </c>
      <c r="J39" s="44" t="s">
        <v>59</v>
      </c>
      <c r="K39" s="30"/>
      <c r="L39" s="186"/>
      <c r="M39" s="187"/>
      <c r="N39" s="188"/>
      <c r="O39" s="7"/>
    </row>
    <row r="40" spans="1:15" s="110" customFormat="1" ht="27.75" customHeight="1" x14ac:dyDescent="0.4">
      <c r="A40" s="28" t="s">
        <v>72</v>
      </c>
      <c r="B40" s="173"/>
      <c r="C40" s="174"/>
      <c r="D40" s="174"/>
      <c r="E40" s="174"/>
      <c r="F40" s="174"/>
      <c r="G40" s="174"/>
      <c r="H40" s="175"/>
      <c r="I40" s="39" t="s">
        <v>52</v>
      </c>
      <c r="J40" s="42"/>
      <c r="K40" s="35"/>
      <c r="L40" s="186"/>
      <c r="M40" s="187"/>
      <c r="N40" s="188"/>
      <c r="O40" s="7"/>
    </row>
    <row r="41" spans="1:15" s="110" customFormat="1" ht="27.75" customHeight="1" x14ac:dyDescent="0.4">
      <c r="A41" s="28" t="s">
        <v>74</v>
      </c>
      <c r="B41" s="173"/>
      <c r="C41" s="174"/>
      <c r="D41" s="174"/>
      <c r="E41" s="174"/>
      <c r="F41" s="174"/>
      <c r="G41" s="174"/>
      <c r="H41" s="175"/>
      <c r="I41" s="39" t="s">
        <v>52</v>
      </c>
      <c r="J41" s="42"/>
      <c r="K41" s="35"/>
      <c r="L41" s="186"/>
      <c r="M41" s="187"/>
      <c r="N41" s="188"/>
      <c r="O41" s="7"/>
    </row>
    <row r="42" spans="1:15" ht="27.75" customHeight="1" x14ac:dyDescent="0.4">
      <c r="A42" s="28"/>
      <c r="B42" s="23">
        <f>H36+1</f>
        <v>44325</v>
      </c>
      <c r="C42" s="23">
        <f>B42+1</f>
        <v>44326</v>
      </c>
      <c r="D42" s="23">
        <f t="shared" si="4"/>
        <v>44327</v>
      </c>
      <c r="E42" s="23">
        <f t="shared" si="4"/>
        <v>44328</v>
      </c>
      <c r="F42" s="23">
        <f t="shared" si="4"/>
        <v>44329</v>
      </c>
      <c r="G42" s="23">
        <f t="shared" si="4"/>
        <v>44330</v>
      </c>
      <c r="H42" s="23">
        <f>G42+1</f>
        <v>44331</v>
      </c>
      <c r="I42" s="41"/>
      <c r="J42" s="43"/>
      <c r="K42" s="30"/>
      <c r="L42" s="186"/>
      <c r="M42" s="187"/>
      <c r="N42" s="188"/>
      <c r="O42" s="7"/>
    </row>
    <row r="43" spans="1:15" ht="27.75" customHeight="1" x14ac:dyDescent="0.4">
      <c r="A43" s="62" t="s">
        <v>84</v>
      </c>
      <c r="B43" s="56"/>
      <c r="C43" s="56"/>
      <c r="D43" s="56"/>
      <c r="E43" s="56"/>
      <c r="F43" s="56"/>
      <c r="G43" s="56"/>
      <c r="H43" s="56"/>
      <c r="I43" s="58"/>
      <c r="J43" s="53"/>
      <c r="K43" s="59">
        <f>COUNTIF(B43:H43,"&gt;=50")</f>
        <v>0</v>
      </c>
      <c r="L43" s="186"/>
      <c r="M43" s="187"/>
      <c r="N43" s="188"/>
      <c r="O43" s="7"/>
    </row>
    <row r="44" spans="1:15" ht="27.75" customHeight="1" x14ac:dyDescent="0.4">
      <c r="A44" s="63" t="s">
        <v>85</v>
      </c>
      <c r="B44" s="56"/>
      <c r="C44" s="56"/>
      <c r="D44" s="56"/>
      <c r="E44" s="56"/>
      <c r="F44" s="56"/>
      <c r="G44" s="56"/>
      <c r="H44" s="56"/>
      <c r="I44" s="40">
        <f>SUM(B44:H44)</f>
        <v>0</v>
      </c>
      <c r="J44" s="44" t="s">
        <v>59</v>
      </c>
      <c r="K44" s="30"/>
      <c r="L44" s="186"/>
      <c r="M44" s="187"/>
      <c r="N44" s="188"/>
      <c r="O44" s="7"/>
    </row>
    <row r="45" spans="1:15" ht="27.75" customHeight="1" x14ac:dyDescent="0.4">
      <c r="A45" s="63" t="s">
        <v>86</v>
      </c>
      <c r="B45" s="56"/>
      <c r="C45" s="56"/>
      <c r="D45" s="56"/>
      <c r="E45" s="56"/>
      <c r="F45" s="56"/>
      <c r="G45" s="56"/>
      <c r="H45" s="56"/>
      <c r="I45" s="40">
        <f>SUM(B45:H45)</f>
        <v>0</v>
      </c>
      <c r="J45" s="44" t="s">
        <v>59</v>
      </c>
      <c r="K45" s="30"/>
      <c r="L45" s="186"/>
      <c r="M45" s="187"/>
      <c r="N45" s="188"/>
      <c r="O45" s="7"/>
    </row>
    <row r="46" spans="1:15" ht="27.75" customHeight="1" x14ac:dyDescent="0.4">
      <c r="A46" s="28" t="s">
        <v>72</v>
      </c>
      <c r="B46" s="117"/>
      <c r="C46" s="117"/>
      <c r="D46" s="117"/>
      <c r="E46" s="117"/>
      <c r="F46" s="117"/>
      <c r="G46" s="117"/>
      <c r="H46" s="117"/>
      <c r="I46" s="40">
        <f>ROUNDDOWN(SUMIFS(B46:H46,B43:H43,"&gt;=50"),0)</f>
        <v>0</v>
      </c>
      <c r="J46" s="44" t="s">
        <v>60</v>
      </c>
      <c r="K46" s="35"/>
      <c r="L46" s="186"/>
      <c r="M46" s="187"/>
      <c r="N46" s="188"/>
      <c r="O46" s="7"/>
    </row>
    <row r="47" spans="1:15" ht="27.75" customHeight="1" x14ac:dyDescent="0.4">
      <c r="A47" s="28" t="s">
        <v>74</v>
      </c>
      <c r="B47" s="117"/>
      <c r="C47" s="117"/>
      <c r="D47" s="117"/>
      <c r="E47" s="117"/>
      <c r="F47" s="117"/>
      <c r="G47" s="117"/>
      <c r="H47" s="117"/>
      <c r="I47" s="40">
        <f>ROUNDDOWN(SUMIFS(B47:H47,B43:H43,"&gt;=50"),0)</f>
        <v>0</v>
      </c>
      <c r="J47" s="44" t="s">
        <v>60</v>
      </c>
      <c r="K47" s="35"/>
      <c r="L47" s="186"/>
      <c r="M47" s="187"/>
      <c r="N47" s="188"/>
      <c r="O47" s="7"/>
    </row>
    <row r="48" spans="1:15" ht="27.75" customHeight="1" x14ac:dyDescent="0.4">
      <c r="A48" s="28"/>
      <c r="B48" s="23">
        <f>H42+1</f>
        <v>44332</v>
      </c>
      <c r="C48" s="23">
        <f>B48+1</f>
        <v>44333</v>
      </c>
      <c r="D48" s="23">
        <f t="shared" ref="D48:G116" si="6">C48+1</f>
        <v>44334</v>
      </c>
      <c r="E48" s="23">
        <f t="shared" si="6"/>
        <v>44335</v>
      </c>
      <c r="F48" s="23">
        <f t="shared" si="6"/>
        <v>44336</v>
      </c>
      <c r="G48" s="23">
        <f t="shared" si="6"/>
        <v>44337</v>
      </c>
      <c r="H48" s="23">
        <f>G48+1</f>
        <v>44338</v>
      </c>
      <c r="I48" s="41"/>
      <c r="J48" s="43"/>
      <c r="K48" s="30"/>
      <c r="L48" s="186"/>
      <c r="M48" s="187"/>
      <c r="N48" s="188"/>
      <c r="O48" s="7"/>
    </row>
    <row r="49" spans="1:15" ht="27.75" customHeight="1" x14ac:dyDescent="0.4">
      <c r="A49" s="62" t="s">
        <v>84</v>
      </c>
      <c r="B49" s="56"/>
      <c r="C49" s="56"/>
      <c r="D49" s="56"/>
      <c r="E49" s="56"/>
      <c r="F49" s="56"/>
      <c r="G49" s="56"/>
      <c r="H49" s="56"/>
      <c r="I49" s="58"/>
      <c r="J49" s="53"/>
      <c r="K49" s="59">
        <f>COUNTIF(B49:H49,"&gt;=50")</f>
        <v>0</v>
      </c>
      <c r="L49" s="186"/>
      <c r="M49" s="187"/>
      <c r="N49" s="188"/>
      <c r="O49" s="7"/>
    </row>
    <row r="50" spans="1:15" ht="27.75" customHeight="1" x14ac:dyDescent="0.4">
      <c r="A50" s="63" t="s">
        <v>85</v>
      </c>
      <c r="B50" s="56"/>
      <c r="C50" s="56"/>
      <c r="D50" s="56"/>
      <c r="E50" s="56"/>
      <c r="F50" s="56"/>
      <c r="G50" s="56"/>
      <c r="H50" s="56"/>
      <c r="I50" s="40">
        <f>SUM(B50:H50)</f>
        <v>0</v>
      </c>
      <c r="J50" s="44" t="s">
        <v>59</v>
      </c>
      <c r="K50" s="30"/>
      <c r="L50" s="186"/>
      <c r="M50" s="187"/>
      <c r="N50" s="188"/>
      <c r="O50" s="7"/>
    </row>
    <row r="51" spans="1:15" ht="27.75" customHeight="1" x14ac:dyDescent="0.4">
      <c r="A51" s="63" t="s">
        <v>86</v>
      </c>
      <c r="B51" s="56"/>
      <c r="C51" s="56"/>
      <c r="D51" s="56"/>
      <c r="E51" s="56"/>
      <c r="F51" s="56"/>
      <c r="G51" s="56"/>
      <c r="H51" s="56"/>
      <c r="I51" s="40">
        <f>SUM(B51:H51)</f>
        <v>0</v>
      </c>
      <c r="J51" s="44" t="s">
        <v>59</v>
      </c>
      <c r="K51" s="30"/>
      <c r="L51" s="186"/>
      <c r="M51" s="187"/>
      <c r="N51" s="188"/>
      <c r="O51" s="7"/>
    </row>
    <row r="52" spans="1:15" ht="27.75" customHeight="1" x14ac:dyDescent="0.4">
      <c r="A52" s="28" t="s">
        <v>72</v>
      </c>
      <c r="B52" s="117"/>
      <c r="C52" s="117"/>
      <c r="D52" s="117"/>
      <c r="E52" s="117"/>
      <c r="F52" s="117"/>
      <c r="G52" s="117"/>
      <c r="H52" s="117"/>
      <c r="I52" s="40">
        <f>ROUNDDOWN(SUMIFS(B52:H52,B49:H49,"&gt;=50"),0)</f>
        <v>0</v>
      </c>
      <c r="J52" s="44" t="s">
        <v>60</v>
      </c>
      <c r="K52" s="35"/>
      <c r="L52" s="186"/>
      <c r="M52" s="187"/>
      <c r="N52" s="188"/>
      <c r="O52" s="7"/>
    </row>
    <row r="53" spans="1:15" ht="27.75" customHeight="1" x14ac:dyDescent="0.4">
      <c r="A53" s="28" t="s">
        <v>74</v>
      </c>
      <c r="B53" s="117"/>
      <c r="C53" s="117"/>
      <c r="D53" s="117"/>
      <c r="E53" s="117"/>
      <c r="F53" s="117"/>
      <c r="G53" s="117"/>
      <c r="H53" s="117"/>
      <c r="I53" s="40">
        <f>ROUNDDOWN(SUMIFS(B53:H53,B49:H49,"&gt;=50"),0)</f>
        <v>0</v>
      </c>
      <c r="J53" s="44" t="s">
        <v>60</v>
      </c>
      <c r="K53" s="35"/>
      <c r="L53" s="186"/>
      <c r="M53" s="187"/>
      <c r="N53" s="188"/>
      <c r="O53" s="7"/>
    </row>
    <row r="54" spans="1:15" ht="46.5" customHeight="1" x14ac:dyDescent="0.4">
      <c r="A54" s="101" t="s">
        <v>97</v>
      </c>
      <c r="B54" s="120" t="str">
        <f>B1</f>
        <v>医療機関○○病院</v>
      </c>
      <c r="C54" s="121"/>
      <c r="D54" s="121"/>
      <c r="E54" s="121"/>
      <c r="F54" s="121"/>
      <c r="G54" s="121"/>
      <c r="H54" s="121"/>
      <c r="I54" s="121"/>
      <c r="J54" s="21"/>
      <c r="K54" s="21"/>
      <c r="L54" s="21"/>
      <c r="M54" s="21"/>
      <c r="N54" s="100" t="s">
        <v>57</v>
      </c>
      <c r="O54" s="7"/>
    </row>
    <row r="55" spans="1:15" ht="13.5" customHeight="1" x14ac:dyDescent="0.4">
      <c r="A55" s="21"/>
      <c r="B55" s="21"/>
      <c r="C55" s="21"/>
      <c r="D55" s="21"/>
      <c r="E55" s="21"/>
      <c r="F55" s="21"/>
      <c r="G55" s="21"/>
      <c r="H55" s="21"/>
      <c r="I55" s="21"/>
      <c r="J55" s="21"/>
      <c r="K55" s="21"/>
      <c r="L55" s="21"/>
      <c r="M55" s="21"/>
      <c r="N55" s="100"/>
      <c r="O55" s="7"/>
    </row>
    <row r="56" spans="1:15" ht="45" customHeight="1" x14ac:dyDescent="0.4">
      <c r="A56" s="10"/>
      <c r="B56" s="22"/>
      <c r="C56" s="22"/>
      <c r="D56" s="22"/>
      <c r="E56" s="22"/>
      <c r="F56" s="22"/>
      <c r="G56" s="22"/>
      <c r="H56" s="22"/>
      <c r="I56" s="189" t="s">
        <v>78</v>
      </c>
      <c r="J56" s="190"/>
      <c r="K56" s="213" t="s">
        <v>75</v>
      </c>
      <c r="L56" s="215" t="s">
        <v>8</v>
      </c>
      <c r="M56" s="216"/>
      <c r="N56" s="217"/>
      <c r="O56" s="8"/>
    </row>
    <row r="57" spans="1:15" ht="24" x14ac:dyDescent="0.4">
      <c r="A57" s="10"/>
      <c r="B57" s="34" t="s">
        <v>0</v>
      </c>
      <c r="C57" s="34" t="s">
        <v>1</v>
      </c>
      <c r="D57" s="34" t="s">
        <v>2</v>
      </c>
      <c r="E57" s="34" t="s">
        <v>3</v>
      </c>
      <c r="F57" s="34" t="s">
        <v>4</v>
      </c>
      <c r="G57" s="34" t="s">
        <v>5</v>
      </c>
      <c r="H57" s="34" t="s">
        <v>6</v>
      </c>
      <c r="I57" s="191"/>
      <c r="J57" s="192"/>
      <c r="K57" s="214"/>
      <c r="L57" s="169"/>
      <c r="M57" s="170"/>
      <c r="N57" s="218"/>
      <c r="O57" s="8"/>
    </row>
    <row r="58" spans="1:15" ht="27.75" customHeight="1" x14ac:dyDescent="0.4">
      <c r="A58" s="28"/>
      <c r="B58" s="23">
        <f>H48+1</f>
        <v>44339</v>
      </c>
      <c r="C58" s="23">
        <f>B58+1</f>
        <v>44340</v>
      </c>
      <c r="D58" s="23">
        <f t="shared" si="6"/>
        <v>44341</v>
      </c>
      <c r="E58" s="23">
        <f t="shared" si="6"/>
        <v>44342</v>
      </c>
      <c r="F58" s="23">
        <f t="shared" si="6"/>
        <v>44343</v>
      </c>
      <c r="G58" s="23">
        <f t="shared" si="6"/>
        <v>44344</v>
      </c>
      <c r="H58" s="23">
        <f>G58+1</f>
        <v>44345</v>
      </c>
      <c r="I58" s="41"/>
      <c r="J58" s="43"/>
      <c r="K58" s="30"/>
      <c r="L58" s="186"/>
      <c r="M58" s="187"/>
      <c r="N58" s="188"/>
      <c r="O58" s="7"/>
    </row>
    <row r="59" spans="1:15" ht="27.75" customHeight="1" x14ac:dyDescent="0.4">
      <c r="A59" s="62" t="s">
        <v>84</v>
      </c>
      <c r="B59" s="56"/>
      <c r="C59" s="56"/>
      <c r="D59" s="56"/>
      <c r="E59" s="56"/>
      <c r="F59" s="56"/>
      <c r="G59" s="56"/>
      <c r="H59" s="56"/>
      <c r="I59" s="58"/>
      <c r="J59" s="53"/>
      <c r="K59" s="59">
        <f>COUNTIF(B59:H59,"&gt;=50")</f>
        <v>0</v>
      </c>
      <c r="L59" s="186"/>
      <c r="M59" s="187"/>
      <c r="N59" s="188"/>
      <c r="O59" s="7"/>
    </row>
    <row r="60" spans="1:15" ht="27.75" customHeight="1" x14ac:dyDescent="0.4">
      <c r="A60" s="63" t="s">
        <v>85</v>
      </c>
      <c r="B60" s="56"/>
      <c r="C60" s="56"/>
      <c r="D60" s="56"/>
      <c r="E60" s="56"/>
      <c r="F60" s="56"/>
      <c r="G60" s="56"/>
      <c r="H60" s="56"/>
      <c r="I60" s="40">
        <f>SUM(B60:H60)</f>
        <v>0</v>
      </c>
      <c r="J60" s="44" t="s">
        <v>59</v>
      </c>
      <c r="K60" s="30"/>
      <c r="L60" s="186"/>
      <c r="M60" s="187"/>
      <c r="N60" s="188"/>
      <c r="O60" s="7"/>
    </row>
    <row r="61" spans="1:15" ht="27.75" customHeight="1" x14ac:dyDescent="0.4">
      <c r="A61" s="63" t="s">
        <v>86</v>
      </c>
      <c r="B61" s="56"/>
      <c r="C61" s="56"/>
      <c r="D61" s="56"/>
      <c r="E61" s="56"/>
      <c r="F61" s="56"/>
      <c r="G61" s="56"/>
      <c r="H61" s="56"/>
      <c r="I61" s="40">
        <f>SUM(B61:H61)</f>
        <v>0</v>
      </c>
      <c r="J61" s="44" t="s">
        <v>59</v>
      </c>
      <c r="K61" s="30"/>
      <c r="L61" s="186"/>
      <c r="M61" s="187"/>
      <c r="N61" s="188"/>
      <c r="O61" s="7"/>
    </row>
    <row r="62" spans="1:15" ht="27.75" customHeight="1" x14ac:dyDescent="0.4">
      <c r="A62" s="28" t="s">
        <v>72</v>
      </c>
      <c r="B62" s="117"/>
      <c r="C62" s="117"/>
      <c r="D62" s="117"/>
      <c r="E62" s="117"/>
      <c r="F62" s="117"/>
      <c r="G62" s="117"/>
      <c r="H62" s="117"/>
      <c r="I62" s="40">
        <f>ROUNDDOWN(SUMIFS(B62:H62,B59:H59,"&gt;=50"),0)</f>
        <v>0</v>
      </c>
      <c r="J62" s="44" t="s">
        <v>60</v>
      </c>
      <c r="K62" s="35"/>
      <c r="L62" s="186"/>
      <c r="M62" s="187"/>
      <c r="N62" s="188"/>
      <c r="O62" s="7"/>
    </row>
    <row r="63" spans="1:15" ht="27.75" customHeight="1" x14ac:dyDescent="0.4">
      <c r="A63" s="28" t="s">
        <v>74</v>
      </c>
      <c r="B63" s="117"/>
      <c r="C63" s="117"/>
      <c r="D63" s="117"/>
      <c r="E63" s="117"/>
      <c r="F63" s="117"/>
      <c r="G63" s="117"/>
      <c r="H63" s="117"/>
      <c r="I63" s="40">
        <f>ROUNDDOWN(SUMIFS(B63:H63,B59:H59,"&gt;=50"),0)</f>
        <v>0</v>
      </c>
      <c r="J63" s="44" t="s">
        <v>60</v>
      </c>
      <c r="K63" s="35"/>
      <c r="L63" s="186"/>
      <c r="M63" s="187"/>
      <c r="N63" s="188"/>
      <c r="O63" s="7"/>
    </row>
    <row r="64" spans="1:15" ht="27.75" customHeight="1" x14ac:dyDescent="0.4">
      <c r="A64" s="28"/>
      <c r="B64" s="23">
        <f>H58+1</f>
        <v>44346</v>
      </c>
      <c r="C64" s="23">
        <f>B64+1</f>
        <v>44347</v>
      </c>
      <c r="D64" s="23">
        <f t="shared" si="6"/>
        <v>44348</v>
      </c>
      <c r="E64" s="23">
        <f t="shared" si="6"/>
        <v>44349</v>
      </c>
      <c r="F64" s="23">
        <f t="shared" si="6"/>
        <v>44350</v>
      </c>
      <c r="G64" s="23">
        <f t="shared" si="6"/>
        <v>44351</v>
      </c>
      <c r="H64" s="23">
        <f>G64+1</f>
        <v>44352</v>
      </c>
      <c r="I64" s="41"/>
      <c r="J64" s="43"/>
      <c r="K64" s="30"/>
      <c r="L64" s="186"/>
      <c r="M64" s="187"/>
      <c r="N64" s="188"/>
      <c r="O64" s="7"/>
    </row>
    <row r="65" spans="1:15" ht="27.75" customHeight="1" x14ac:dyDescent="0.4">
      <c r="A65" s="62" t="s">
        <v>84</v>
      </c>
      <c r="B65" s="56"/>
      <c r="C65" s="56"/>
      <c r="D65" s="56"/>
      <c r="E65" s="56"/>
      <c r="F65" s="56"/>
      <c r="G65" s="56"/>
      <c r="H65" s="56"/>
      <c r="I65" s="58"/>
      <c r="J65" s="53"/>
      <c r="K65" s="59">
        <f>COUNTIF(B65:H65,"&gt;=50")</f>
        <v>0</v>
      </c>
      <c r="L65" s="186"/>
      <c r="M65" s="187"/>
      <c r="N65" s="188"/>
      <c r="O65" s="7"/>
    </row>
    <row r="66" spans="1:15" ht="27.75" customHeight="1" x14ac:dyDescent="0.4">
      <c r="A66" s="63" t="s">
        <v>85</v>
      </c>
      <c r="B66" s="56"/>
      <c r="C66" s="56"/>
      <c r="D66" s="56"/>
      <c r="E66" s="56"/>
      <c r="F66" s="56"/>
      <c r="G66" s="56"/>
      <c r="H66" s="56"/>
      <c r="I66" s="40">
        <f>SUM(B66:H66)</f>
        <v>0</v>
      </c>
      <c r="J66" s="44" t="s">
        <v>59</v>
      </c>
      <c r="K66" s="30"/>
      <c r="L66" s="186"/>
      <c r="M66" s="187"/>
      <c r="N66" s="188"/>
      <c r="O66" s="7"/>
    </row>
    <row r="67" spans="1:15" ht="27.75" customHeight="1" x14ac:dyDescent="0.4">
      <c r="A67" s="63" t="s">
        <v>86</v>
      </c>
      <c r="B67" s="56"/>
      <c r="C67" s="56"/>
      <c r="D67" s="56"/>
      <c r="E67" s="56"/>
      <c r="F67" s="56"/>
      <c r="G67" s="56"/>
      <c r="H67" s="56"/>
      <c r="I67" s="40">
        <f>SUM(B67:H67)</f>
        <v>0</v>
      </c>
      <c r="J67" s="44" t="s">
        <v>59</v>
      </c>
      <c r="K67" s="30"/>
      <c r="L67" s="186"/>
      <c r="M67" s="187"/>
      <c r="N67" s="188"/>
      <c r="O67" s="7"/>
    </row>
    <row r="68" spans="1:15" ht="27.75" customHeight="1" x14ac:dyDescent="0.4">
      <c r="A68" s="28" t="s">
        <v>72</v>
      </c>
      <c r="B68" s="117"/>
      <c r="C68" s="117"/>
      <c r="D68" s="117"/>
      <c r="E68" s="117"/>
      <c r="F68" s="117"/>
      <c r="G68" s="117"/>
      <c r="H68" s="117"/>
      <c r="I68" s="40">
        <f>ROUNDDOWN(SUMIFS(B68:H68,B65:H65,"&gt;=50"),0)</f>
        <v>0</v>
      </c>
      <c r="J68" s="44" t="s">
        <v>60</v>
      </c>
      <c r="K68" s="35"/>
      <c r="L68" s="186"/>
      <c r="M68" s="187"/>
      <c r="N68" s="188"/>
      <c r="O68" s="7"/>
    </row>
    <row r="69" spans="1:15" ht="27.75" customHeight="1" x14ac:dyDescent="0.4">
      <c r="A69" s="28" t="s">
        <v>74</v>
      </c>
      <c r="B69" s="117"/>
      <c r="C69" s="117"/>
      <c r="D69" s="117"/>
      <c r="E69" s="117"/>
      <c r="F69" s="117"/>
      <c r="G69" s="117"/>
      <c r="H69" s="117"/>
      <c r="I69" s="40">
        <f>ROUNDDOWN(SUMIFS(B69:H69,B65:H65,"&gt;=50"),0)</f>
        <v>0</v>
      </c>
      <c r="J69" s="44" t="s">
        <v>60</v>
      </c>
      <c r="K69" s="35"/>
      <c r="L69" s="186"/>
      <c r="M69" s="187"/>
      <c r="N69" s="188"/>
      <c r="O69" s="7"/>
    </row>
    <row r="70" spans="1:15" ht="27.75" customHeight="1" x14ac:dyDescent="0.4">
      <c r="A70" s="28"/>
      <c r="B70" s="23">
        <f>H64+1</f>
        <v>44353</v>
      </c>
      <c r="C70" s="23">
        <f>B70+1</f>
        <v>44354</v>
      </c>
      <c r="D70" s="23">
        <f t="shared" si="6"/>
        <v>44355</v>
      </c>
      <c r="E70" s="23">
        <f t="shared" si="6"/>
        <v>44356</v>
      </c>
      <c r="F70" s="23">
        <f t="shared" si="6"/>
        <v>44357</v>
      </c>
      <c r="G70" s="23">
        <f t="shared" si="6"/>
        <v>44358</v>
      </c>
      <c r="H70" s="23">
        <f>G70+1</f>
        <v>44359</v>
      </c>
      <c r="I70" s="41"/>
      <c r="J70" s="43"/>
      <c r="K70" s="30"/>
      <c r="L70" s="186"/>
      <c r="M70" s="187"/>
      <c r="N70" s="188"/>
      <c r="O70" s="7"/>
    </row>
    <row r="71" spans="1:15" ht="27.75" customHeight="1" x14ac:dyDescent="0.4">
      <c r="A71" s="62" t="s">
        <v>84</v>
      </c>
      <c r="B71" s="56"/>
      <c r="C71" s="56"/>
      <c r="D71" s="56"/>
      <c r="E71" s="56"/>
      <c r="F71" s="56"/>
      <c r="G71" s="56"/>
      <c r="H71" s="56"/>
      <c r="I71" s="58"/>
      <c r="J71" s="53"/>
      <c r="K71" s="59">
        <f>COUNTIF(B71:H71,"&gt;=50")</f>
        <v>0</v>
      </c>
      <c r="L71" s="186"/>
      <c r="M71" s="187"/>
      <c r="N71" s="188"/>
      <c r="O71" s="7"/>
    </row>
    <row r="72" spans="1:15" ht="27.75" customHeight="1" x14ac:dyDescent="0.4">
      <c r="A72" s="63" t="s">
        <v>85</v>
      </c>
      <c r="B72" s="56"/>
      <c r="C72" s="56"/>
      <c r="D72" s="56"/>
      <c r="E72" s="56"/>
      <c r="F72" s="56"/>
      <c r="G72" s="56"/>
      <c r="H72" s="56"/>
      <c r="I72" s="40">
        <f>SUM(B72:H72)</f>
        <v>0</v>
      </c>
      <c r="J72" s="44" t="s">
        <v>59</v>
      </c>
      <c r="K72" s="30"/>
      <c r="L72" s="186"/>
      <c r="M72" s="187"/>
      <c r="N72" s="188"/>
      <c r="O72" s="7"/>
    </row>
    <row r="73" spans="1:15" ht="27.75" customHeight="1" x14ac:dyDescent="0.4">
      <c r="A73" s="63" t="s">
        <v>86</v>
      </c>
      <c r="B73" s="56"/>
      <c r="C73" s="56"/>
      <c r="D73" s="56"/>
      <c r="E73" s="56"/>
      <c r="F73" s="56"/>
      <c r="G73" s="56"/>
      <c r="H73" s="56"/>
      <c r="I73" s="40">
        <f>SUM(B73:H73)</f>
        <v>0</v>
      </c>
      <c r="J73" s="44" t="s">
        <v>59</v>
      </c>
      <c r="K73" s="30"/>
      <c r="L73" s="186"/>
      <c r="M73" s="187"/>
      <c r="N73" s="188"/>
      <c r="O73" s="7"/>
    </row>
    <row r="74" spans="1:15" ht="27.75" customHeight="1" x14ac:dyDescent="0.4">
      <c r="A74" s="28" t="s">
        <v>72</v>
      </c>
      <c r="B74" s="117"/>
      <c r="C74" s="117"/>
      <c r="D74" s="117"/>
      <c r="E74" s="117"/>
      <c r="F74" s="117"/>
      <c r="G74" s="117"/>
      <c r="H74" s="117"/>
      <c r="I74" s="40">
        <f>ROUNDDOWN(SUMIFS(B74:H74,B71:H71,"&gt;=50"),0)</f>
        <v>0</v>
      </c>
      <c r="J74" s="44" t="s">
        <v>60</v>
      </c>
      <c r="K74" s="35"/>
      <c r="L74" s="186"/>
      <c r="M74" s="187"/>
      <c r="N74" s="188"/>
      <c r="O74" s="7"/>
    </row>
    <row r="75" spans="1:15" ht="27.75" customHeight="1" x14ac:dyDescent="0.4">
      <c r="A75" s="28" t="s">
        <v>74</v>
      </c>
      <c r="B75" s="117"/>
      <c r="C75" s="117"/>
      <c r="D75" s="117"/>
      <c r="E75" s="117"/>
      <c r="F75" s="117"/>
      <c r="G75" s="117"/>
      <c r="H75" s="117"/>
      <c r="I75" s="40">
        <f>ROUNDDOWN(SUMIFS(B75:H75,B71:H71,"&gt;=50"),0)</f>
        <v>0</v>
      </c>
      <c r="J75" s="44" t="s">
        <v>60</v>
      </c>
      <c r="K75" s="35"/>
      <c r="L75" s="186"/>
      <c r="M75" s="187"/>
      <c r="N75" s="188"/>
      <c r="O75" s="7"/>
    </row>
    <row r="76" spans="1:15" ht="26.25" customHeight="1" x14ac:dyDescent="0.4">
      <c r="A76" s="28"/>
      <c r="B76" s="23">
        <f>H70+1</f>
        <v>44360</v>
      </c>
      <c r="C76" s="23">
        <f>B76+1</f>
        <v>44361</v>
      </c>
      <c r="D76" s="23">
        <f t="shared" si="6"/>
        <v>44362</v>
      </c>
      <c r="E76" s="23">
        <f t="shared" si="6"/>
        <v>44363</v>
      </c>
      <c r="F76" s="23">
        <f t="shared" si="6"/>
        <v>44364</v>
      </c>
      <c r="G76" s="23">
        <f t="shared" si="6"/>
        <v>44365</v>
      </c>
      <c r="H76" s="23">
        <f>G76+1</f>
        <v>44366</v>
      </c>
      <c r="I76" s="41"/>
      <c r="J76" s="43"/>
      <c r="K76" s="30"/>
      <c r="L76" s="186"/>
      <c r="M76" s="187"/>
      <c r="N76" s="188"/>
      <c r="O76" s="7"/>
    </row>
    <row r="77" spans="1:15" ht="26.25" customHeight="1" x14ac:dyDescent="0.4">
      <c r="A77" s="62" t="s">
        <v>84</v>
      </c>
      <c r="B77" s="56"/>
      <c r="C77" s="56"/>
      <c r="D77" s="56"/>
      <c r="E77" s="56"/>
      <c r="F77" s="56"/>
      <c r="G77" s="56"/>
      <c r="H77" s="56"/>
      <c r="I77" s="58"/>
      <c r="J77" s="53"/>
      <c r="K77" s="59">
        <f>COUNTIF(B77:H77,"&gt;=50")</f>
        <v>0</v>
      </c>
      <c r="L77" s="186"/>
      <c r="M77" s="187"/>
      <c r="N77" s="188"/>
      <c r="O77" s="7"/>
    </row>
    <row r="78" spans="1:15" ht="26.25" customHeight="1" x14ac:dyDescent="0.4">
      <c r="A78" s="63" t="s">
        <v>85</v>
      </c>
      <c r="B78" s="56"/>
      <c r="C78" s="56"/>
      <c r="D78" s="56"/>
      <c r="E78" s="56"/>
      <c r="F78" s="56"/>
      <c r="G78" s="56"/>
      <c r="H78" s="56"/>
      <c r="I78" s="40">
        <f>SUM(B78:H78)</f>
        <v>0</v>
      </c>
      <c r="J78" s="44" t="s">
        <v>59</v>
      </c>
      <c r="K78" s="30"/>
      <c r="L78" s="186"/>
      <c r="M78" s="187"/>
      <c r="N78" s="188"/>
      <c r="O78" s="7"/>
    </row>
    <row r="79" spans="1:15" ht="26.25" customHeight="1" x14ac:dyDescent="0.4">
      <c r="A79" s="63" t="s">
        <v>86</v>
      </c>
      <c r="B79" s="56"/>
      <c r="C79" s="56"/>
      <c r="D79" s="56"/>
      <c r="E79" s="56"/>
      <c r="F79" s="56"/>
      <c r="G79" s="56"/>
      <c r="H79" s="56"/>
      <c r="I79" s="40">
        <f>SUM(B79:H79)</f>
        <v>0</v>
      </c>
      <c r="J79" s="44" t="s">
        <v>59</v>
      </c>
      <c r="K79" s="30"/>
      <c r="L79" s="186"/>
      <c r="M79" s="187"/>
      <c r="N79" s="188"/>
      <c r="O79" s="7"/>
    </row>
    <row r="80" spans="1:15" ht="27.75" customHeight="1" x14ac:dyDescent="0.4">
      <c r="A80" s="28" t="s">
        <v>72</v>
      </c>
      <c r="B80" s="117"/>
      <c r="C80" s="117"/>
      <c r="D80" s="117"/>
      <c r="E80" s="117"/>
      <c r="F80" s="117"/>
      <c r="G80" s="117"/>
      <c r="H80" s="117"/>
      <c r="I80" s="40">
        <f>ROUNDDOWN(SUMIFS(B80:H80,B77:H77,"&gt;=50"),0)</f>
        <v>0</v>
      </c>
      <c r="J80" s="44" t="s">
        <v>60</v>
      </c>
      <c r="K80" s="35"/>
      <c r="L80" s="186"/>
      <c r="M80" s="187"/>
      <c r="N80" s="188"/>
      <c r="O80" s="7"/>
    </row>
    <row r="81" spans="1:15" ht="27.75" customHeight="1" x14ac:dyDescent="0.4">
      <c r="A81" s="28" t="s">
        <v>74</v>
      </c>
      <c r="B81" s="117"/>
      <c r="C81" s="117"/>
      <c r="D81" s="117"/>
      <c r="E81" s="117"/>
      <c r="F81" s="117"/>
      <c r="G81" s="117"/>
      <c r="H81" s="117"/>
      <c r="I81" s="40">
        <f>ROUNDDOWN(SUMIFS(B81:H81,B77:H77,"&gt;=50"),0)</f>
        <v>0</v>
      </c>
      <c r="J81" s="44" t="s">
        <v>60</v>
      </c>
      <c r="K81" s="35"/>
      <c r="L81" s="186"/>
      <c r="M81" s="187"/>
      <c r="N81" s="188"/>
      <c r="O81" s="7"/>
    </row>
    <row r="82" spans="1:15" ht="26.25" customHeight="1" x14ac:dyDescent="0.4">
      <c r="A82" s="28"/>
      <c r="B82" s="23">
        <f>H76+1</f>
        <v>44367</v>
      </c>
      <c r="C82" s="23">
        <f>B82+1</f>
        <v>44368</v>
      </c>
      <c r="D82" s="23">
        <f t="shared" si="6"/>
        <v>44369</v>
      </c>
      <c r="E82" s="23">
        <f t="shared" si="6"/>
        <v>44370</v>
      </c>
      <c r="F82" s="23">
        <f t="shared" si="6"/>
        <v>44371</v>
      </c>
      <c r="G82" s="23">
        <f t="shared" si="6"/>
        <v>44372</v>
      </c>
      <c r="H82" s="23">
        <f>G82+1</f>
        <v>44373</v>
      </c>
      <c r="I82" s="41"/>
      <c r="J82" s="43"/>
      <c r="K82" s="30"/>
      <c r="L82" s="186"/>
      <c r="M82" s="187"/>
      <c r="N82" s="188"/>
      <c r="O82" s="7"/>
    </row>
    <row r="83" spans="1:15" ht="26.25" customHeight="1" x14ac:dyDescent="0.4">
      <c r="A83" s="62" t="s">
        <v>84</v>
      </c>
      <c r="B83" s="56"/>
      <c r="C83" s="56"/>
      <c r="D83" s="56"/>
      <c r="E83" s="56"/>
      <c r="F83" s="56"/>
      <c r="G83" s="56"/>
      <c r="H83" s="56"/>
      <c r="I83" s="58"/>
      <c r="J83" s="53"/>
      <c r="K83" s="59">
        <f>COUNTIF(B83:H83,"&gt;=50")</f>
        <v>0</v>
      </c>
      <c r="L83" s="186"/>
      <c r="M83" s="187"/>
      <c r="N83" s="188"/>
      <c r="O83" s="7"/>
    </row>
    <row r="84" spans="1:15" ht="26.25" customHeight="1" x14ac:dyDescent="0.4">
      <c r="A84" s="63" t="s">
        <v>85</v>
      </c>
      <c r="B84" s="56"/>
      <c r="C84" s="56"/>
      <c r="D84" s="56"/>
      <c r="E84" s="56"/>
      <c r="F84" s="56"/>
      <c r="G84" s="56"/>
      <c r="H84" s="56"/>
      <c r="I84" s="40">
        <f>SUM(B84:H84)</f>
        <v>0</v>
      </c>
      <c r="J84" s="44" t="s">
        <v>59</v>
      </c>
      <c r="K84" s="30"/>
      <c r="L84" s="186"/>
      <c r="M84" s="187"/>
      <c r="N84" s="188"/>
      <c r="O84" s="7"/>
    </row>
    <row r="85" spans="1:15" ht="26.25" customHeight="1" x14ac:dyDescent="0.4">
      <c r="A85" s="63" t="s">
        <v>86</v>
      </c>
      <c r="B85" s="56"/>
      <c r="C85" s="56"/>
      <c r="D85" s="56"/>
      <c r="E85" s="56"/>
      <c r="F85" s="56"/>
      <c r="G85" s="56"/>
      <c r="H85" s="56"/>
      <c r="I85" s="40">
        <f>SUM(B85:H85)</f>
        <v>0</v>
      </c>
      <c r="J85" s="44" t="s">
        <v>59</v>
      </c>
      <c r="K85" s="30"/>
      <c r="L85" s="186"/>
      <c r="M85" s="187"/>
      <c r="N85" s="188"/>
      <c r="O85" s="7"/>
    </row>
    <row r="86" spans="1:15" ht="27.75" customHeight="1" x14ac:dyDescent="0.4">
      <c r="A86" s="28" t="s">
        <v>72</v>
      </c>
      <c r="B86" s="117"/>
      <c r="C86" s="117"/>
      <c r="D86" s="117"/>
      <c r="E86" s="117"/>
      <c r="F86" s="117"/>
      <c r="G86" s="117"/>
      <c r="H86" s="117"/>
      <c r="I86" s="40">
        <f>ROUNDDOWN(SUMIFS(B86:H86,B83:H83,"&gt;=50"),0)</f>
        <v>0</v>
      </c>
      <c r="J86" s="44" t="s">
        <v>60</v>
      </c>
      <c r="K86" s="35"/>
      <c r="L86" s="186"/>
      <c r="M86" s="187"/>
      <c r="N86" s="188"/>
      <c r="O86" s="7"/>
    </row>
    <row r="87" spans="1:15" ht="27.75" customHeight="1" x14ac:dyDescent="0.4">
      <c r="A87" s="28" t="s">
        <v>74</v>
      </c>
      <c r="B87" s="117"/>
      <c r="C87" s="117"/>
      <c r="D87" s="117"/>
      <c r="E87" s="117"/>
      <c r="F87" s="117"/>
      <c r="G87" s="117"/>
      <c r="H87" s="117"/>
      <c r="I87" s="40">
        <f>ROUNDDOWN(SUMIFS(B87:H87,B83:H83,"&gt;=50"),0)</f>
        <v>0</v>
      </c>
      <c r="J87" s="44" t="s">
        <v>60</v>
      </c>
      <c r="K87" s="35"/>
      <c r="L87" s="186"/>
      <c r="M87" s="187"/>
      <c r="N87" s="188"/>
      <c r="O87" s="7"/>
    </row>
    <row r="88" spans="1:15" ht="27" customHeight="1" x14ac:dyDescent="0.4">
      <c r="A88" s="28"/>
      <c r="B88" s="23">
        <f>H82+1</f>
        <v>44374</v>
      </c>
      <c r="C88" s="23">
        <f>B88+1</f>
        <v>44375</v>
      </c>
      <c r="D88" s="23">
        <f t="shared" si="6"/>
        <v>44376</v>
      </c>
      <c r="E88" s="23">
        <f t="shared" si="6"/>
        <v>44377</v>
      </c>
      <c r="F88" s="23">
        <f t="shared" si="6"/>
        <v>44378</v>
      </c>
      <c r="G88" s="23">
        <f t="shared" si="6"/>
        <v>44379</v>
      </c>
      <c r="H88" s="23">
        <f>G88+1</f>
        <v>44380</v>
      </c>
      <c r="I88" s="41"/>
      <c r="J88" s="43"/>
      <c r="K88" s="30"/>
      <c r="L88" s="186"/>
      <c r="M88" s="187"/>
      <c r="N88" s="188"/>
      <c r="O88" s="7"/>
    </row>
    <row r="89" spans="1:15" ht="27" customHeight="1" x14ac:dyDescent="0.4">
      <c r="A89" s="62" t="s">
        <v>84</v>
      </c>
      <c r="B89" s="56"/>
      <c r="C89" s="56"/>
      <c r="D89" s="56"/>
      <c r="E89" s="56"/>
      <c r="F89" s="56"/>
      <c r="G89" s="56"/>
      <c r="H89" s="56"/>
      <c r="I89" s="58"/>
      <c r="J89" s="53"/>
      <c r="K89" s="59">
        <f>COUNTIF(B89:H89,"&gt;=50")</f>
        <v>0</v>
      </c>
      <c r="L89" s="186"/>
      <c r="M89" s="187"/>
      <c r="N89" s="188"/>
      <c r="O89" s="7"/>
    </row>
    <row r="90" spans="1:15" ht="27" customHeight="1" x14ac:dyDescent="0.4">
      <c r="A90" s="63" t="s">
        <v>85</v>
      </c>
      <c r="B90" s="56"/>
      <c r="C90" s="56"/>
      <c r="D90" s="56"/>
      <c r="E90" s="56"/>
      <c r="F90" s="56"/>
      <c r="G90" s="56"/>
      <c r="H90" s="56"/>
      <c r="I90" s="40">
        <f>SUM(B90:H90)</f>
        <v>0</v>
      </c>
      <c r="J90" s="44" t="s">
        <v>59</v>
      </c>
      <c r="K90" s="30"/>
      <c r="L90" s="186"/>
      <c r="M90" s="187"/>
      <c r="N90" s="188"/>
      <c r="O90" s="7"/>
    </row>
    <row r="91" spans="1:15" ht="27" customHeight="1" x14ac:dyDescent="0.4">
      <c r="A91" s="63" t="s">
        <v>86</v>
      </c>
      <c r="B91" s="56"/>
      <c r="C91" s="56"/>
      <c r="D91" s="56"/>
      <c r="E91" s="56"/>
      <c r="F91" s="56"/>
      <c r="G91" s="56"/>
      <c r="H91" s="56"/>
      <c r="I91" s="40">
        <f>SUM(B91:H91)</f>
        <v>0</v>
      </c>
      <c r="J91" s="44" t="s">
        <v>59</v>
      </c>
      <c r="K91" s="30"/>
      <c r="L91" s="186"/>
      <c r="M91" s="187"/>
      <c r="N91" s="188"/>
      <c r="O91" s="7"/>
    </row>
    <row r="92" spans="1:15" ht="27.75" customHeight="1" x14ac:dyDescent="0.4">
      <c r="A92" s="28" t="s">
        <v>72</v>
      </c>
      <c r="B92" s="117"/>
      <c r="C92" s="117"/>
      <c r="D92" s="117"/>
      <c r="E92" s="117"/>
      <c r="F92" s="117"/>
      <c r="G92" s="117"/>
      <c r="H92" s="117"/>
      <c r="I92" s="40">
        <f>ROUNDDOWN(SUMIFS(B92:H92,B89:H89,"&gt;=50"),0)</f>
        <v>0</v>
      </c>
      <c r="J92" s="44" t="s">
        <v>60</v>
      </c>
      <c r="K92" s="35"/>
      <c r="L92" s="186"/>
      <c r="M92" s="187"/>
      <c r="N92" s="188"/>
      <c r="O92" s="7"/>
    </row>
    <row r="93" spans="1:15" ht="27.75" customHeight="1" x14ac:dyDescent="0.4">
      <c r="A93" s="28" t="s">
        <v>74</v>
      </c>
      <c r="B93" s="117"/>
      <c r="C93" s="117"/>
      <c r="D93" s="117"/>
      <c r="E93" s="117"/>
      <c r="F93" s="117"/>
      <c r="G93" s="117"/>
      <c r="H93" s="117"/>
      <c r="I93" s="40">
        <f>ROUNDDOWN(SUMIFS(B93:H93,B89:H89,"&gt;=50"),0)</f>
        <v>0</v>
      </c>
      <c r="J93" s="44" t="s">
        <v>60</v>
      </c>
      <c r="K93" s="35"/>
      <c r="L93" s="186"/>
      <c r="M93" s="187"/>
      <c r="N93" s="188"/>
      <c r="O93" s="7"/>
    </row>
    <row r="94" spans="1:15" ht="27" customHeight="1" x14ac:dyDescent="0.4">
      <c r="A94" s="28"/>
      <c r="B94" s="23">
        <f>H88+1</f>
        <v>44381</v>
      </c>
      <c r="C94" s="23">
        <f>B94+1</f>
        <v>44382</v>
      </c>
      <c r="D94" s="23">
        <f t="shared" si="6"/>
        <v>44383</v>
      </c>
      <c r="E94" s="23">
        <f t="shared" si="6"/>
        <v>44384</v>
      </c>
      <c r="F94" s="23">
        <f t="shared" si="6"/>
        <v>44385</v>
      </c>
      <c r="G94" s="23">
        <f t="shared" si="6"/>
        <v>44386</v>
      </c>
      <c r="H94" s="23">
        <f>G94+1</f>
        <v>44387</v>
      </c>
      <c r="I94" s="41"/>
      <c r="J94" s="43"/>
      <c r="K94" s="30"/>
      <c r="L94" s="186"/>
      <c r="M94" s="187"/>
      <c r="N94" s="188"/>
      <c r="O94" s="7"/>
    </row>
    <row r="95" spans="1:15" ht="27" customHeight="1" x14ac:dyDescent="0.4">
      <c r="A95" s="62" t="s">
        <v>84</v>
      </c>
      <c r="B95" s="56"/>
      <c r="C95" s="56"/>
      <c r="D95" s="56"/>
      <c r="E95" s="56"/>
      <c r="F95" s="56"/>
      <c r="G95" s="56"/>
      <c r="H95" s="56"/>
      <c r="I95" s="58"/>
      <c r="J95" s="53"/>
      <c r="K95" s="59">
        <f>COUNTIF(B95:H95,"&gt;=50")</f>
        <v>0</v>
      </c>
      <c r="L95" s="186"/>
      <c r="M95" s="187"/>
      <c r="N95" s="188"/>
      <c r="O95" s="7"/>
    </row>
    <row r="96" spans="1:15" ht="27" customHeight="1" x14ac:dyDescent="0.4">
      <c r="A96" s="63" t="s">
        <v>85</v>
      </c>
      <c r="B96" s="56"/>
      <c r="C96" s="56"/>
      <c r="D96" s="56"/>
      <c r="E96" s="56"/>
      <c r="F96" s="56"/>
      <c r="G96" s="56"/>
      <c r="H96" s="56"/>
      <c r="I96" s="40">
        <f>SUM(B96:H96)</f>
        <v>0</v>
      </c>
      <c r="J96" s="44" t="s">
        <v>59</v>
      </c>
      <c r="K96" s="30"/>
      <c r="L96" s="186"/>
      <c r="M96" s="187"/>
      <c r="N96" s="188"/>
      <c r="O96" s="7"/>
    </row>
    <row r="97" spans="1:15" ht="27" customHeight="1" x14ac:dyDescent="0.4">
      <c r="A97" s="63" t="s">
        <v>86</v>
      </c>
      <c r="B97" s="56"/>
      <c r="C97" s="56"/>
      <c r="D97" s="56"/>
      <c r="E97" s="56"/>
      <c r="F97" s="56"/>
      <c r="G97" s="56"/>
      <c r="H97" s="56"/>
      <c r="I97" s="40">
        <f>SUM(B97:H97)</f>
        <v>0</v>
      </c>
      <c r="J97" s="44" t="s">
        <v>59</v>
      </c>
      <c r="K97" s="30"/>
      <c r="L97" s="186"/>
      <c r="M97" s="187"/>
      <c r="N97" s="188"/>
      <c r="O97" s="7"/>
    </row>
    <row r="98" spans="1:15" ht="27.75" customHeight="1" x14ac:dyDescent="0.4">
      <c r="A98" s="28" t="s">
        <v>72</v>
      </c>
      <c r="B98" s="117"/>
      <c r="C98" s="117"/>
      <c r="D98" s="117"/>
      <c r="E98" s="117"/>
      <c r="F98" s="117"/>
      <c r="G98" s="117"/>
      <c r="H98" s="117"/>
      <c r="I98" s="40">
        <f>ROUNDDOWN(SUMIFS(B98:H98,B95:H95,"&gt;=50"),0)</f>
        <v>0</v>
      </c>
      <c r="J98" s="44" t="s">
        <v>60</v>
      </c>
      <c r="K98" s="35"/>
      <c r="L98" s="186"/>
      <c r="M98" s="187"/>
      <c r="N98" s="188"/>
      <c r="O98" s="7"/>
    </row>
    <row r="99" spans="1:15" ht="27.75" customHeight="1" x14ac:dyDescent="0.4">
      <c r="A99" s="28" t="s">
        <v>74</v>
      </c>
      <c r="B99" s="117"/>
      <c r="C99" s="117"/>
      <c r="D99" s="117"/>
      <c r="E99" s="117"/>
      <c r="F99" s="117"/>
      <c r="G99" s="117"/>
      <c r="H99" s="117"/>
      <c r="I99" s="40">
        <f>ROUNDDOWN(SUMIFS(B99:H99,B95:H95,"&gt;=50"),0)</f>
        <v>0</v>
      </c>
      <c r="J99" s="44" t="s">
        <v>60</v>
      </c>
      <c r="K99" s="35"/>
      <c r="L99" s="186"/>
      <c r="M99" s="187"/>
      <c r="N99" s="188"/>
      <c r="O99" s="7"/>
    </row>
    <row r="100" spans="1:15" ht="46.5" customHeight="1" x14ac:dyDescent="0.4">
      <c r="A100" s="101" t="s">
        <v>97</v>
      </c>
      <c r="B100" s="120" t="str">
        <f>B1</f>
        <v>医療機関○○病院</v>
      </c>
      <c r="C100" s="121"/>
      <c r="D100" s="121"/>
      <c r="E100" s="121"/>
      <c r="F100" s="121"/>
      <c r="G100" s="121"/>
      <c r="H100" s="121"/>
      <c r="I100" s="121"/>
      <c r="J100" s="21"/>
      <c r="K100" s="21"/>
      <c r="L100" s="21"/>
      <c r="M100" s="21"/>
      <c r="N100" s="100" t="s">
        <v>58</v>
      </c>
      <c r="O100" s="7"/>
    </row>
    <row r="101" spans="1:15" ht="12" customHeight="1" x14ac:dyDescent="0.4">
      <c r="A101" s="102"/>
      <c r="B101" s="103"/>
      <c r="C101" s="104"/>
      <c r="D101" s="104"/>
      <c r="E101" s="104"/>
      <c r="F101" s="104"/>
      <c r="G101" s="104"/>
      <c r="H101" s="104"/>
      <c r="I101" s="104"/>
      <c r="J101" s="21"/>
      <c r="K101" s="21"/>
      <c r="L101" s="21"/>
      <c r="M101" s="21"/>
      <c r="N101" s="100"/>
      <c r="O101" s="7"/>
    </row>
    <row r="102" spans="1:15" ht="48.75" customHeight="1" x14ac:dyDescent="0.4">
      <c r="A102" s="10"/>
      <c r="B102" s="22"/>
      <c r="C102" s="22"/>
      <c r="D102" s="22"/>
      <c r="E102" s="22"/>
      <c r="F102" s="22"/>
      <c r="G102" s="22"/>
      <c r="H102" s="22"/>
      <c r="I102" s="189" t="s">
        <v>78</v>
      </c>
      <c r="J102" s="190"/>
      <c r="K102" s="213" t="s">
        <v>75</v>
      </c>
      <c r="L102" s="215" t="s">
        <v>8</v>
      </c>
      <c r="M102" s="216"/>
      <c r="N102" s="217"/>
      <c r="O102" s="8"/>
    </row>
    <row r="103" spans="1:15" ht="24" x14ac:dyDescent="0.4">
      <c r="A103" s="10"/>
      <c r="B103" s="34" t="s">
        <v>0</v>
      </c>
      <c r="C103" s="34" t="s">
        <v>1</v>
      </c>
      <c r="D103" s="34" t="s">
        <v>2</v>
      </c>
      <c r="E103" s="34" t="s">
        <v>3</v>
      </c>
      <c r="F103" s="34" t="s">
        <v>4</v>
      </c>
      <c r="G103" s="34" t="s">
        <v>5</v>
      </c>
      <c r="H103" s="34" t="s">
        <v>6</v>
      </c>
      <c r="I103" s="191"/>
      <c r="J103" s="192"/>
      <c r="K103" s="214"/>
      <c r="L103" s="169"/>
      <c r="M103" s="170"/>
      <c r="N103" s="218"/>
      <c r="O103" s="8"/>
    </row>
    <row r="104" spans="1:15" ht="27" customHeight="1" x14ac:dyDescent="0.4">
      <c r="A104" s="28"/>
      <c r="B104" s="23">
        <f>H94+1</f>
        <v>44388</v>
      </c>
      <c r="C104" s="23">
        <f>B104+1</f>
        <v>44389</v>
      </c>
      <c r="D104" s="23">
        <f t="shared" si="6"/>
        <v>44390</v>
      </c>
      <c r="E104" s="23">
        <f t="shared" si="6"/>
        <v>44391</v>
      </c>
      <c r="F104" s="23">
        <f t="shared" si="6"/>
        <v>44392</v>
      </c>
      <c r="G104" s="23">
        <f t="shared" si="6"/>
        <v>44393</v>
      </c>
      <c r="H104" s="23">
        <f>G104+1</f>
        <v>44394</v>
      </c>
      <c r="I104" s="38"/>
      <c r="J104" s="27"/>
      <c r="K104" s="30"/>
      <c r="L104" s="183"/>
      <c r="M104" s="184"/>
      <c r="N104" s="185"/>
      <c r="O104" s="7"/>
    </row>
    <row r="105" spans="1:15" ht="27" customHeight="1" x14ac:dyDescent="0.4">
      <c r="A105" s="62" t="s">
        <v>84</v>
      </c>
      <c r="B105" s="56"/>
      <c r="C105" s="56"/>
      <c r="D105" s="56"/>
      <c r="E105" s="56"/>
      <c r="F105" s="56"/>
      <c r="G105" s="56"/>
      <c r="H105" s="56"/>
      <c r="I105" s="58"/>
      <c r="J105" s="53"/>
      <c r="K105" s="59">
        <f>COUNTIF(B105:H105,"&gt;=50")</f>
        <v>0</v>
      </c>
      <c r="L105" s="186"/>
      <c r="M105" s="187"/>
      <c r="N105" s="188"/>
      <c r="O105" s="7"/>
    </row>
    <row r="106" spans="1:15" ht="27" customHeight="1" x14ac:dyDescent="0.4">
      <c r="A106" s="63" t="s">
        <v>85</v>
      </c>
      <c r="B106" s="56"/>
      <c r="C106" s="56"/>
      <c r="D106" s="56"/>
      <c r="E106" s="56"/>
      <c r="F106" s="56"/>
      <c r="G106" s="56"/>
      <c r="H106" s="56"/>
      <c r="I106" s="40">
        <f>SUM(B106:H106)</f>
        <v>0</v>
      </c>
      <c r="J106" s="44" t="s">
        <v>59</v>
      </c>
      <c r="K106" s="30"/>
      <c r="L106" s="186"/>
      <c r="M106" s="187"/>
      <c r="N106" s="188"/>
      <c r="O106" s="7"/>
    </row>
    <row r="107" spans="1:15" ht="27" customHeight="1" x14ac:dyDescent="0.4">
      <c r="A107" s="63" t="s">
        <v>86</v>
      </c>
      <c r="B107" s="56"/>
      <c r="C107" s="56"/>
      <c r="D107" s="56"/>
      <c r="E107" s="56"/>
      <c r="F107" s="56"/>
      <c r="G107" s="56"/>
      <c r="H107" s="56"/>
      <c r="I107" s="40">
        <f>SUM(B107:H107)</f>
        <v>0</v>
      </c>
      <c r="J107" s="44" t="s">
        <v>59</v>
      </c>
      <c r="K107" s="30"/>
      <c r="L107" s="186"/>
      <c r="M107" s="187"/>
      <c r="N107" s="188"/>
      <c r="O107" s="7"/>
    </row>
    <row r="108" spans="1:15" ht="27.75" customHeight="1" x14ac:dyDescent="0.4">
      <c r="A108" s="28" t="s">
        <v>72</v>
      </c>
      <c r="B108" s="117"/>
      <c r="C108" s="117"/>
      <c r="D108" s="117"/>
      <c r="E108" s="117"/>
      <c r="F108" s="117"/>
      <c r="G108" s="117"/>
      <c r="H108" s="117"/>
      <c r="I108" s="40">
        <f>ROUNDDOWN(SUMIFS(B108:H108,B105:H105,"&gt;=50"),0)</f>
        <v>0</v>
      </c>
      <c r="J108" s="44" t="s">
        <v>60</v>
      </c>
      <c r="K108" s="35"/>
      <c r="L108" s="186"/>
      <c r="M108" s="187"/>
      <c r="N108" s="188"/>
      <c r="O108" s="7"/>
    </row>
    <row r="109" spans="1:15" ht="27.75" customHeight="1" x14ac:dyDescent="0.4">
      <c r="A109" s="28" t="s">
        <v>74</v>
      </c>
      <c r="B109" s="117"/>
      <c r="C109" s="117"/>
      <c r="D109" s="117"/>
      <c r="E109" s="117"/>
      <c r="F109" s="117"/>
      <c r="G109" s="117"/>
      <c r="H109" s="117"/>
      <c r="I109" s="40">
        <f>ROUNDDOWN(SUMIFS(B109:H109,B105:H105,"&gt;=50"),0)</f>
        <v>0</v>
      </c>
      <c r="J109" s="44" t="s">
        <v>60</v>
      </c>
      <c r="K109" s="35"/>
      <c r="L109" s="186"/>
      <c r="M109" s="187"/>
      <c r="N109" s="188"/>
      <c r="O109" s="7"/>
    </row>
    <row r="110" spans="1:15" ht="27" customHeight="1" x14ac:dyDescent="0.4">
      <c r="A110" s="28"/>
      <c r="B110" s="23">
        <f>H104+1</f>
        <v>44395</v>
      </c>
      <c r="C110" s="23">
        <f>B110+1</f>
        <v>44396</v>
      </c>
      <c r="D110" s="23">
        <f t="shared" si="6"/>
        <v>44397</v>
      </c>
      <c r="E110" s="23">
        <f t="shared" si="6"/>
        <v>44398</v>
      </c>
      <c r="F110" s="23">
        <f t="shared" si="6"/>
        <v>44399</v>
      </c>
      <c r="G110" s="23">
        <f t="shared" si="6"/>
        <v>44400</v>
      </c>
      <c r="H110" s="23">
        <f>G110+1</f>
        <v>44401</v>
      </c>
      <c r="I110" s="41"/>
      <c r="J110" s="43"/>
      <c r="K110" s="30"/>
      <c r="L110" s="186"/>
      <c r="M110" s="187"/>
      <c r="N110" s="188"/>
      <c r="O110" s="7"/>
    </row>
    <row r="111" spans="1:15" ht="27" customHeight="1" x14ac:dyDescent="0.4">
      <c r="A111" s="62" t="s">
        <v>84</v>
      </c>
      <c r="B111" s="56"/>
      <c r="C111" s="56"/>
      <c r="D111" s="56"/>
      <c r="E111" s="56"/>
      <c r="F111" s="56"/>
      <c r="G111" s="56"/>
      <c r="H111" s="56"/>
      <c r="I111" s="58"/>
      <c r="J111" s="53"/>
      <c r="K111" s="59">
        <f>COUNTIF(B111:H111,"&gt;=50")</f>
        <v>0</v>
      </c>
      <c r="L111" s="186"/>
      <c r="M111" s="187"/>
      <c r="N111" s="188"/>
      <c r="O111" s="7"/>
    </row>
    <row r="112" spans="1:15" ht="27" customHeight="1" x14ac:dyDescent="0.4">
      <c r="A112" s="63" t="s">
        <v>85</v>
      </c>
      <c r="B112" s="56"/>
      <c r="C112" s="56"/>
      <c r="D112" s="56"/>
      <c r="E112" s="56"/>
      <c r="F112" s="56"/>
      <c r="G112" s="56"/>
      <c r="H112" s="56"/>
      <c r="I112" s="40">
        <f>SUM(B112:H112)</f>
        <v>0</v>
      </c>
      <c r="J112" s="44" t="s">
        <v>59</v>
      </c>
      <c r="K112" s="30"/>
      <c r="L112" s="186"/>
      <c r="M112" s="187"/>
      <c r="N112" s="188"/>
      <c r="O112" s="7"/>
    </row>
    <row r="113" spans="1:15" ht="27" customHeight="1" x14ac:dyDescent="0.4">
      <c r="A113" s="63" t="s">
        <v>86</v>
      </c>
      <c r="B113" s="56"/>
      <c r="C113" s="56"/>
      <c r="D113" s="56"/>
      <c r="E113" s="56"/>
      <c r="F113" s="56"/>
      <c r="G113" s="56"/>
      <c r="H113" s="56"/>
      <c r="I113" s="40">
        <f>SUM(B113:H113)</f>
        <v>0</v>
      </c>
      <c r="J113" s="44" t="s">
        <v>59</v>
      </c>
      <c r="K113" s="30"/>
      <c r="L113" s="186"/>
      <c r="M113" s="187"/>
      <c r="N113" s="188"/>
      <c r="O113" s="7"/>
    </row>
    <row r="114" spans="1:15" ht="27.75" customHeight="1" x14ac:dyDescent="0.4">
      <c r="A114" s="28" t="s">
        <v>72</v>
      </c>
      <c r="B114" s="117"/>
      <c r="C114" s="117"/>
      <c r="D114" s="117"/>
      <c r="E114" s="117"/>
      <c r="F114" s="117"/>
      <c r="G114" s="117"/>
      <c r="H114" s="117"/>
      <c r="I114" s="40">
        <f>ROUNDDOWN(SUMIFS(B114:H114,B111:H111,"&gt;=50"),0)</f>
        <v>0</v>
      </c>
      <c r="J114" s="44" t="s">
        <v>60</v>
      </c>
      <c r="K114" s="35"/>
      <c r="L114" s="186"/>
      <c r="M114" s="187"/>
      <c r="N114" s="188"/>
      <c r="O114" s="7"/>
    </row>
    <row r="115" spans="1:15" ht="27.75" customHeight="1" x14ac:dyDescent="0.4">
      <c r="A115" s="28" t="s">
        <v>74</v>
      </c>
      <c r="B115" s="117"/>
      <c r="C115" s="117"/>
      <c r="D115" s="117"/>
      <c r="E115" s="117"/>
      <c r="F115" s="117"/>
      <c r="G115" s="117"/>
      <c r="H115" s="117"/>
      <c r="I115" s="40">
        <f>ROUNDDOWN(SUMIFS(B115:H115,B111:H111,"&gt;=50"),0)</f>
        <v>0</v>
      </c>
      <c r="J115" s="44" t="s">
        <v>60</v>
      </c>
      <c r="K115" s="35"/>
      <c r="L115" s="186"/>
      <c r="M115" s="187"/>
      <c r="N115" s="188"/>
      <c r="O115" s="7"/>
    </row>
    <row r="116" spans="1:15" ht="27" customHeight="1" x14ac:dyDescent="0.4">
      <c r="A116" s="28"/>
      <c r="B116" s="23">
        <f>H110+1</f>
        <v>44402</v>
      </c>
      <c r="C116" s="23">
        <f>B116+1</f>
        <v>44403</v>
      </c>
      <c r="D116" s="23">
        <f t="shared" si="6"/>
        <v>44404</v>
      </c>
      <c r="E116" s="23">
        <f t="shared" si="6"/>
        <v>44405</v>
      </c>
      <c r="F116" s="23">
        <f t="shared" si="6"/>
        <v>44406</v>
      </c>
      <c r="G116" s="23">
        <f t="shared" si="6"/>
        <v>44407</v>
      </c>
      <c r="H116" s="23">
        <f>G116+1</f>
        <v>44408</v>
      </c>
      <c r="I116" s="41"/>
      <c r="J116" s="43"/>
      <c r="K116" s="30"/>
      <c r="L116" s="186"/>
      <c r="M116" s="187"/>
      <c r="N116" s="188"/>
      <c r="O116" s="7"/>
    </row>
    <row r="117" spans="1:15" ht="27" customHeight="1" x14ac:dyDescent="0.4">
      <c r="A117" s="62" t="s">
        <v>84</v>
      </c>
      <c r="B117" s="56"/>
      <c r="C117" s="56"/>
      <c r="D117" s="56"/>
      <c r="E117" s="56"/>
      <c r="F117" s="56"/>
      <c r="G117" s="56"/>
      <c r="H117" s="56"/>
      <c r="I117" s="58"/>
      <c r="J117" s="53"/>
      <c r="K117" s="59">
        <f>COUNTIF(B117:H117,"&gt;=50")</f>
        <v>0</v>
      </c>
      <c r="L117" s="186"/>
      <c r="M117" s="187"/>
      <c r="N117" s="188"/>
      <c r="O117" s="7"/>
    </row>
    <row r="118" spans="1:15" ht="27" customHeight="1" x14ac:dyDescent="0.4">
      <c r="A118" s="63" t="s">
        <v>85</v>
      </c>
      <c r="B118" s="56"/>
      <c r="C118" s="56"/>
      <c r="D118" s="56"/>
      <c r="E118" s="56"/>
      <c r="F118" s="56"/>
      <c r="G118" s="56"/>
      <c r="H118" s="56"/>
      <c r="I118" s="40">
        <f>SUM(B118:H118)</f>
        <v>0</v>
      </c>
      <c r="J118" s="44" t="s">
        <v>59</v>
      </c>
      <c r="K118" s="30"/>
      <c r="L118" s="186"/>
      <c r="M118" s="187"/>
      <c r="N118" s="188"/>
      <c r="O118" s="7"/>
    </row>
    <row r="119" spans="1:15" ht="27" customHeight="1" x14ac:dyDescent="0.4">
      <c r="A119" s="63" t="s">
        <v>86</v>
      </c>
      <c r="B119" s="56"/>
      <c r="C119" s="56"/>
      <c r="D119" s="56"/>
      <c r="E119" s="56"/>
      <c r="F119" s="56"/>
      <c r="G119" s="56"/>
      <c r="H119" s="56"/>
      <c r="I119" s="40">
        <f>SUM(B119:H119)</f>
        <v>0</v>
      </c>
      <c r="J119" s="44" t="s">
        <v>59</v>
      </c>
      <c r="K119" s="30"/>
      <c r="L119" s="186"/>
      <c r="M119" s="187"/>
      <c r="N119" s="188"/>
      <c r="O119" s="7"/>
    </row>
    <row r="120" spans="1:15" ht="27.75" customHeight="1" x14ac:dyDescent="0.4">
      <c r="A120" s="28" t="s">
        <v>72</v>
      </c>
      <c r="B120" s="117"/>
      <c r="C120" s="117"/>
      <c r="D120" s="117"/>
      <c r="E120" s="117"/>
      <c r="F120" s="117"/>
      <c r="G120" s="117"/>
      <c r="H120" s="117"/>
      <c r="I120" s="40">
        <f>ROUNDDOWN(SUMIFS(B120:H120,B117:H117,"&gt;=50"),0)</f>
        <v>0</v>
      </c>
      <c r="J120" s="44" t="s">
        <v>60</v>
      </c>
      <c r="K120" s="35"/>
      <c r="L120" s="186"/>
      <c r="M120" s="187"/>
      <c r="N120" s="188"/>
      <c r="O120" s="7"/>
    </row>
    <row r="121" spans="1:15" ht="27.75" customHeight="1" x14ac:dyDescent="0.4">
      <c r="A121" s="28" t="s">
        <v>74</v>
      </c>
      <c r="B121" s="117"/>
      <c r="C121" s="117"/>
      <c r="D121" s="117"/>
      <c r="E121" s="117"/>
      <c r="F121" s="117"/>
      <c r="G121" s="117"/>
      <c r="H121" s="117"/>
      <c r="I121" s="40">
        <f>ROUNDDOWN(SUMIFS(B121:H121,B117:H117,"&gt;=50"),0)</f>
        <v>0</v>
      </c>
      <c r="J121" s="44" t="s">
        <v>60</v>
      </c>
      <c r="K121" s="35"/>
      <c r="L121" s="186"/>
      <c r="M121" s="187"/>
      <c r="N121" s="188"/>
      <c r="O121" s="7"/>
    </row>
    <row r="122" spans="1:15" ht="27" customHeight="1" x14ac:dyDescent="0.4">
      <c r="A122" s="22"/>
      <c r="B122" s="22"/>
      <c r="C122" s="22"/>
    </row>
    <row r="123" spans="1:15" ht="27" customHeight="1" x14ac:dyDescent="0.4">
      <c r="A123" s="10"/>
      <c r="B123" s="10"/>
      <c r="C123" s="10"/>
    </row>
    <row r="124" spans="1:15" ht="27" customHeight="1" x14ac:dyDescent="0.4">
      <c r="A124" s="22"/>
      <c r="B124" s="141" t="s">
        <v>102</v>
      </c>
      <c r="C124" s="141"/>
      <c r="D124" s="141"/>
      <c r="E124" s="141"/>
      <c r="F124" s="141"/>
      <c r="G124" s="40">
        <f>SUM(B43:H43,B49:H49,B59:H59,B65:H65,B71:H71,B77:H77,B83:H83,B89:H89,B95:H95,B105:H105,B111:H111,B117:H117)</f>
        <v>0</v>
      </c>
      <c r="H124" s="44" t="s">
        <v>59</v>
      </c>
      <c r="I124" s="162" t="s">
        <v>103</v>
      </c>
      <c r="J124" s="162"/>
      <c r="K124" s="162"/>
      <c r="L124" s="109"/>
      <c r="M124" s="108" t="s">
        <v>59</v>
      </c>
    </row>
    <row r="125" spans="1:15" ht="27" customHeight="1" x14ac:dyDescent="0.4">
      <c r="A125" s="10"/>
      <c r="B125" s="141" t="s">
        <v>104</v>
      </c>
      <c r="C125" s="141"/>
      <c r="D125" s="141"/>
      <c r="E125" s="141"/>
      <c r="F125" s="141"/>
      <c r="G125" s="40">
        <f>SUM(I10,I14,I20,I26,I32,I38,I44,I50,I60,I66,I72,I78,I84,I90,I96,I106,I112,I118)</f>
        <v>0</v>
      </c>
      <c r="H125" s="44" t="s">
        <v>59</v>
      </c>
      <c r="I125" s="162" t="s">
        <v>103</v>
      </c>
      <c r="J125" s="162"/>
      <c r="K125" s="162"/>
      <c r="L125" s="109"/>
      <c r="M125" s="108" t="s">
        <v>59</v>
      </c>
    </row>
    <row r="126" spans="1:15" ht="27" customHeight="1" x14ac:dyDescent="0.4">
      <c r="A126" s="22"/>
      <c r="B126" s="141" t="s">
        <v>105</v>
      </c>
      <c r="C126" s="141"/>
      <c r="D126" s="141"/>
      <c r="E126" s="141"/>
      <c r="F126" s="141"/>
      <c r="G126" s="40">
        <f>SUM(I11,I15,I21,I27,I33,I39,I45,I51,I61,I67,I73,I79,I85,I91,I97,I107,I113,I119)</f>
        <v>0</v>
      </c>
      <c r="H126" s="44" t="s">
        <v>59</v>
      </c>
      <c r="I126" s="162" t="s">
        <v>103</v>
      </c>
      <c r="J126" s="162"/>
      <c r="K126" s="162"/>
      <c r="L126" s="109"/>
      <c r="M126" s="108" t="s">
        <v>59</v>
      </c>
    </row>
    <row r="127" spans="1:15" s="54" customFormat="1" ht="27" customHeight="1" x14ac:dyDescent="0.4">
      <c r="A127" s="22"/>
      <c r="B127" s="141" t="s">
        <v>106</v>
      </c>
      <c r="C127" s="141"/>
      <c r="D127" s="141"/>
      <c r="E127" s="141"/>
      <c r="F127" s="141"/>
      <c r="G127" s="40">
        <f>SUM(I46,I52,I62,I68,I74,I80,I86,I92,I98,I108,I114,I120)</f>
        <v>0</v>
      </c>
      <c r="H127" s="44" t="s">
        <v>60</v>
      </c>
      <c r="I127" s="36"/>
      <c r="J127" s="49"/>
    </row>
    <row r="128" spans="1:15" s="54" customFormat="1" ht="27" customHeight="1" x14ac:dyDescent="0.4">
      <c r="A128" s="22"/>
      <c r="B128" s="141" t="s">
        <v>107</v>
      </c>
      <c r="C128" s="141"/>
      <c r="D128" s="141"/>
      <c r="E128" s="141"/>
      <c r="F128" s="141"/>
      <c r="G128" s="40">
        <f>SUM(I47,I53,I63,I69,I75,I81,I87,I93,I99,I109,I115,I121)</f>
        <v>0</v>
      </c>
      <c r="H128" s="44" t="s">
        <v>60</v>
      </c>
      <c r="I128" s="36"/>
      <c r="J128" s="49"/>
    </row>
    <row r="129" spans="1:16" s="54" customFormat="1" ht="27" customHeight="1" x14ac:dyDescent="0.4">
      <c r="A129" s="22"/>
    </row>
    <row r="130" spans="1:16" s="54" customFormat="1" ht="27" customHeight="1" x14ac:dyDescent="0.4">
      <c r="A130" s="22"/>
    </row>
    <row r="131" spans="1:16" ht="27" customHeight="1" x14ac:dyDescent="0.4">
      <c r="A131" s="164" t="s">
        <v>112</v>
      </c>
      <c r="B131" s="164"/>
      <c r="C131" s="164"/>
      <c r="D131" s="164"/>
      <c r="E131" s="164"/>
      <c r="F131" s="164"/>
      <c r="G131" s="164"/>
      <c r="H131" s="164"/>
      <c r="I131" s="164"/>
      <c r="J131" s="164"/>
      <c r="K131" s="164"/>
      <c r="L131" s="164"/>
      <c r="M131" s="164"/>
      <c r="N131" s="164"/>
      <c r="O131" s="164"/>
    </row>
    <row r="132" spans="1:16" ht="78.75" customHeight="1" x14ac:dyDescent="0.4">
      <c r="A132" s="164"/>
      <c r="B132" s="164"/>
      <c r="C132" s="164"/>
      <c r="D132" s="164"/>
      <c r="E132" s="164"/>
      <c r="F132" s="164"/>
      <c r="G132" s="164"/>
      <c r="H132" s="164"/>
      <c r="I132" s="164"/>
      <c r="J132" s="164"/>
      <c r="K132" s="164"/>
      <c r="L132" s="164"/>
      <c r="M132" s="164"/>
      <c r="N132" s="164"/>
      <c r="O132" s="164"/>
    </row>
    <row r="133" spans="1:16" ht="72.75" customHeight="1" x14ac:dyDescent="0.4">
      <c r="A133" s="164"/>
      <c r="B133" s="164"/>
      <c r="C133" s="164"/>
      <c r="D133" s="164"/>
      <c r="E133" s="164"/>
      <c r="F133" s="164"/>
      <c r="G133" s="164"/>
      <c r="H133" s="164"/>
      <c r="I133" s="164"/>
      <c r="J133" s="164"/>
      <c r="K133" s="164"/>
      <c r="L133" s="164"/>
      <c r="M133" s="164"/>
      <c r="N133" s="164"/>
      <c r="O133" s="164"/>
    </row>
    <row r="134" spans="1:16" ht="23.25" customHeight="1" x14ac:dyDescent="0.4">
      <c r="A134" s="18"/>
      <c r="I134" s="50" t="s">
        <v>73</v>
      </c>
      <c r="O134" s="7"/>
    </row>
    <row r="135" spans="1:16" ht="68.25" customHeight="1" x14ac:dyDescent="0.4">
      <c r="A135" s="18"/>
      <c r="B135" s="89" t="s">
        <v>34</v>
      </c>
      <c r="H135" s="89"/>
      <c r="I135" s="99"/>
    </row>
    <row r="136" spans="1:16" ht="68.25" customHeight="1" x14ac:dyDescent="0.4">
      <c r="A136" s="18"/>
      <c r="B136" s="163"/>
      <c r="C136" s="163"/>
      <c r="D136" s="163"/>
      <c r="E136" s="163"/>
      <c r="F136" s="163"/>
      <c r="G136" s="163"/>
      <c r="H136" s="163"/>
      <c r="I136" s="163"/>
      <c r="J136" s="163"/>
      <c r="K136" s="163"/>
      <c r="L136" s="163"/>
      <c r="M136" s="163"/>
      <c r="N136" s="163"/>
      <c r="O136" s="163"/>
    </row>
    <row r="137" spans="1:16" ht="68.25" customHeight="1" x14ac:dyDescent="0.4">
      <c r="A137" s="18"/>
      <c r="B137" s="89"/>
      <c r="C137" s="122" t="str">
        <f>B1&amp;"     "</f>
        <v xml:space="preserve">医療機関○○病院     </v>
      </c>
      <c r="D137" s="122"/>
      <c r="E137" s="122"/>
      <c r="F137" s="122"/>
      <c r="G137" s="122"/>
      <c r="H137" s="122"/>
      <c r="I137" s="122"/>
      <c r="J137" s="122"/>
      <c r="K137" s="122"/>
      <c r="L137" s="88" t="s">
        <v>98</v>
      </c>
      <c r="M137" s="88"/>
    </row>
    <row r="138" spans="1:16" ht="45.75" customHeight="1" x14ac:dyDescent="0.4">
      <c r="I138" s="18"/>
      <c r="J138" s="18"/>
      <c r="K138" s="18"/>
      <c r="O138" s="61" t="s">
        <v>88</v>
      </c>
    </row>
    <row r="139" spans="1:16" ht="39.75" x14ac:dyDescent="0.4">
      <c r="A139" s="74" t="s">
        <v>24</v>
      </c>
      <c r="B139" s="75"/>
      <c r="C139" s="75"/>
      <c r="D139" s="75"/>
      <c r="E139" s="75"/>
      <c r="F139" s="75"/>
      <c r="G139" s="75"/>
      <c r="H139" s="75"/>
      <c r="I139" s="88"/>
      <c r="J139" s="88"/>
      <c r="K139" s="75"/>
      <c r="L139" s="75"/>
      <c r="M139" s="75"/>
      <c r="N139" s="75"/>
      <c r="O139" s="75"/>
    </row>
    <row r="140" spans="1:16" ht="42" customHeight="1" x14ac:dyDescent="0.4">
      <c r="A140" s="75"/>
      <c r="B140" s="75"/>
      <c r="C140" s="75"/>
      <c r="D140" s="75"/>
      <c r="E140" s="75"/>
      <c r="F140" s="75"/>
      <c r="G140" s="75"/>
      <c r="H140" s="75"/>
      <c r="I140" s="75"/>
      <c r="J140" s="75"/>
      <c r="K140" s="75"/>
      <c r="L140" s="75"/>
      <c r="M140" s="75"/>
      <c r="N140" s="75"/>
      <c r="O140" s="75"/>
    </row>
    <row r="141" spans="1:16" ht="39.75" x14ac:dyDescent="0.4">
      <c r="A141" s="75"/>
      <c r="B141" s="75"/>
      <c r="C141" s="75"/>
      <c r="D141" s="75"/>
      <c r="E141" s="75"/>
      <c r="F141" s="75"/>
      <c r="G141" s="75"/>
      <c r="H141" s="75"/>
      <c r="I141" s="94" t="s">
        <v>99</v>
      </c>
      <c r="J141" s="92"/>
      <c r="K141" s="94"/>
      <c r="L141" s="193" t="str">
        <f>B1</f>
        <v>医療機関○○病院</v>
      </c>
      <c r="M141" s="193"/>
      <c r="N141" s="193"/>
      <c r="O141" s="193"/>
      <c r="P141" s="1"/>
    </row>
    <row r="142" spans="1:16" ht="39.75" x14ac:dyDescent="0.4">
      <c r="A142" s="75"/>
      <c r="B142" s="75"/>
      <c r="C142" s="75"/>
      <c r="D142" s="75"/>
      <c r="E142" s="75"/>
      <c r="F142" s="75"/>
      <c r="G142" s="75"/>
      <c r="H142" s="75"/>
      <c r="I142" s="94" t="s">
        <v>13</v>
      </c>
      <c r="J142" s="92"/>
      <c r="K142" s="94"/>
      <c r="L142" s="105"/>
      <c r="M142" s="105"/>
      <c r="N142" s="105"/>
      <c r="O142" s="105"/>
      <c r="P142" s="1"/>
    </row>
    <row r="143" spans="1:16" ht="39.75" x14ac:dyDescent="0.4">
      <c r="A143" s="75"/>
      <c r="B143" s="75"/>
      <c r="C143" s="75"/>
      <c r="D143" s="75"/>
      <c r="E143" s="75"/>
      <c r="F143" s="75"/>
      <c r="G143" s="75"/>
      <c r="H143" s="75"/>
      <c r="I143" s="94" t="s">
        <v>14</v>
      </c>
      <c r="J143" s="92"/>
      <c r="K143" s="94"/>
      <c r="L143" s="105"/>
      <c r="M143" s="105"/>
      <c r="N143" s="105"/>
      <c r="O143" s="105"/>
      <c r="P143" s="1"/>
    </row>
    <row r="144" spans="1:16" ht="39.75" x14ac:dyDescent="0.4">
      <c r="A144" s="75"/>
      <c r="B144" s="75"/>
      <c r="C144" s="75"/>
      <c r="D144" s="75"/>
      <c r="E144" s="75"/>
      <c r="F144" s="75"/>
      <c r="G144" s="75"/>
      <c r="H144" s="75"/>
      <c r="I144" s="75"/>
      <c r="J144" s="75"/>
      <c r="K144" s="75"/>
      <c r="L144" s="75"/>
      <c r="M144" s="75"/>
      <c r="N144" s="75"/>
      <c r="O144" s="75"/>
    </row>
    <row r="145" spans="1:16" ht="24.75" customHeight="1" x14ac:dyDescent="0.4">
      <c r="A145" s="75"/>
      <c r="B145" s="75"/>
      <c r="C145" s="75"/>
      <c r="D145" s="75"/>
      <c r="E145" s="75"/>
      <c r="F145" s="75"/>
      <c r="G145" s="75"/>
      <c r="H145" s="75"/>
      <c r="I145" s="75"/>
      <c r="J145" s="75"/>
      <c r="K145" s="75"/>
      <c r="L145" s="75"/>
      <c r="M145" s="75"/>
      <c r="N145" s="75"/>
      <c r="O145" s="75"/>
    </row>
    <row r="146" spans="1:16" ht="39" customHeight="1" x14ac:dyDescent="0.4">
      <c r="A146" s="132" t="s">
        <v>118</v>
      </c>
      <c r="B146" s="132"/>
      <c r="C146" s="132"/>
      <c r="D146" s="132"/>
      <c r="E146" s="132"/>
      <c r="F146" s="132"/>
      <c r="G146" s="132"/>
      <c r="H146" s="132"/>
      <c r="I146" s="132"/>
      <c r="J146" s="132"/>
      <c r="K146" s="132"/>
      <c r="L146" s="132"/>
      <c r="M146" s="132"/>
      <c r="N146" s="132"/>
      <c r="O146" s="132"/>
      <c r="P146" s="9"/>
    </row>
    <row r="147" spans="1:16" ht="39.75" x14ac:dyDescent="0.4">
      <c r="A147" s="75"/>
      <c r="B147" s="75"/>
      <c r="C147" s="75"/>
      <c r="D147" s="75"/>
      <c r="E147" s="75"/>
      <c r="F147" s="75"/>
      <c r="G147" s="75"/>
      <c r="H147" s="75"/>
      <c r="I147" s="75"/>
      <c r="J147" s="75"/>
      <c r="K147" s="75"/>
      <c r="L147" s="75"/>
      <c r="M147" s="75"/>
      <c r="N147" s="75"/>
      <c r="O147" s="75"/>
    </row>
    <row r="148" spans="1:16" ht="33" customHeight="1" x14ac:dyDescent="0.4">
      <c r="A148" s="75"/>
      <c r="B148" s="75"/>
      <c r="C148" s="75"/>
      <c r="D148" s="75"/>
      <c r="E148" s="75"/>
      <c r="F148" s="75"/>
      <c r="G148" s="75"/>
      <c r="H148" s="75"/>
      <c r="I148" s="75"/>
      <c r="J148" s="75"/>
      <c r="K148" s="75"/>
      <c r="L148" s="75"/>
      <c r="M148" s="75"/>
      <c r="N148" s="75"/>
      <c r="O148" s="75"/>
    </row>
    <row r="149" spans="1:16" ht="41.25" customHeight="1" x14ac:dyDescent="0.4">
      <c r="A149" s="75"/>
      <c r="B149" s="75"/>
      <c r="C149" s="75"/>
      <c r="D149" s="75"/>
      <c r="E149" s="75"/>
      <c r="F149" s="75"/>
      <c r="G149" s="75"/>
      <c r="H149" s="75"/>
      <c r="I149" s="75"/>
      <c r="J149" s="75"/>
      <c r="K149" s="75"/>
      <c r="L149" s="75"/>
      <c r="M149" s="75"/>
      <c r="N149" s="75"/>
      <c r="O149" s="75"/>
    </row>
    <row r="150" spans="1:16" ht="75" customHeight="1" x14ac:dyDescent="0.4">
      <c r="A150" s="205" t="s">
        <v>119</v>
      </c>
      <c r="B150" s="205"/>
      <c r="C150" s="205"/>
      <c r="D150" s="205"/>
      <c r="E150" s="205"/>
      <c r="F150" s="205"/>
      <c r="G150" s="205"/>
      <c r="H150" s="205"/>
      <c r="I150" s="205"/>
      <c r="J150" s="205"/>
      <c r="K150" s="205"/>
      <c r="L150" s="205"/>
      <c r="M150" s="205"/>
      <c r="N150" s="205"/>
      <c r="O150" s="205"/>
      <c r="P150" s="6"/>
    </row>
    <row r="151" spans="1:16" x14ac:dyDescent="0.4">
      <c r="B151" s="5"/>
      <c r="C151" s="5"/>
      <c r="D151" s="5"/>
      <c r="E151" s="5"/>
      <c r="F151" s="5"/>
      <c r="G151" s="5"/>
      <c r="H151" s="5"/>
    </row>
    <row r="152" spans="1:16" ht="48.75" customHeight="1" x14ac:dyDescent="0.4">
      <c r="B152" s="2"/>
      <c r="C152" s="1"/>
      <c r="D152" s="1"/>
      <c r="E152" s="3"/>
      <c r="F152" s="3"/>
      <c r="G152" s="4"/>
      <c r="H152" s="4"/>
    </row>
    <row r="153" spans="1:16" ht="58.5" x14ac:dyDescent="1.1000000000000001">
      <c r="B153" s="90" t="s">
        <v>15</v>
      </c>
      <c r="C153" s="91"/>
      <c r="D153" s="91"/>
      <c r="E153" s="206">
        <f>SUM(C175,I175,N175)</f>
        <v>0</v>
      </c>
      <c r="F153" s="206"/>
      <c r="G153" s="206"/>
      <c r="H153" s="206"/>
      <c r="I153" s="206"/>
      <c r="J153" s="206"/>
      <c r="K153" s="91"/>
      <c r="L153" s="7"/>
      <c r="M153" s="7"/>
      <c r="N153" s="7"/>
    </row>
    <row r="155" spans="1:16" ht="77.25" customHeight="1" x14ac:dyDescent="0.4"/>
    <row r="156" spans="1:16" ht="35.25" x14ac:dyDescent="0.4">
      <c r="A156" s="65" t="s">
        <v>16</v>
      </c>
      <c r="B156" s="65"/>
      <c r="C156" s="65"/>
      <c r="D156" s="65"/>
      <c r="E156" s="65"/>
      <c r="F156" s="65"/>
      <c r="G156" s="65"/>
      <c r="H156" s="65"/>
      <c r="I156" s="65"/>
      <c r="J156" s="65"/>
      <c r="K156" s="65"/>
      <c r="L156" s="65"/>
      <c r="M156" s="65"/>
      <c r="N156" s="65"/>
      <c r="O156" s="65"/>
    </row>
    <row r="157" spans="1:16" ht="11.25" customHeight="1" x14ac:dyDescent="0.4">
      <c r="A157" s="65"/>
      <c r="B157" s="65"/>
      <c r="C157" s="65"/>
      <c r="D157" s="65"/>
      <c r="E157" s="65"/>
      <c r="F157" s="65"/>
      <c r="G157" s="65"/>
      <c r="H157" s="65"/>
      <c r="I157" s="65"/>
      <c r="J157" s="65"/>
      <c r="K157" s="65"/>
      <c r="L157" s="65"/>
      <c r="M157" s="65"/>
      <c r="N157" s="65"/>
      <c r="O157" s="66"/>
    </row>
    <row r="158" spans="1:16" ht="35.25" x14ac:dyDescent="0.4">
      <c r="A158" s="66" t="s">
        <v>35</v>
      </c>
      <c r="B158" s="66"/>
      <c r="C158" s="66"/>
      <c r="D158" s="66"/>
      <c r="E158" s="65"/>
      <c r="F158" s="65"/>
      <c r="G158" s="65"/>
      <c r="H158" s="65"/>
      <c r="I158" s="65"/>
      <c r="J158" s="65"/>
      <c r="K158" s="65"/>
      <c r="L158" s="65"/>
      <c r="M158" s="65"/>
      <c r="N158" s="65"/>
      <c r="O158" s="66"/>
    </row>
    <row r="159" spans="1:16" ht="35.25" x14ac:dyDescent="0.4">
      <c r="A159" s="195" t="s">
        <v>61</v>
      </c>
      <c r="B159" s="195"/>
      <c r="C159" s="195"/>
      <c r="D159" s="195"/>
      <c r="E159" s="195"/>
      <c r="F159" s="195"/>
      <c r="G159" s="195"/>
      <c r="H159" s="76">
        <f>COUNTIF(B163:B174,"&gt;0")</f>
        <v>0</v>
      </c>
      <c r="I159" s="66" t="s">
        <v>62</v>
      </c>
      <c r="J159" s="66"/>
      <c r="K159" s="66"/>
      <c r="L159" s="66"/>
      <c r="M159" s="66"/>
      <c r="N159" s="66"/>
      <c r="O159" s="66"/>
    </row>
    <row r="160" spans="1:16" ht="35.25" x14ac:dyDescent="0.4">
      <c r="A160" s="66"/>
      <c r="B160" s="66"/>
      <c r="C160" s="66"/>
      <c r="D160" s="66"/>
      <c r="E160" s="65"/>
      <c r="F160" s="66"/>
      <c r="G160" s="77"/>
      <c r="H160" s="66"/>
      <c r="I160" s="66"/>
      <c r="J160" s="66"/>
      <c r="K160" s="66"/>
      <c r="L160" s="66"/>
      <c r="M160" s="66"/>
      <c r="N160" s="66"/>
      <c r="O160" s="66"/>
    </row>
    <row r="161" spans="1:17" ht="28.5" customHeight="1" x14ac:dyDescent="0.4">
      <c r="A161" s="65"/>
      <c r="B161" s="65"/>
      <c r="C161" s="65"/>
      <c r="D161" s="65"/>
      <c r="E161" s="65"/>
      <c r="F161" s="65"/>
      <c r="G161" s="211" t="s">
        <v>79</v>
      </c>
      <c r="H161" s="211"/>
      <c r="I161" s="211"/>
      <c r="J161" s="211"/>
      <c r="K161" s="211"/>
      <c r="L161" s="211"/>
      <c r="M161" s="211"/>
      <c r="N161" s="211"/>
      <c r="O161" s="211"/>
      <c r="Q161" s="14"/>
    </row>
    <row r="162" spans="1:17" ht="43.5" customHeight="1" x14ac:dyDescent="0.4">
      <c r="A162" s="66"/>
      <c r="B162" s="212" t="s">
        <v>80</v>
      </c>
      <c r="C162" s="212"/>
      <c r="D162" s="212"/>
      <c r="E162" s="212"/>
      <c r="F162" s="212"/>
      <c r="G162" s="129" t="s">
        <v>55</v>
      </c>
      <c r="H162" s="129"/>
      <c r="I162" s="129"/>
      <c r="J162" s="129"/>
      <c r="K162" s="129"/>
      <c r="L162" s="129" t="s">
        <v>54</v>
      </c>
      <c r="M162" s="129"/>
      <c r="N162" s="129"/>
      <c r="O162" s="129"/>
      <c r="Q162" s="15"/>
    </row>
    <row r="163" spans="1:17" ht="35.25" x14ac:dyDescent="0.4">
      <c r="A163" s="67" t="s">
        <v>9</v>
      </c>
      <c r="B163" s="78">
        <f>K43</f>
        <v>0</v>
      </c>
      <c r="C163" s="194">
        <f>B163*100000</f>
        <v>0</v>
      </c>
      <c r="D163" s="194"/>
      <c r="E163" s="194"/>
      <c r="F163" s="194"/>
      <c r="G163" s="210">
        <f>IF($H$159&gt;=4,I46,0)</f>
        <v>0</v>
      </c>
      <c r="H163" s="210"/>
      <c r="I163" s="158">
        <f>G163*7550</f>
        <v>0</v>
      </c>
      <c r="J163" s="158"/>
      <c r="K163" s="158"/>
      <c r="L163" s="79">
        <f>IF($H$159&gt;=4,I47,0)</f>
        <v>0</v>
      </c>
      <c r="M163" s="79"/>
      <c r="N163" s="158">
        <f t="shared" ref="N163:N174" si="7">L163*2760</f>
        <v>0</v>
      </c>
      <c r="O163" s="158"/>
      <c r="Q163" s="15"/>
    </row>
    <row r="164" spans="1:17" ht="35.25" x14ac:dyDescent="0.4">
      <c r="A164" s="67" t="s">
        <v>38</v>
      </c>
      <c r="B164" s="80">
        <f>K49</f>
        <v>0</v>
      </c>
      <c r="C164" s="194">
        <f t="shared" ref="C164:C174" si="8">B164*100000</f>
        <v>0</v>
      </c>
      <c r="D164" s="194"/>
      <c r="E164" s="194"/>
      <c r="F164" s="194"/>
      <c r="G164" s="210">
        <f>IF($H$159&gt;=4,I52,0)</f>
        <v>0</v>
      </c>
      <c r="H164" s="210"/>
      <c r="I164" s="158">
        <f t="shared" ref="I164:I174" si="9">G164*7550</f>
        <v>0</v>
      </c>
      <c r="J164" s="158"/>
      <c r="K164" s="158"/>
      <c r="L164" s="79">
        <f>IF($H$159&gt;=4,I53,0)</f>
        <v>0</v>
      </c>
      <c r="M164" s="79"/>
      <c r="N164" s="158">
        <f t="shared" si="7"/>
        <v>0</v>
      </c>
      <c r="O164" s="158"/>
      <c r="Q164" s="15"/>
    </row>
    <row r="165" spans="1:17" ht="35.25" x14ac:dyDescent="0.4">
      <c r="A165" s="67" t="s">
        <v>39</v>
      </c>
      <c r="B165" s="80">
        <f>K59</f>
        <v>0</v>
      </c>
      <c r="C165" s="194">
        <f t="shared" si="8"/>
        <v>0</v>
      </c>
      <c r="D165" s="194"/>
      <c r="E165" s="194"/>
      <c r="F165" s="194"/>
      <c r="G165" s="210">
        <f>IF($H$159&gt;=4,I62,0)</f>
        <v>0</v>
      </c>
      <c r="H165" s="210"/>
      <c r="I165" s="158">
        <f t="shared" si="9"/>
        <v>0</v>
      </c>
      <c r="J165" s="158"/>
      <c r="K165" s="158"/>
      <c r="L165" s="79">
        <f>IF($H$159&gt;=4,I63,0)</f>
        <v>0</v>
      </c>
      <c r="M165" s="79"/>
      <c r="N165" s="158">
        <f t="shared" si="7"/>
        <v>0</v>
      </c>
      <c r="O165" s="158"/>
      <c r="Q165" s="15"/>
    </row>
    <row r="166" spans="1:17" ht="35.25" x14ac:dyDescent="0.4">
      <c r="A166" s="67" t="s">
        <v>40</v>
      </c>
      <c r="B166" s="80">
        <f>K65</f>
        <v>0</v>
      </c>
      <c r="C166" s="194">
        <f t="shared" si="8"/>
        <v>0</v>
      </c>
      <c r="D166" s="194"/>
      <c r="E166" s="194"/>
      <c r="F166" s="194"/>
      <c r="G166" s="210">
        <f>IF($H$159&gt;=4,I68,0)</f>
        <v>0</v>
      </c>
      <c r="H166" s="210"/>
      <c r="I166" s="158">
        <f t="shared" si="9"/>
        <v>0</v>
      </c>
      <c r="J166" s="158"/>
      <c r="K166" s="158"/>
      <c r="L166" s="79">
        <f>IF($H$159&gt;=4,I69,0)</f>
        <v>0</v>
      </c>
      <c r="M166" s="79"/>
      <c r="N166" s="158">
        <f t="shared" si="7"/>
        <v>0</v>
      </c>
      <c r="O166" s="158"/>
      <c r="Q166" s="15"/>
    </row>
    <row r="167" spans="1:17" ht="35.25" x14ac:dyDescent="0.4">
      <c r="A167" s="67" t="s">
        <v>41</v>
      </c>
      <c r="B167" s="80">
        <f>K71</f>
        <v>0</v>
      </c>
      <c r="C167" s="194">
        <f t="shared" si="8"/>
        <v>0</v>
      </c>
      <c r="D167" s="194"/>
      <c r="E167" s="194"/>
      <c r="F167" s="194"/>
      <c r="G167" s="210">
        <f>IF($H$159&gt;=4,I74,0)</f>
        <v>0</v>
      </c>
      <c r="H167" s="210"/>
      <c r="I167" s="158">
        <f t="shared" si="9"/>
        <v>0</v>
      </c>
      <c r="J167" s="158"/>
      <c r="K167" s="158"/>
      <c r="L167" s="79">
        <f>IF($H$159&gt;=4,I75,0)</f>
        <v>0</v>
      </c>
      <c r="M167" s="79"/>
      <c r="N167" s="158">
        <f t="shared" si="7"/>
        <v>0</v>
      </c>
      <c r="O167" s="158"/>
      <c r="Q167" s="15"/>
    </row>
    <row r="168" spans="1:17" ht="35.25" x14ac:dyDescent="0.4">
      <c r="A168" s="67" t="s">
        <v>42</v>
      </c>
      <c r="B168" s="80">
        <f>K77</f>
        <v>0</v>
      </c>
      <c r="C168" s="194">
        <f t="shared" si="8"/>
        <v>0</v>
      </c>
      <c r="D168" s="194"/>
      <c r="E168" s="194"/>
      <c r="F168" s="194"/>
      <c r="G168" s="210">
        <f>IF($H$159&gt;=4,I80,0)</f>
        <v>0</v>
      </c>
      <c r="H168" s="210"/>
      <c r="I168" s="158">
        <f t="shared" si="9"/>
        <v>0</v>
      </c>
      <c r="J168" s="158"/>
      <c r="K168" s="158"/>
      <c r="L168" s="79">
        <f>IF($H$159&gt;=4,I81,0)</f>
        <v>0</v>
      </c>
      <c r="M168" s="79"/>
      <c r="N168" s="158">
        <f t="shared" si="7"/>
        <v>0</v>
      </c>
      <c r="O168" s="158"/>
      <c r="Q168" s="15"/>
    </row>
    <row r="169" spans="1:17" ht="35.25" x14ac:dyDescent="0.4">
      <c r="A169" s="67" t="s">
        <v>43</v>
      </c>
      <c r="B169" s="80">
        <f>K83</f>
        <v>0</v>
      </c>
      <c r="C169" s="194">
        <f t="shared" si="8"/>
        <v>0</v>
      </c>
      <c r="D169" s="194"/>
      <c r="E169" s="194"/>
      <c r="F169" s="194"/>
      <c r="G169" s="210">
        <f>IF($H$159&gt;=4,I86,0)</f>
        <v>0</v>
      </c>
      <c r="H169" s="210"/>
      <c r="I169" s="158">
        <f t="shared" si="9"/>
        <v>0</v>
      </c>
      <c r="J169" s="158"/>
      <c r="K169" s="158"/>
      <c r="L169" s="79">
        <f>IF($H$159&gt;=4,I87,0)</f>
        <v>0</v>
      </c>
      <c r="M169" s="79"/>
      <c r="N169" s="158">
        <f t="shared" si="7"/>
        <v>0</v>
      </c>
      <c r="O169" s="158"/>
      <c r="Q169" s="15"/>
    </row>
    <row r="170" spans="1:17" ht="35.25" x14ac:dyDescent="0.4">
      <c r="A170" s="67" t="s">
        <v>44</v>
      </c>
      <c r="B170" s="80">
        <f>K89</f>
        <v>0</v>
      </c>
      <c r="C170" s="194">
        <f t="shared" si="8"/>
        <v>0</v>
      </c>
      <c r="D170" s="194"/>
      <c r="E170" s="194"/>
      <c r="F170" s="194"/>
      <c r="G170" s="210">
        <f>IF($H$159&gt;=4,I92,0)</f>
        <v>0</v>
      </c>
      <c r="H170" s="210"/>
      <c r="I170" s="158">
        <f t="shared" si="9"/>
        <v>0</v>
      </c>
      <c r="J170" s="158"/>
      <c r="K170" s="158"/>
      <c r="L170" s="79">
        <f>IF($H$159&gt;=4,I93,0)</f>
        <v>0</v>
      </c>
      <c r="M170" s="79"/>
      <c r="N170" s="158">
        <f t="shared" si="7"/>
        <v>0</v>
      </c>
      <c r="O170" s="158"/>
      <c r="Q170" s="15"/>
    </row>
    <row r="171" spans="1:17" ht="35.25" x14ac:dyDescent="0.4">
      <c r="A171" s="67" t="s">
        <v>45</v>
      </c>
      <c r="B171" s="80">
        <f>K95</f>
        <v>0</v>
      </c>
      <c r="C171" s="194">
        <f t="shared" si="8"/>
        <v>0</v>
      </c>
      <c r="D171" s="194"/>
      <c r="E171" s="194"/>
      <c r="F171" s="194"/>
      <c r="G171" s="210">
        <f>IF($H$159&gt;=4,I98,0)</f>
        <v>0</v>
      </c>
      <c r="H171" s="210"/>
      <c r="I171" s="158">
        <f t="shared" si="9"/>
        <v>0</v>
      </c>
      <c r="J171" s="158"/>
      <c r="K171" s="158"/>
      <c r="L171" s="79">
        <f>IF($H$159&gt;=4,I99,0)</f>
        <v>0</v>
      </c>
      <c r="M171" s="79"/>
      <c r="N171" s="158">
        <f t="shared" si="7"/>
        <v>0</v>
      </c>
      <c r="O171" s="158"/>
      <c r="Q171" s="15"/>
    </row>
    <row r="172" spans="1:17" ht="35.25" x14ac:dyDescent="0.4">
      <c r="A172" s="67" t="s">
        <v>46</v>
      </c>
      <c r="B172" s="80">
        <f>K105</f>
        <v>0</v>
      </c>
      <c r="C172" s="194">
        <f t="shared" si="8"/>
        <v>0</v>
      </c>
      <c r="D172" s="194"/>
      <c r="E172" s="194"/>
      <c r="F172" s="194"/>
      <c r="G172" s="210">
        <f>IF($H$159&gt;=4,I108,0)</f>
        <v>0</v>
      </c>
      <c r="H172" s="210"/>
      <c r="I172" s="158">
        <f t="shared" si="9"/>
        <v>0</v>
      </c>
      <c r="J172" s="158"/>
      <c r="K172" s="158"/>
      <c r="L172" s="79">
        <f>IF($H$159&gt;=4,I109,0)</f>
        <v>0</v>
      </c>
      <c r="M172" s="79"/>
      <c r="N172" s="158">
        <f t="shared" si="7"/>
        <v>0</v>
      </c>
      <c r="O172" s="158"/>
      <c r="Q172" s="15"/>
    </row>
    <row r="173" spans="1:17" ht="35.25" x14ac:dyDescent="0.4">
      <c r="A173" s="67" t="s">
        <v>47</v>
      </c>
      <c r="B173" s="80">
        <f>K111</f>
        <v>0</v>
      </c>
      <c r="C173" s="194">
        <f t="shared" si="8"/>
        <v>0</v>
      </c>
      <c r="D173" s="194"/>
      <c r="E173" s="194"/>
      <c r="F173" s="194"/>
      <c r="G173" s="210">
        <f>IF($H$159&gt;=4,I114,0)</f>
        <v>0</v>
      </c>
      <c r="H173" s="210"/>
      <c r="I173" s="158">
        <f t="shared" si="9"/>
        <v>0</v>
      </c>
      <c r="J173" s="158"/>
      <c r="K173" s="158"/>
      <c r="L173" s="79">
        <f>IF($H$159&gt;=4,I115,0)</f>
        <v>0</v>
      </c>
      <c r="M173" s="79"/>
      <c r="N173" s="158">
        <f t="shared" si="7"/>
        <v>0</v>
      </c>
      <c r="O173" s="158"/>
      <c r="Q173" s="15"/>
    </row>
    <row r="174" spans="1:17" ht="36" thickBot="1" x14ac:dyDescent="0.45">
      <c r="A174" s="81" t="s">
        <v>48</v>
      </c>
      <c r="B174" s="82">
        <f>K117</f>
        <v>0</v>
      </c>
      <c r="C174" s="208">
        <f t="shared" si="8"/>
        <v>0</v>
      </c>
      <c r="D174" s="208"/>
      <c r="E174" s="208"/>
      <c r="F174" s="208"/>
      <c r="G174" s="209">
        <f>IF($H$159&gt;=4,I120,0)</f>
        <v>0</v>
      </c>
      <c r="H174" s="209"/>
      <c r="I174" s="154">
        <f t="shared" si="9"/>
        <v>0</v>
      </c>
      <c r="J174" s="154"/>
      <c r="K174" s="154"/>
      <c r="L174" s="83">
        <f>IF($H$159&gt;=4,I121,0)</f>
        <v>0</v>
      </c>
      <c r="M174" s="83"/>
      <c r="N174" s="154">
        <f t="shared" si="7"/>
        <v>0</v>
      </c>
      <c r="O174" s="154"/>
    </row>
    <row r="175" spans="1:17" ht="36" thickTop="1" x14ac:dyDescent="0.4">
      <c r="A175" s="84" t="s">
        <v>76</v>
      </c>
      <c r="B175" s="85">
        <f>SUM(B163:B174)</f>
        <v>0</v>
      </c>
      <c r="C175" s="156">
        <f>SUM(C163:F174)</f>
        <v>0</v>
      </c>
      <c r="D175" s="156"/>
      <c r="E175" s="156"/>
      <c r="F175" s="156"/>
      <c r="G175" s="198">
        <f>SUM(G163:H174)</f>
        <v>0</v>
      </c>
      <c r="H175" s="198"/>
      <c r="I175" s="199">
        <f>SUM(I163:K174)</f>
        <v>0</v>
      </c>
      <c r="J175" s="199"/>
      <c r="K175" s="199"/>
      <c r="L175" s="86">
        <f>SUM(L163:L174)</f>
        <v>0</v>
      </c>
      <c r="M175" s="86"/>
      <c r="N175" s="199">
        <f>SUM(N163:O174)</f>
        <v>0</v>
      </c>
      <c r="O175" s="199"/>
    </row>
    <row r="176" spans="1:17" ht="163.5" customHeight="1" x14ac:dyDescent="0.4">
      <c r="A176" s="81"/>
      <c r="B176" s="81"/>
      <c r="C176" s="81"/>
      <c r="D176" s="81"/>
      <c r="E176" s="81"/>
      <c r="F176" s="81"/>
      <c r="G176" s="87"/>
      <c r="H176" s="87"/>
      <c r="I176" s="87"/>
      <c r="J176" s="87"/>
      <c r="K176" s="87"/>
      <c r="L176" s="87"/>
      <c r="M176" s="87"/>
      <c r="N176" s="87"/>
      <c r="O176" s="87"/>
    </row>
    <row r="177" spans="1:16" ht="35.25" x14ac:dyDescent="0.4">
      <c r="A177" s="73" t="s">
        <v>63</v>
      </c>
      <c r="B177" s="200"/>
      <c r="C177" s="200"/>
      <c r="D177" s="200"/>
      <c r="E177" s="200"/>
      <c r="F177" s="200"/>
      <c r="G177" s="144" t="s">
        <v>64</v>
      </c>
      <c r="H177" s="144"/>
      <c r="I177" s="144"/>
      <c r="J177" s="201"/>
      <c r="K177" s="202"/>
      <c r="L177" s="202"/>
      <c r="M177" s="202"/>
      <c r="N177" s="202"/>
      <c r="O177" s="203"/>
    </row>
    <row r="178" spans="1:16" ht="35.25" x14ac:dyDescent="0.4">
      <c r="A178" s="73" t="s">
        <v>65</v>
      </c>
      <c r="B178" s="150"/>
      <c r="C178" s="150"/>
      <c r="D178" s="150"/>
      <c r="E178" s="150"/>
      <c r="F178" s="150"/>
      <c r="G178" s="144" t="s">
        <v>66</v>
      </c>
      <c r="H178" s="144"/>
      <c r="I178" s="144"/>
      <c r="J178" s="197"/>
      <c r="K178" s="197"/>
      <c r="L178" s="197"/>
      <c r="M178" s="197"/>
      <c r="N178" s="197"/>
      <c r="O178" s="197"/>
    </row>
    <row r="179" spans="1:16" ht="30" customHeight="1" x14ac:dyDescent="0.4">
      <c r="A179" s="73" t="s">
        <v>67</v>
      </c>
      <c r="B179" s="150"/>
      <c r="C179" s="150"/>
      <c r="D179" s="150"/>
      <c r="E179" s="150"/>
      <c r="F179" s="150"/>
      <c r="G179" s="144" t="s">
        <v>68</v>
      </c>
      <c r="H179" s="144"/>
      <c r="I179" s="144"/>
      <c r="J179" s="197"/>
      <c r="K179" s="197"/>
      <c r="L179" s="197"/>
      <c r="M179" s="197"/>
      <c r="N179" s="197"/>
      <c r="O179" s="197"/>
    </row>
    <row r="180" spans="1:16" ht="30" customHeight="1" x14ac:dyDescent="0.4">
      <c r="A180" s="73" t="s">
        <v>70</v>
      </c>
      <c r="B180" s="150"/>
      <c r="C180" s="150"/>
      <c r="D180" s="150"/>
      <c r="E180" s="150"/>
      <c r="F180" s="150"/>
      <c r="G180" s="150"/>
      <c r="H180" s="150"/>
      <c r="I180" s="150"/>
      <c r="J180" s="150"/>
      <c r="K180" s="150"/>
      <c r="L180" s="150"/>
      <c r="M180" s="150"/>
      <c r="N180" s="150"/>
      <c r="O180" s="150"/>
    </row>
    <row r="181" spans="1:16" ht="30" customHeight="1" x14ac:dyDescent="0.4">
      <c r="A181" s="73" t="s">
        <v>69</v>
      </c>
      <c r="B181" s="150"/>
      <c r="C181" s="150"/>
      <c r="D181" s="150"/>
      <c r="E181" s="150"/>
      <c r="F181" s="150"/>
      <c r="G181" s="150"/>
      <c r="H181" s="150"/>
      <c r="I181" s="150"/>
      <c r="J181" s="150"/>
      <c r="K181" s="150"/>
      <c r="L181" s="150"/>
      <c r="M181" s="150"/>
      <c r="N181" s="150"/>
      <c r="O181" s="150"/>
    </row>
    <row r="183" spans="1:16" ht="36" customHeight="1" x14ac:dyDescent="0.4">
      <c r="O183" s="61" t="s">
        <v>89</v>
      </c>
    </row>
    <row r="184" spans="1:16" ht="39.75" x14ac:dyDescent="0.4">
      <c r="A184" s="74" t="s">
        <v>12</v>
      </c>
      <c r="B184" s="75"/>
      <c r="C184" s="75"/>
      <c r="D184" s="75"/>
      <c r="E184" s="75"/>
      <c r="F184" s="75"/>
      <c r="G184" s="75"/>
      <c r="H184" s="75"/>
      <c r="I184" s="75"/>
      <c r="J184" s="75"/>
      <c r="K184" s="75"/>
      <c r="L184" s="207"/>
      <c r="M184" s="207"/>
      <c r="N184" s="207"/>
      <c r="O184" s="207"/>
    </row>
    <row r="185" spans="1:16" ht="63" customHeight="1" x14ac:dyDescent="0.4">
      <c r="A185" s="75"/>
      <c r="B185" s="75"/>
      <c r="C185" s="75"/>
      <c r="D185" s="75"/>
      <c r="E185" s="75"/>
      <c r="F185" s="75"/>
      <c r="G185" s="75"/>
      <c r="H185" s="75"/>
      <c r="I185" s="75"/>
      <c r="J185" s="75"/>
      <c r="K185" s="75"/>
      <c r="L185" s="75"/>
      <c r="M185" s="75"/>
      <c r="N185" s="75"/>
      <c r="O185" s="75"/>
    </row>
    <row r="186" spans="1:16" ht="39.75" x14ac:dyDescent="0.4">
      <c r="A186" s="75"/>
      <c r="B186" s="75"/>
      <c r="C186" s="75"/>
      <c r="D186" s="75"/>
      <c r="E186" s="75"/>
      <c r="F186" s="75"/>
      <c r="G186" s="75"/>
      <c r="H186" s="75"/>
      <c r="I186" s="94" t="s">
        <v>99</v>
      </c>
      <c r="J186" s="92"/>
      <c r="K186" s="94"/>
      <c r="L186" s="193" t="str">
        <f>B1</f>
        <v>医療機関○○病院</v>
      </c>
      <c r="M186" s="193"/>
      <c r="N186" s="193"/>
      <c r="O186" s="193"/>
      <c r="P186" s="1"/>
    </row>
    <row r="187" spans="1:16" ht="39.75" x14ac:dyDescent="0.4">
      <c r="A187" s="75"/>
      <c r="B187" s="75"/>
      <c r="C187" s="75"/>
      <c r="D187" s="75"/>
      <c r="E187" s="75"/>
      <c r="F187" s="75"/>
      <c r="G187" s="75"/>
      <c r="H187" s="75"/>
      <c r="I187" s="94" t="s">
        <v>13</v>
      </c>
      <c r="J187" s="92"/>
      <c r="K187" s="94"/>
      <c r="L187" s="105"/>
      <c r="M187" s="105"/>
      <c r="N187" s="105"/>
      <c r="O187" s="105"/>
      <c r="P187" s="1"/>
    </row>
    <row r="188" spans="1:16" ht="39.75" x14ac:dyDescent="0.4">
      <c r="A188" s="75"/>
      <c r="B188" s="75"/>
      <c r="C188" s="75"/>
      <c r="D188" s="75"/>
      <c r="E188" s="75"/>
      <c r="F188" s="75"/>
      <c r="G188" s="75"/>
      <c r="H188" s="75"/>
      <c r="I188" s="94" t="s">
        <v>14</v>
      </c>
      <c r="J188" s="92"/>
      <c r="K188" s="94"/>
      <c r="L188" s="105"/>
      <c r="M188" s="105"/>
      <c r="N188" s="105"/>
      <c r="O188" s="105"/>
      <c r="P188" s="1"/>
    </row>
    <row r="189" spans="1:16" ht="39.75" x14ac:dyDescent="0.4">
      <c r="A189" s="75"/>
      <c r="B189" s="75"/>
      <c r="C189" s="75"/>
      <c r="D189" s="75"/>
      <c r="E189" s="75"/>
      <c r="F189" s="75"/>
      <c r="G189" s="75"/>
      <c r="H189" s="75"/>
      <c r="I189" s="75"/>
      <c r="J189" s="75"/>
      <c r="K189" s="75"/>
      <c r="L189" s="75"/>
      <c r="M189" s="75"/>
      <c r="N189" s="75"/>
      <c r="O189" s="75"/>
    </row>
    <row r="190" spans="1:16" ht="74.25" customHeight="1" x14ac:dyDescent="0.4">
      <c r="A190" s="75"/>
      <c r="B190" s="75"/>
      <c r="C190" s="75"/>
      <c r="D190" s="75"/>
      <c r="E190" s="75"/>
      <c r="F190" s="75"/>
      <c r="G190" s="75"/>
      <c r="H190" s="75"/>
      <c r="I190" s="75"/>
      <c r="J190" s="75"/>
      <c r="K190" s="75"/>
      <c r="L190" s="75"/>
      <c r="M190" s="75"/>
      <c r="N190" s="75"/>
      <c r="O190" s="75"/>
    </row>
    <row r="191" spans="1:16" ht="39" customHeight="1" x14ac:dyDescent="0.4">
      <c r="A191" s="132" t="s">
        <v>25</v>
      </c>
      <c r="B191" s="132"/>
      <c r="C191" s="132"/>
      <c r="D191" s="132"/>
      <c r="E191" s="132"/>
      <c r="F191" s="132"/>
      <c r="G191" s="132"/>
      <c r="H191" s="132"/>
      <c r="I191" s="132"/>
      <c r="J191" s="132"/>
      <c r="K191" s="132"/>
      <c r="L191" s="132"/>
      <c r="M191" s="132"/>
      <c r="N191" s="132"/>
      <c r="O191" s="132"/>
      <c r="P191" s="9"/>
    </row>
    <row r="192" spans="1:16" ht="24" x14ac:dyDescent="0.4">
      <c r="A192" s="10"/>
      <c r="B192" s="10"/>
      <c r="C192" s="10"/>
      <c r="D192" s="10"/>
      <c r="E192" s="10"/>
      <c r="F192" s="10"/>
      <c r="G192" s="10"/>
      <c r="H192" s="10"/>
      <c r="I192" s="10"/>
      <c r="J192" s="10"/>
      <c r="K192" s="10"/>
      <c r="L192" s="10"/>
      <c r="M192" s="10"/>
      <c r="N192" s="10"/>
      <c r="O192" s="10"/>
    </row>
    <row r="193" spans="1:16" ht="60" customHeight="1" x14ac:dyDescent="0.4">
      <c r="A193" s="10"/>
      <c r="B193" s="10"/>
      <c r="C193" s="10"/>
      <c r="D193" s="10"/>
      <c r="E193" s="10"/>
      <c r="F193" s="10"/>
      <c r="G193" s="10"/>
      <c r="H193" s="10"/>
      <c r="I193" s="10"/>
      <c r="J193" s="10"/>
      <c r="K193" s="10"/>
      <c r="L193" s="10"/>
      <c r="M193" s="10"/>
      <c r="N193" s="10"/>
      <c r="O193" s="10"/>
    </row>
    <row r="194" spans="1:16" ht="103.5" customHeight="1" x14ac:dyDescent="0.4">
      <c r="A194" s="205" t="s">
        <v>120</v>
      </c>
      <c r="B194" s="205"/>
      <c r="C194" s="205"/>
      <c r="D194" s="205"/>
      <c r="E194" s="205"/>
      <c r="F194" s="205"/>
      <c r="G194" s="205"/>
      <c r="H194" s="205"/>
      <c r="I194" s="205"/>
      <c r="J194" s="205"/>
      <c r="K194" s="205"/>
      <c r="L194" s="205"/>
      <c r="M194" s="205"/>
      <c r="N194" s="205"/>
      <c r="O194" s="205"/>
      <c r="P194" s="6"/>
    </row>
    <row r="195" spans="1:16" x14ac:dyDescent="0.4">
      <c r="B195" s="5"/>
      <c r="C195" s="5"/>
      <c r="D195" s="5"/>
      <c r="E195" s="5"/>
      <c r="F195" s="5"/>
      <c r="G195" s="5"/>
      <c r="H195" s="5"/>
    </row>
    <row r="196" spans="1:16" ht="66" customHeight="1" x14ac:dyDescent="0.4">
      <c r="B196" s="2"/>
      <c r="C196" s="1"/>
      <c r="D196" s="1"/>
      <c r="E196" s="3"/>
      <c r="F196" s="3"/>
    </row>
    <row r="197" spans="1:16" ht="58.5" x14ac:dyDescent="1.1000000000000001">
      <c r="B197" s="90" t="s">
        <v>15</v>
      </c>
      <c r="C197" s="91"/>
      <c r="D197" s="91"/>
      <c r="E197" s="91"/>
      <c r="F197" s="92"/>
      <c r="G197" s="92"/>
      <c r="H197" s="206">
        <f>SUM(L205:N206)</f>
        <v>0</v>
      </c>
      <c r="I197" s="206"/>
      <c r="J197" s="206"/>
      <c r="K197" s="91"/>
      <c r="L197" s="7"/>
      <c r="M197" s="7"/>
      <c r="N197" s="7"/>
    </row>
    <row r="199" spans="1:16" ht="76.5" customHeight="1" x14ac:dyDescent="0.4"/>
    <row r="200" spans="1:16" s="51" customFormat="1" ht="35.25" x14ac:dyDescent="0.4">
      <c r="A200" s="65" t="s">
        <v>16</v>
      </c>
      <c r="B200" s="65"/>
      <c r="C200" s="65"/>
      <c r="D200" s="65"/>
      <c r="E200" s="65"/>
      <c r="F200" s="65"/>
      <c r="G200" s="65"/>
      <c r="H200" s="65"/>
      <c r="I200" s="65"/>
      <c r="J200" s="65"/>
      <c r="K200" s="65"/>
      <c r="L200" s="65"/>
      <c r="M200" s="65"/>
      <c r="N200" s="65"/>
      <c r="O200" s="65"/>
    </row>
    <row r="201" spans="1:16" s="51" customFormat="1" ht="27" customHeight="1" x14ac:dyDescent="0.4">
      <c r="A201" s="66" t="s">
        <v>23</v>
      </c>
      <c r="B201" s="65"/>
      <c r="C201" s="135"/>
      <c r="D201" s="135"/>
      <c r="E201" s="65"/>
      <c r="F201" s="65"/>
      <c r="G201" s="65"/>
      <c r="H201" s="65"/>
      <c r="I201" s="65"/>
      <c r="J201" s="65"/>
      <c r="K201" s="65"/>
      <c r="L201" s="65"/>
      <c r="M201" s="65"/>
      <c r="N201" s="65"/>
      <c r="O201" s="65"/>
    </row>
    <row r="202" spans="1:16" s="51" customFormat="1" ht="35.25" x14ac:dyDescent="0.4">
      <c r="B202" s="66"/>
      <c r="C202" s="66"/>
      <c r="D202" s="66"/>
      <c r="E202" s="66"/>
      <c r="F202" s="66"/>
      <c r="G202" s="66"/>
      <c r="H202" s="66"/>
      <c r="I202" s="66"/>
      <c r="J202" s="66"/>
      <c r="K202" s="66"/>
      <c r="L202" s="66"/>
      <c r="M202" s="66"/>
      <c r="N202" s="66"/>
      <c r="O202" s="65"/>
    </row>
    <row r="203" spans="1:16" s="51" customFormat="1" ht="28.5" customHeight="1" x14ac:dyDescent="0.4">
      <c r="A203" s="66"/>
      <c r="B203" s="196" t="s">
        <v>10</v>
      </c>
      <c r="C203" s="196"/>
      <c r="D203" s="196"/>
      <c r="E203" s="128" t="s">
        <v>19</v>
      </c>
      <c r="F203" s="128"/>
      <c r="G203" s="128"/>
      <c r="H203" s="128" t="s">
        <v>21</v>
      </c>
      <c r="I203" s="128"/>
      <c r="J203" s="128"/>
      <c r="K203" s="128"/>
      <c r="L203" s="128" t="s">
        <v>22</v>
      </c>
      <c r="M203" s="128"/>
      <c r="N203" s="128"/>
      <c r="O203" s="128"/>
    </row>
    <row r="204" spans="1:16" s="51" customFormat="1" ht="22.5" customHeight="1" x14ac:dyDescent="0.4">
      <c r="A204" s="66"/>
      <c r="B204" s="126" t="s">
        <v>96</v>
      </c>
      <c r="C204" s="143"/>
      <c r="D204" s="143"/>
      <c r="E204" s="129"/>
      <c r="F204" s="129"/>
      <c r="G204" s="129"/>
      <c r="H204" s="129"/>
      <c r="I204" s="129"/>
      <c r="J204" s="129"/>
      <c r="K204" s="129"/>
      <c r="L204" s="129"/>
      <c r="M204" s="129"/>
      <c r="N204" s="129"/>
      <c r="O204" s="129"/>
    </row>
    <row r="205" spans="1:16" s="51" customFormat="1" ht="50.25" customHeight="1" x14ac:dyDescent="0.4">
      <c r="A205" s="67" t="s">
        <v>18</v>
      </c>
      <c r="B205" s="125">
        <f>SUM(I10,I14,I20,I26,I32,I38,I44,I50,I60,I66,I72,I78,I84,I90,I96,I106,I112,I118)</f>
        <v>0</v>
      </c>
      <c r="C205" s="125"/>
      <c r="D205" s="125"/>
      <c r="E205" s="194">
        <v>730</v>
      </c>
      <c r="F205" s="194"/>
      <c r="G205" s="194"/>
      <c r="H205" s="204">
        <f>B205*E205</f>
        <v>0</v>
      </c>
      <c r="I205" s="204"/>
      <c r="J205" s="204"/>
      <c r="K205" s="204"/>
      <c r="L205" s="131">
        <f>H205*1.1</f>
        <v>0</v>
      </c>
      <c r="M205" s="131"/>
      <c r="N205" s="131"/>
      <c r="O205" s="131"/>
    </row>
    <row r="206" spans="1:16" s="51" customFormat="1" ht="50.25" customHeight="1" x14ac:dyDescent="0.4">
      <c r="A206" s="67" t="s">
        <v>17</v>
      </c>
      <c r="B206" s="125">
        <f>SUM(I11,I15,I21,I27,I33,I39,I45,I51,I61,I67,I73,I79,I85,I91,I97,I107,I113,I119)</f>
        <v>0</v>
      </c>
      <c r="C206" s="125"/>
      <c r="D206" s="125"/>
      <c r="E206" s="194">
        <v>2130</v>
      </c>
      <c r="F206" s="194"/>
      <c r="G206" s="194"/>
      <c r="H206" s="204">
        <f>B206*E206</f>
        <v>0</v>
      </c>
      <c r="I206" s="204"/>
      <c r="J206" s="204"/>
      <c r="K206" s="204"/>
      <c r="L206" s="131">
        <f>H206*1.1</f>
        <v>0</v>
      </c>
      <c r="M206" s="131"/>
      <c r="N206" s="131"/>
      <c r="O206" s="131"/>
    </row>
    <row r="207" spans="1:16" s="51" customFormat="1" ht="72.75" customHeight="1" x14ac:dyDescent="0.4">
      <c r="A207" s="17"/>
      <c r="B207" s="17"/>
      <c r="C207" s="151"/>
      <c r="D207" s="152"/>
      <c r="E207" s="17"/>
      <c r="F207" s="17"/>
      <c r="G207" s="17"/>
      <c r="H207" s="17"/>
      <c r="I207" s="17"/>
      <c r="J207" s="17"/>
      <c r="K207" s="17"/>
      <c r="L207" s="17"/>
      <c r="M207" s="17"/>
      <c r="N207" s="17"/>
      <c r="O207" s="17"/>
    </row>
    <row r="208" spans="1:16" ht="35.25" x14ac:dyDescent="0.4">
      <c r="A208" s="65" t="s">
        <v>33</v>
      </c>
      <c r="B208" s="65"/>
      <c r="C208" s="65"/>
      <c r="D208" s="65"/>
      <c r="E208" s="65"/>
      <c r="F208" s="65"/>
      <c r="G208" s="65"/>
      <c r="H208" s="65"/>
      <c r="I208" s="66"/>
      <c r="J208" s="66"/>
      <c r="K208" s="66"/>
      <c r="L208" s="66"/>
      <c r="M208" s="66"/>
      <c r="N208" s="66"/>
      <c r="O208" s="66"/>
    </row>
    <row r="209" spans="1:15" ht="35.25" x14ac:dyDescent="0.4">
      <c r="A209" s="65"/>
      <c r="B209" s="149" t="s">
        <v>26</v>
      </c>
      <c r="C209" s="149"/>
      <c r="D209" s="150"/>
      <c r="E209" s="150"/>
      <c r="F209" s="150"/>
      <c r="G209" s="150"/>
      <c r="H209" s="150"/>
      <c r="I209" s="150"/>
      <c r="J209" s="150"/>
      <c r="K209" s="150"/>
      <c r="L209" s="150"/>
      <c r="M209" s="150"/>
      <c r="N209" s="150"/>
      <c r="O209" s="66"/>
    </row>
    <row r="210" spans="1:15" ht="35.25" x14ac:dyDescent="0.4">
      <c r="A210" s="65"/>
      <c r="B210" s="149" t="s">
        <v>27</v>
      </c>
      <c r="C210" s="149"/>
      <c r="D210" s="150"/>
      <c r="E210" s="150"/>
      <c r="F210" s="150"/>
      <c r="G210" s="150"/>
      <c r="H210" s="150"/>
      <c r="I210" s="150"/>
      <c r="J210" s="150"/>
      <c r="K210" s="150"/>
      <c r="L210" s="150"/>
      <c r="M210" s="150"/>
      <c r="N210" s="150"/>
      <c r="O210" s="66"/>
    </row>
    <row r="211" spans="1:15" ht="35.25" x14ac:dyDescent="0.4">
      <c r="A211" s="65"/>
      <c r="B211" s="149" t="s">
        <v>28</v>
      </c>
      <c r="C211" s="149"/>
      <c r="D211" s="150"/>
      <c r="E211" s="150"/>
      <c r="F211" s="150"/>
      <c r="G211" s="150"/>
      <c r="H211" s="150"/>
      <c r="I211" s="150"/>
      <c r="J211" s="150"/>
      <c r="K211" s="150"/>
      <c r="L211" s="150"/>
      <c r="M211" s="150"/>
      <c r="N211" s="150"/>
      <c r="O211" s="66"/>
    </row>
    <row r="212" spans="1:15" ht="35.25" x14ac:dyDescent="0.4">
      <c r="A212" s="65"/>
      <c r="B212" s="149" t="s">
        <v>29</v>
      </c>
      <c r="C212" s="149"/>
      <c r="D212" s="150"/>
      <c r="E212" s="150"/>
      <c r="F212" s="150"/>
      <c r="G212" s="150"/>
      <c r="H212" s="150"/>
      <c r="I212" s="150"/>
      <c r="J212" s="150"/>
      <c r="K212" s="150"/>
      <c r="L212" s="150"/>
      <c r="M212" s="150"/>
      <c r="N212" s="150"/>
      <c r="O212" s="66"/>
    </row>
    <row r="213" spans="1:15" ht="35.25" x14ac:dyDescent="0.4">
      <c r="A213" s="65"/>
      <c r="B213" s="149" t="s">
        <v>30</v>
      </c>
      <c r="C213" s="149"/>
      <c r="D213" s="150"/>
      <c r="E213" s="150"/>
      <c r="F213" s="150"/>
      <c r="G213" s="150"/>
      <c r="H213" s="150"/>
      <c r="I213" s="150"/>
      <c r="J213" s="150"/>
      <c r="K213" s="150"/>
      <c r="L213" s="150"/>
      <c r="M213" s="150"/>
      <c r="N213" s="150"/>
      <c r="O213" s="66"/>
    </row>
    <row r="214" spans="1:15" ht="35.25" x14ac:dyDescent="0.4">
      <c r="A214" s="65"/>
      <c r="B214" s="149" t="s">
        <v>31</v>
      </c>
      <c r="C214" s="149"/>
      <c r="D214" s="150"/>
      <c r="E214" s="150"/>
      <c r="F214" s="150"/>
      <c r="G214" s="150"/>
      <c r="H214" s="150"/>
      <c r="I214" s="150"/>
      <c r="J214" s="150"/>
      <c r="K214" s="150"/>
      <c r="L214" s="150"/>
      <c r="M214" s="150"/>
      <c r="N214" s="150"/>
      <c r="O214" s="66"/>
    </row>
    <row r="215" spans="1:15" ht="35.25" x14ac:dyDescent="0.4">
      <c r="A215" s="65"/>
      <c r="B215" s="149" t="s">
        <v>32</v>
      </c>
      <c r="C215" s="149"/>
      <c r="D215" s="150"/>
      <c r="E215" s="150"/>
      <c r="F215" s="150"/>
      <c r="G215" s="150"/>
      <c r="H215" s="150"/>
      <c r="I215" s="150"/>
      <c r="J215" s="150"/>
      <c r="K215" s="150"/>
      <c r="L215" s="150"/>
      <c r="M215" s="150"/>
      <c r="N215" s="150"/>
      <c r="O215" s="66"/>
    </row>
    <row r="216" spans="1:15" ht="35.25" x14ac:dyDescent="0.4">
      <c r="A216" s="65"/>
      <c r="B216" s="68" t="s">
        <v>8</v>
      </c>
      <c r="C216" s="69"/>
      <c r="D216" s="69"/>
      <c r="E216" s="70"/>
      <c r="F216" s="70"/>
      <c r="G216" s="70"/>
      <c r="H216" s="70"/>
      <c r="I216" s="70"/>
      <c r="J216" s="70"/>
      <c r="K216" s="70"/>
      <c r="L216" s="70"/>
      <c r="M216" s="70"/>
      <c r="N216" s="71"/>
      <c r="O216" s="66"/>
    </row>
    <row r="217" spans="1:15" ht="63.75" customHeight="1" x14ac:dyDescent="0.4">
      <c r="A217" s="65"/>
      <c r="B217" s="146"/>
      <c r="C217" s="147"/>
      <c r="D217" s="147"/>
      <c r="E217" s="147"/>
      <c r="F217" s="147"/>
      <c r="G217" s="147"/>
      <c r="H217" s="147"/>
      <c r="I217" s="147"/>
      <c r="J217" s="147"/>
      <c r="K217" s="147"/>
      <c r="L217" s="147"/>
      <c r="M217" s="147"/>
      <c r="N217" s="148"/>
      <c r="O217" s="66"/>
    </row>
    <row r="218" spans="1:15" ht="73.5" customHeight="1" x14ac:dyDescent="0.4">
      <c r="A218" s="72"/>
      <c r="B218" s="72"/>
      <c r="C218" s="72"/>
      <c r="D218" s="72"/>
      <c r="E218" s="72"/>
      <c r="F218" s="72"/>
      <c r="G218" s="72"/>
      <c r="H218" s="72"/>
      <c r="I218" s="72"/>
      <c r="J218" s="72"/>
      <c r="K218" s="72"/>
      <c r="L218" s="72"/>
      <c r="M218" s="72"/>
      <c r="N218" s="72"/>
      <c r="O218" s="66"/>
    </row>
    <row r="219" spans="1:15" ht="35.25" x14ac:dyDescent="0.4">
      <c r="A219" s="73" t="s">
        <v>63</v>
      </c>
      <c r="B219" s="200"/>
      <c r="C219" s="200"/>
      <c r="D219" s="200"/>
      <c r="E219" s="200"/>
      <c r="F219" s="200"/>
      <c r="G219" s="144" t="s">
        <v>64</v>
      </c>
      <c r="H219" s="144"/>
      <c r="I219" s="144"/>
      <c r="J219" s="201"/>
      <c r="K219" s="202"/>
      <c r="L219" s="202"/>
      <c r="M219" s="202"/>
      <c r="N219" s="202"/>
      <c r="O219" s="203"/>
    </row>
    <row r="220" spans="1:15" ht="35.25" x14ac:dyDescent="0.4">
      <c r="A220" s="73" t="s">
        <v>65</v>
      </c>
      <c r="B220" s="150"/>
      <c r="C220" s="150"/>
      <c r="D220" s="150"/>
      <c r="E220" s="150"/>
      <c r="F220" s="150"/>
      <c r="G220" s="144" t="s">
        <v>66</v>
      </c>
      <c r="H220" s="144"/>
      <c r="I220" s="144"/>
      <c r="J220" s="197"/>
      <c r="K220" s="197"/>
      <c r="L220" s="197"/>
      <c r="M220" s="197"/>
      <c r="N220" s="197"/>
      <c r="O220" s="197"/>
    </row>
    <row r="221" spans="1:15" ht="30" customHeight="1" x14ac:dyDescent="0.4">
      <c r="A221" s="73" t="s">
        <v>67</v>
      </c>
      <c r="B221" s="150"/>
      <c r="C221" s="150"/>
      <c r="D221" s="150"/>
      <c r="E221" s="150"/>
      <c r="F221" s="150"/>
      <c r="G221" s="144" t="s">
        <v>68</v>
      </c>
      <c r="H221" s="144"/>
      <c r="I221" s="144"/>
      <c r="J221" s="197"/>
      <c r="K221" s="197"/>
      <c r="L221" s="197"/>
      <c r="M221" s="197"/>
      <c r="N221" s="197"/>
      <c r="O221" s="197"/>
    </row>
    <row r="222" spans="1:15" ht="30" customHeight="1" x14ac:dyDescent="0.4">
      <c r="A222" s="73" t="s">
        <v>70</v>
      </c>
      <c r="B222" s="150"/>
      <c r="C222" s="150"/>
      <c r="D222" s="150"/>
      <c r="E222" s="150"/>
      <c r="F222" s="150"/>
      <c r="G222" s="150"/>
      <c r="H222" s="150"/>
      <c r="I222" s="150"/>
      <c r="J222" s="150"/>
      <c r="K222" s="150"/>
      <c r="L222" s="150"/>
      <c r="M222" s="150"/>
      <c r="N222" s="150"/>
      <c r="O222" s="150"/>
    </row>
    <row r="223" spans="1:15" ht="30" customHeight="1" x14ac:dyDescent="0.4">
      <c r="A223" s="73" t="s">
        <v>69</v>
      </c>
      <c r="B223" s="150"/>
      <c r="C223" s="150"/>
      <c r="D223" s="150"/>
      <c r="E223" s="150"/>
      <c r="F223" s="150"/>
      <c r="G223" s="150"/>
      <c r="H223" s="150"/>
      <c r="I223" s="150"/>
      <c r="J223" s="150"/>
      <c r="K223" s="150"/>
      <c r="L223" s="150"/>
      <c r="M223" s="150"/>
      <c r="N223" s="150"/>
      <c r="O223" s="150"/>
    </row>
    <row r="224" spans="1:15" x14ac:dyDescent="0.4">
      <c r="C224" s="140"/>
      <c r="D224" s="140"/>
    </row>
    <row r="225" spans="3:4" x14ac:dyDescent="0.4">
      <c r="C225" s="140"/>
      <c r="D225" s="140"/>
    </row>
    <row r="226" spans="3:4" ht="18.75" customHeight="1" x14ac:dyDescent="0.4">
      <c r="C226" s="140"/>
      <c r="D226" s="140"/>
    </row>
    <row r="227" spans="3:4" ht="18.75" customHeight="1" x14ac:dyDescent="0.4">
      <c r="C227" s="140"/>
      <c r="D227" s="140"/>
    </row>
    <row r="228" spans="3:4" x14ac:dyDescent="0.4">
      <c r="C228" s="140"/>
      <c r="D228" s="140"/>
    </row>
    <row r="229" spans="3:4" x14ac:dyDescent="0.4">
      <c r="C229" s="140"/>
      <c r="D229" s="140"/>
    </row>
    <row r="230" spans="3:4" x14ac:dyDescent="0.4">
      <c r="C230" s="140"/>
      <c r="D230" s="140"/>
    </row>
    <row r="231" spans="3:4" x14ac:dyDescent="0.4">
      <c r="C231" s="140"/>
      <c r="D231" s="140"/>
    </row>
    <row r="232" spans="3:4" x14ac:dyDescent="0.4">
      <c r="C232" s="140"/>
      <c r="D232" s="140"/>
    </row>
    <row r="233" spans="3:4" x14ac:dyDescent="0.4">
      <c r="C233" s="140"/>
      <c r="D233" s="140"/>
    </row>
    <row r="234" spans="3:4" x14ac:dyDescent="0.4">
      <c r="C234" s="140"/>
      <c r="D234" s="140"/>
    </row>
    <row r="235" spans="3:4" x14ac:dyDescent="0.4">
      <c r="C235" s="140"/>
      <c r="D235" s="140"/>
    </row>
    <row r="236" spans="3:4" x14ac:dyDescent="0.4">
      <c r="C236" s="140"/>
      <c r="D236" s="140"/>
    </row>
    <row r="237" spans="3:4" x14ac:dyDescent="0.4">
      <c r="C237" s="140"/>
      <c r="D237" s="140"/>
    </row>
    <row r="238" spans="3:4" x14ac:dyDescent="0.4">
      <c r="C238" s="140"/>
      <c r="D238" s="140"/>
    </row>
    <row r="239" spans="3:4" x14ac:dyDescent="0.4">
      <c r="C239" s="140"/>
      <c r="D239" s="140"/>
    </row>
    <row r="240" spans="3:4" x14ac:dyDescent="0.4">
      <c r="C240" s="140"/>
      <c r="D240" s="140"/>
    </row>
  </sheetData>
  <mergeCells count="281">
    <mergeCell ref="B136:O136"/>
    <mergeCell ref="B10:E10"/>
    <mergeCell ref="B11:E11"/>
    <mergeCell ref="I6:J7"/>
    <mergeCell ref="K6:K7"/>
    <mergeCell ref="L6:N7"/>
    <mergeCell ref="B9:H9"/>
    <mergeCell ref="L9:N9"/>
    <mergeCell ref="L10:N10"/>
    <mergeCell ref="I124:K124"/>
    <mergeCell ref="L30:N30"/>
    <mergeCell ref="B31:H31"/>
    <mergeCell ref="L31:N31"/>
    <mergeCell ref="L47:N47"/>
    <mergeCell ref="L48:N48"/>
    <mergeCell ref="L49:N49"/>
    <mergeCell ref="L50:N50"/>
    <mergeCell ref="L51:N51"/>
    <mergeCell ref="L52:N52"/>
    <mergeCell ref="L39:N39"/>
    <mergeCell ref="L42:N42"/>
    <mergeCell ref="L43:N43"/>
    <mergeCell ref="L75:N75"/>
    <mergeCell ref="L76:N76"/>
    <mergeCell ref="L71:N71"/>
    <mergeCell ref="L78:N78"/>
    <mergeCell ref="L79:N79"/>
    <mergeCell ref="L80:N80"/>
    <mergeCell ref="L18:N18"/>
    <mergeCell ref="L44:N44"/>
    <mergeCell ref="L45:N45"/>
    <mergeCell ref="L35:N35"/>
    <mergeCell ref="L46:N46"/>
    <mergeCell ref="B19:H19"/>
    <mergeCell ref="L19:N19"/>
    <mergeCell ref="L20:N20"/>
    <mergeCell ref="L21:N21"/>
    <mergeCell ref="L24:N24"/>
    <mergeCell ref="B37:H37"/>
    <mergeCell ref="L37:N37"/>
    <mergeCell ref="L38:N38"/>
    <mergeCell ref="B23:H23"/>
    <mergeCell ref="L23:N23"/>
    <mergeCell ref="B28:H28"/>
    <mergeCell ref="L28:N28"/>
    <mergeCell ref="B29:H29"/>
    <mergeCell ref="L29:N29"/>
    <mergeCell ref="B34:H34"/>
    <mergeCell ref="L34:N34"/>
    <mergeCell ref="B35:H35"/>
    <mergeCell ref="B41:H41"/>
    <mergeCell ref="L41:N41"/>
    <mergeCell ref="I125:K125"/>
    <mergeCell ref="I126:K126"/>
    <mergeCell ref="L63:N63"/>
    <mergeCell ref="I56:J57"/>
    <mergeCell ref="K56:K57"/>
    <mergeCell ref="L56:N57"/>
    <mergeCell ref="L64:N64"/>
    <mergeCell ref="L65:N65"/>
    <mergeCell ref="L53:N53"/>
    <mergeCell ref="L58:N58"/>
    <mergeCell ref="L59:N59"/>
    <mergeCell ref="L60:N60"/>
    <mergeCell ref="L61:N61"/>
    <mergeCell ref="L62:N62"/>
    <mergeCell ref="L66:N66"/>
    <mergeCell ref="L67:N67"/>
    <mergeCell ref="L68:N68"/>
    <mergeCell ref="L69:N69"/>
    <mergeCell ref="L70:N70"/>
    <mergeCell ref="L72:N72"/>
    <mergeCell ref="L73:N73"/>
    <mergeCell ref="L74:N74"/>
    <mergeCell ref="L81:N81"/>
    <mergeCell ref="L82:N82"/>
    <mergeCell ref="L83:N83"/>
    <mergeCell ref="L77:N77"/>
    <mergeCell ref="L11:N11"/>
    <mergeCell ref="L12:N12"/>
    <mergeCell ref="B13:H13"/>
    <mergeCell ref="L13:N13"/>
    <mergeCell ref="L14:N14"/>
    <mergeCell ref="L15:N15"/>
    <mergeCell ref="L32:N32"/>
    <mergeCell ref="L33:N33"/>
    <mergeCell ref="L36:N36"/>
    <mergeCell ref="B25:H25"/>
    <mergeCell ref="L25:N25"/>
    <mergeCell ref="L26:N26"/>
    <mergeCell ref="L27:N27"/>
    <mergeCell ref="L17:N17"/>
    <mergeCell ref="B16:H16"/>
    <mergeCell ref="B17:H17"/>
    <mergeCell ref="B22:H22"/>
    <mergeCell ref="L22:N22"/>
    <mergeCell ref="B40:H40"/>
    <mergeCell ref="L40:N40"/>
    <mergeCell ref="K102:K103"/>
    <mergeCell ref="L102:N103"/>
    <mergeCell ref="L90:N90"/>
    <mergeCell ref="L91:N91"/>
    <mergeCell ref="L92:N92"/>
    <mergeCell ref="L93:N93"/>
    <mergeCell ref="L94:N94"/>
    <mergeCell ref="L95:N95"/>
    <mergeCell ref="L84:N84"/>
    <mergeCell ref="L85:N85"/>
    <mergeCell ref="L86:N86"/>
    <mergeCell ref="L87:N87"/>
    <mergeCell ref="L88:N88"/>
    <mergeCell ref="L89:N89"/>
    <mergeCell ref="A146:O146"/>
    <mergeCell ref="A150:O150"/>
    <mergeCell ref="E153:J153"/>
    <mergeCell ref="G161:O161"/>
    <mergeCell ref="B162:F162"/>
    <mergeCell ref="G162:K162"/>
    <mergeCell ref="L162:O162"/>
    <mergeCell ref="C165:F165"/>
    <mergeCell ref="G165:H165"/>
    <mergeCell ref="I165:K165"/>
    <mergeCell ref="N165:O165"/>
    <mergeCell ref="C166:F166"/>
    <mergeCell ref="G166:H166"/>
    <mergeCell ref="I166:K166"/>
    <mergeCell ref="N166:O166"/>
    <mergeCell ref="C163:F163"/>
    <mergeCell ref="G163:H163"/>
    <mergeCell ref="I163:K163"/>
    <mergeCell ref="N163:O163"/>
    <mergeCell ref="C164:F164"/>
    <mergeCell ref="G164:H164"/>
    <mergeCell ref="I164:K164"/>
    <mergeCell ref="N164:O164"/>
    <mergeCell ref="C169:F169"/>
    <mergeCell ref="G169:H169"/>
    <mergeCell ref="I169:K169"/>
    <mergeCell ref="N169:O169"/>
    <mergeCell ref="C170:F170"/>
    <mergeCell ref="G170:H170"/>
    <mergeCell ref="I170:K170"/>
    <mergeCell ref="N170:O170"/>
    <mergeCell ref="C167:F167"/>
    <mergeCell ref="G167:H167"/>
    <mergeCell ref="I167:K167"/>
    <mergeCell ref="N167:O167"/>
    <mergeCell ref="C168:F168"/>
    <mergeCell ref="G168:H168"/>
    <mergeCell ref="I168:K168"/>
    <mergeCell ref="N168:O168"/>
    <mergeCell ref="I173:K173"/>
    <mergeCell ref="N173:O173"/>
    <mergeCell ref="C174:F174"/>
    <mergeCell ref="G174:H174"/>
    <mergeCell ref="I174:K174"/>
    <mergeCell ref="N174:O174"/>
    <mergeCell ref="C171:F171"/>
    <mergeCell ref="G171:H171"/>
    <mergeCell ref="I171:K171"/>
    <mergeCell ref="N171:O171"/>
    <mergeCell ref="C172:F172"/>
    <mergeCell ref="G172:H172"/>
    <mergeCell ref="I172:K172"/>
    <mergeCell ref="N172:O172"/>
    <mergeCell ref="G173:H173"/>
    <mergeCell ref="C207:D207"/>
    <mergeCell ref="B209:C209"/>
    <mergeCell ref="D209:N209"/>
    <mergeCell ref="H206:K206"/>
    <mergeCell ref="E206:G206"/>
    <mergeCell ref="L205:O205"/>
    <mergeCell ref="H205:K205"/>
    <mergeCell ref="B180:O180"/>
    <mergeCell ref="B181:O181"/>
    <mergeCell ref="A191:O191"/>
    <mergeCell ref="A194:O194"/>
    <mergeCell ref="H197:J197"/>
    <mergeCell ref="C201:D201"/>
    <mergeCell ref="L186:O186"/>
    <mergeCell ref="L203:O204"/>
    <mergeCell ref="H203:K204"/>
    <mergeCell ref="B205:D205"/>
    <mergeCell ref="L206:O206"/>
    <mergeCell ref="B206:D206"/>
    <mergeCell ref="L184:O184"/>
    <mergeCell ref="J221:O221"/>
    <mergeCell ref="B222:O222"/>
    <mergeCell ref="B223:O223"/>
    <mergeCell ref="C224:D224"/>
    <mergeCell ref="B217:N217"/>
    <mergeCell ref="B219:F219"/>
    <mergeCell ref="G219:I219"/>
    <mergeCell ref="J219:O219"/>
    <mergeCell ref="B220:F220"/>
    <mergeCell ref="G220:I220"/>
    <mergeCell ref="J220:O220"/>
    <mergeCell ref="G221:I221"/>
    <mergeCell ref="D213:N213"/>
    <mergeCell ref="B214:C214"/>
    <mergeCell ref="D214:N214"/>
    <mergeCell ref="B215:C215"/>
    <mergeCell ref="D215:N215"/>
    <mergeCell ref="B210:C210"/>
    <mergeCell ref="D210:N210"/>
    <mergeCell ref="B211:C211"/>
    <mergeCell ref="D211:N211"/>
    <mergeCell ref="B212:C212"/>
    <mergeCell ref="D212:N212"/>
    <mergeCell ref="C237:D237"/>
    <mergeCell ref="C238:D238"/>
    <mergeCell ref="C239:D239"/>
    <mergeCell ref="C240:D240"/>
    <mergeCell ref="B124:F124"/>
    <mergeCell ref="B125:F125"/>
    <mergeCell ref="B126:F126"/>
    <mergeCell ref="B127:F127"/>
    <mergeCell ref="B128:F128"/>
    <mergeCell ref="C231:D231"/>
    <mergeCell ref="C232:D232"/>
    <mergeCell ref="C233:D233"/>
    <mergeCell ref="C234:D234"/>
    <mergeCell ref="C235:D235"/>
    <mergeCell ref="C236:D236"/>
    <mergeCell ref="C225:D225"/>
    <mergeCell ref="C226:D226"/>
    <mergeCell ref="C227:D227"/>
    <mergeCell ref="C228:D228"/>
    <mergeCell ref="C229:D229"/>
    <mergeCell ref="C230:D230"/>
    <mergeCell ref="B221:F221"/>
    <mergeCell ref="E203:G204"/>
    <mergeCell ref="B213:C213"/>
    <mergeCell ref="B1:I1"/>
    <mergeCell ref="B54:I54"/>
    <mergeCell ref="B100:I100"/>
    <mergeCell ref="C137:K137"/>
    <mergeCell ref="L141:O141"/>
    <mergeCell ref="E205:G205"/>
    <mergeCell ref="A159:G159"/>
    <mergeCell ref="B203:D203"/>
    <mergeCell ref="B204:D204"/>
    <mergeCell ref="B178:F178"/>
    <mergeCell ref="G178:I178"/>
    <mergeCell ref="J178:O178"/>
    <mergeCell ref="B179:F179"/>
    <mergeCell ref="G179:I179"/>
    <mergeCell ref="J179:O179"/>
    <mergeCell ref="C175:F175"/>
    <mergeCell ref="G175:H175"/>
    <mergeCell ref="I175:K175"/>
    <mergeCell ref="N175:O175"/>
    <mergeCell ref="B177:F177"/>
    <mergeCell ref="G177:I177"/>
    <mergeCell ref="J177:O177"/>
    <mergeCell ref="C173:F173"/>
    <mergeCell ref="L16:N16"/>
    <mergeCell ref="L104:N104"/>
    <mergeCell ref="L105:N105"/>
    <mergeCell ref="L106:N106"/>
    <mergeCell ref="L107:N107"/>
    <mergeCell ref="L108:N108"/>
    <mergeCell ref="L109:N109"/>
    <mergeCell ref="L96:N96"/>
    <mergeCell ref="A131:O133"/>
    <mergeCell ref="L116:N116"/>
    <mergeCell ref="L117:N117"/>
    <mergeCell ref="L118:N118"/>
    <mergeCell ref="L119:N119"/>
    <mergeCell ref="L120:N120"/>
    <mergeCell ref="L121:N121"/>
    <mergeCell ref="L110:N110"/>
    <mergeCell ref="L111:N111"/>
    <mergeCell ref="L112:N112"/>
    <mergeCell ref="L113:N113"/>
    <mergeCell ref="L114:N114"/>
    <mergeCell ref="L115:N115"/>
    <mergeCell ref="L97:N97"/>
    <mergeCell ref="L98:N98"/>
    <mergeCell ref="L99:N99"/>
    <mergeCell ref="I102:J103"/>
  </mergeCells>
  <phoneticPr fontId="2"/>
  <pageMargins left="0.70866141732283472" right="0.70866141732283472" top="0.74803149606299213" bottom="0.74803149606299213" header="0.31496062992125984" footer="0.31496062992125984"/>
  <pageSetup paperSize="9" scale="41" fitToHeight="0" orientation="portrait" cellComments="asDisplayed" r:id="rId1"/>
  <rowBreaks count="4" manualBreakCount="4">
    <brk id="53" max="13" man="1"/>
    <brk id="99" max="13" man="1"/>
    <brk id="137" max="13" man="1"/>
    <brk id="182" max="1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診療所用</vt:lpstr>
      <vt:lpstr>病院用</vt:lpstr>
      <vt:lpstr>診療所用!Print_Area</vt:lpstr>
      <vt:lpstr>病院用!Print_Area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2021-07-05T02:52:14Z</cp:lastPrinted>
  <dcterms:created xsi:type="dcterms:W3CDTF">2021-05-25T06:48:22Z</dcterms:created>
  <dcterms:modified xsi:type="dcterms:W3CDTF">2021-07-05T12:50:25Z</dcterms:modified>
</cp:coreProperties>
</file>