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2780" windowHeight="76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8" i="1" l="1"/>
  <c r="T8" i="1"/>
  <c r="V8" i="1" s="1"/>
  <c r="W8" i="1" s="1"/>
  <c r="A8" i="1"/>
  <c r="U7" i="1"/>
  <c r="T7" i="1"/>
  <c r="V7" i="1" s="1"/>
  <c r="W7" i="1" s="1"/>
</calcChain>
</file>

<file path=xl/sharedStrings.xml><?xml version="1.0" encoding="utf-8"?>
<sst xmlns="http://schemas.openxmlformats.org/spreadsheetml/2006/main" count="63" uniqueCount="46">
  <si>
    <t>３　国立医薬品食品衛生研究所における検査</t>
  </si>
  <si>
    <t>NO</t>
    <phoneticPr fontId="3"/>
  </si>
  <si>
    <t>報告自治体</t>
    <rPh sb="0" eb="2">
      <t>ホウコク</t>
    </rPh>
    <rPh sb="2" eb="5">
      <t>ジチタイ</t>
    </rPh>
    <phoneticPr fontId="3"/>
  </si>
  <si>
    <t>実施主体</t>
    <rPh sb="0" eb="2">
      <t>ジッシ</t>
    </rPh>
    <phoneticPr fontId="3"/>
  </si>
  <si>
    <t>産地</t>
    <rPh sb="0" eb="2">
      <t>サンチ</t>
    </rPh>
    <phoneticPr fontId="3"/>
  </si>
  <si>
    <t>非流通品
／流通品</t>
    <rPh sb="0" eb="1">
      <t>ヒ</t>
    </rPh>
    <rPh sb="1" eb="3">
      <t>リュウツウ</t>
    </rPh>
    <rPh sb="3" eb="4">
      <t>ヒン</t>
    </rPh>
    <phoneticPr fontId="3"/>
  </si>
  <si>
    <t>食品
カテゴリ</t>
    <phoneticPr fontId="3"/>
  </si>
  <si>
    <t>品目</t>
    <rPh sb="0" eb="2">
      <t>ヒンモク</t>
    </rPh>
    <phoneticPr fontId="3"/>
  </si>
  <si>
    <t>検査</t>
    <phoneticPr fontId="3"/>
  </si>
  <si>
    <t>日時</t>
    <rPh sb="0" eb="2">
      <t>ニチジ</t>
    </rPh>
    <phoneticPr fontId="3"/>
  </si>
  <si>
    <t>結果（Bq/kg)</t>
    <rPh sb="0" eb="2">
      <t>ケッカ</t>
    </rPh>
    <phoneticPr fontId="3"/>
  </si>
  <si>
    <t>都道府県</t>
    <rPh sb="0" eb="4">
      <t>トドウフケン</t>
    </rPh>
    <phoneticPr fontId="3"/>
  </si>
  <si>
    <t>市町村</t>
    <rPh sb="0" eb="3">
      <t>シチョウソン</t>
    </rPh>
    <phoneticPr fontId="3"/>
  </si>
  <si>
    <t>その他
（海域、河川、製造所等）</t>
    <rPh sb="2" eb="3">
      <t>タ</t>
    </rPh>
    <rPh sb="5" eb="7">
      <t>カイイキ</t>
    </rPh>
    <rPh sb="8" eb="10">
      <t>カセン</t>
    </rPh>
    <rPh sb="11" eb="14">
      <t>セイゾウショ</t>
    </rPh>
    <rPh sb="14" eb="15">
      <t>トウ</t>
    </rPh>
    <phoneticPr fontId="3"/>
  </si>
  <si>
    <t>品目名</t>
    <rPh sb="2" eb="3">
      <t>メイ</t>
    </rPh>
    <phoneticPr fontId="3"/>
  </si>
  <si>
    <t>採取時点の出荷制限等の状況</t>
    <rPh sb="0" eb="2">
      <t>サイシュ</t>
    </rPh>
    <rPh sb="2" eb="4">
      <t>ジテン</t>
    </rPh>
    <rPh sb="5" eb="7">
      <t>シュッカ</t>
    </rPh>
    <rPh sb="7" eb="9">
      <t>セイゲン</t>
    </rPh>
    <rPh sb="9" eb="10">
      <t>トウ</t>
    </rPh>
    <rPh sb="11" eb="13">
      <t>ジョウキョウ</t>
    </rPh>
    <phoneticPr fontId="3"/>
  </si>
  <si>
    <t>検査機関</t>
    <phoneticPr fontId="3"/>
  </si>
  <si>
    <t>検査法</t>
    <rPh sb="0" eb="2">
      <t>ケンサ</t>
    </rPh>
    <rPh sb="2" eb="3">
      <t>ホウ</t>
    </rPh>
    <phoneticPr fontId="3"/>
  </si>
  <si>
    <t>採取日
（購入日)</t>
  </si>
  <si>
    <t>結果
判明日</t>
    <phoneticPr fontId="3"/>
  </si>
  <si>
    <t>入力用</t>
    <rPh sb="0" eb="3">
      <t>ニュウリョクヨウ</t>
    </rPh>
    <phoneticPr fontId="1"/>
  </si>
  <si>
    <t>Cs-134</t>
    <phoneticPr fontId="3"/>
  </si>
  <si>
    <t>Cs-137</t>
    <phoneticPr fontId="3"/>
  </si>
  <si>
    <t>Cs合計</t>
    <rPh sb="2" eb="4">
      <t>ゴウケイ</t>
    </rPh>
    <phoneticPr fontId="3"/>
  </si>
  <si>
    <t>基準超過</t>
    <rPh sb="0" eb="2">
      <t>キジュン</t>
    </rPh>
    <rPh sb="2" eb="4">
      <t>チョウカ</t>
    </rPh>
    <phoneticPr fontId="3"/>
  </si>
  <si>
    <t>【きのこ類、山菜類、水産物等の場合】
野生（または天然）/栽培（または養殖）</t>
    <rPh sb="4" eb="5">
      <t>ルイ</t>
    </rPh>
    <rPh sb="6" eb="8">
      <t>サンサイ</t>
    </rPh>
    <rPh sb="8" eb="9">
      <t>ルイ</t>
    </rPh>
    <rPh sb="10" eb="12">
      <t>スイサン</t>
    </rPh>
    <rPh sb="12" eb="13">
      <t>ブツ</t>
    </rPh>
    <rPh sb="13" eb="14">
      <t>トウ</t>
    </rPh>
    <rPh sb="15" eb="17">
      <t>バアイ</t>
    </rPh>
    <rPh sb="19" eb="21">
      <t>ヤセイ</t>
    </rPh>
    <rPh sb="25" eb="27">
      <t>テンネン</t>
    </rPh>
    <rPh sb="29" eb="31">
      <t>サイバイ</t>
    </rPh>
    <rPh sb="35" eb="37">
      <t>ヨウショク</t>
    </rPh>
    <phoneticPr fontId="3"/>
  </si>
  <si>
    <r>
      <t>その他
（</t>
    </r>
    <r>
      <rPr>
        <sz val="11"/>
        <rFont val="ＭＳ Ｐゴシック"/>
        <family val="3"/>
        <charset val="128"/>
      </rPr>
      <t>原木、菌床、
露地栽培、施設栽培等）</t>
    </r>
    <rPh sb="2" eb="3">
      <t>タ</t>
    </rPh>
    <rPh sb="5" eb="7">
      <t>ゲンボク</t>
    </rPh>
    <rPh sb="8" eb="10">
      <t>キンショウ</t>
    </rPh>
    <rPh sb="12" eb="14">
      <t>ロジ</t>
    </rPh>
    <rPh sb="14" eb="16">
      <t>サイバイ</t>
    </rPh>
    <rPh sb="17" eb="19">
      <t>シセツ</t>
    </rPh>
    <rPh sb="19" eb="21">
      <t>サイバイ</t>
    </rPh>
    <rPh sb="21" eb="22">
      <t>トウ</t>
    </rPh>
    <phoneticPr fontId="3"/>
  </si>
  <si>
    <t>・半角入力する
・不検出の際は「&lt;○○（検出下限）」を入力する
・Cs合計のみ入力する場合は、Cs134,137に「-」（半角ハイフン）を入力する</t>
    <rPh sb="1" eb="3">
      <t>ハンカク</t>
    </rPh>
    <rPh sb="3" eb="5">
      <t>ニュウリョク</t>
    </rPh>
    <rPh sb="9" eb="10">
      <t>フ</t>
    </rPh>
    <rPh sb="10" eb="12">
      <t>ケンシュツ</t>
    </rPh>
    <rPh sb="13" eb="14">
      <t>サイ</t>
    </rPh>
    <rPh sb="20" eb="22">
      <t>ケンシュツ</t>
    </rPh>
    <rPh sb="22" eb="24">
      <t>カゲン</t>
    </rPh>
    <rPh sb="27" eb="29">
      <t>ニュウリョク</t>
    </rPh>
    <rPh sb="35" eb="37">
      <t>ゴウケイ</t>
    </rPh>
    <rPh sb="39" eb="41">
      <t>ニュウリョク</t>
    </rPh>
    <rPh sb="43" eb="45">
      <t>バアイ</t>
    </rPh>
    <rPh sb="61" eb="63">
      <t>ハンカク</t>
    </rPh>
    <rPh sb="69" eb="71">
      <t>ニュウリョク</t>
    </rPh>
    <phoneticPr fontId="1"/>
  </si>
  <si>
    <t>Cs-134</t>
    <phoneticPr fontId="1"/>
  </si>
  <si>
    <t>Cs-137</t>
    <phoneticPr fontId="1"/>
  </si>
  <si>
    <t>Cs合計</t>
    <rPh sb="2" eb="4">
      <t>ゴウケイ</t>
    </rPh>
    <phoneticPr fontId="1"/>
  </si>
  <si>
    <t>―</t>
    <phoneticPr fontId="1"/>
  </si>
  <si>
    <t>国立医薬品食品衛生研究所</t>
    <rPh sb="0" eb="12">
      <t>コクリツイヤクヒンショクヒンエイセイケンキュウショ</t>
    </rPh>
    <phoneticPr fontId="1"/>
  </si>
  <si>
    <t>山梨県</t>
    <rPh sb="0" eb="2">
      <t>ヤマナシ</t>
    </rPh>
    <rPh sb="2" eb="3">
      <t>ケン</t>
    </rPh>
    <phoneticPr fontId="7"/>
  </si>
  <si>
    <t>流通品</t>
    <rPh sb="0" eb="2">
      <t>リュウツウ</t>
    </rPh>
    <rPh sb="2" eb="3">
      <t>ヒン</t>
    </rPh>
    <phoneticPr fontId="8"/>
  </si>
  <si>
    <t>農産物</t>
    <rPh sb="0" eb="3">
      <t>ノウサンブツ</t>
    </rPh>
    <phoneticPr fontId="3"/>
  </si>
  <si>
    <t>トウモロコシ</t>
  </si>
  <si>
    <t>栽培</t>
    <rPh sb="0" eb="2">
      <t>サイバイ</t>
    </rPh>
    <phoneticPr fontId="1"/>
  </si>
  <si>
    <t>制限なし</t>
    <rPh sb="0" eb="2">
      <t>セイゲン</t>
    </rPh>
    <phoneticPr fontId="8"/>
  </si>
  <si>
    <t>CsI</t>
  </si>
  <si>
    <t>-</t>
    <phoneticPr fontId="1"/>
  </si>
  <si>
    <t>&lt;25</t>
    <phoneticPr fontId="1"/>
  </si>
  <si>
    <t>新潟県</t>
    <rPh sb="0" eb="2">
      <t>ニイガタ</t>
    </rPh>
    <rPh sb="2" eb="3">
      <t>ケン</t>
    </rPh>
    <phoneticPr fontId="7"/>
  </si>
  <si>
    <t>農産物</t>
    <rPh sb="0" eb="3">
      <t>ノウサンブツ</t>
    </rPh>
    <phoneticPr fontId="1"/>
  </si>
  <si>
    <t>ブドウ</t>
  </si>
  <si>
    <t>品種：巨峰</t>
    <rPh sb="0" eb="2">
      <t>ヒンシュ</t>
    </rPh>
    <rPh sb="3" eb="5">
      <t>キョホウ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</si>
</sst>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411]ge\.m\.d;@"/>
  </numFmts>
  <fonts count="9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0"/>
      <name val="游ゴシック"/>
      <family val="3"/>
      <charset val="128"/>
      <scheme val="minor"/>
    </font>
    <font>
      <b/>
      <sz val="14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4" fillId="2" borderId="18" xfId="0" applyFont="1" applyFill="1" applyBorder="1" applyAlignment="1">
      <alignment vertical="center"/>
    </xf>
    <xf numFmtId="0" fontId="4" fillId="2" borderId="19" xfId="0" applyFont="1" applyFill="1" applyBorder="1" applyAlignment="1">
      <alignment vertical="center" wrapText="1"/>
    </xf>
    <xf numFmtId="0" fontId="2" fillId="2" borderId="35" xfId="0" applyNumberFormat="1" applyFont="1" applyFill="1" applyBorder="1" applyAlignment="1">
      <alignment horizontal="center" vertical="center" wrapText="1"/>
    </xf>
    <xf numFmtId="0" fontId="2" fillId="2" borderId="34" xfId="0" applyNumberFormat="1" applyFont="1" applyFill="1" applyBorder="1" applyAlignment="1">
      <alignment horizontal="center" vertical="center" wrapText="1"/>
    </xf>
    <xf numFmtId="176" fontId="2" fillId="2" borderId="36" xfId="0" applyNumberFormat="1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/>
    </xf>
    <xf numFmtId="0" fontId="5" fillId="2" borderId="40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/>
    </xf>
    <xf numFmtId="0" fontId="5" fillId="2" borderId="37" xfId="0" applyFont="1" applyFill="1" applyBorder="1" applyAlignment="1">
      <alignment horizontal="center" vertical="center"/>
    </xf>
    <xf numFmtId="57" fontId="2" fillId="2" borderId="38" xfId="0" applyNumberFormat="1" applyFont="1" applyFill="1" applyBorder="1" applyAlignment="1">
      <alignment horizontal="center" vertical="center" wrapText="1"/>
    </xf>
    <xf numFmtId="176" fontId="2" fillId="2" borderId="39" xfId="0" applyNumberFormat="1" applyFont="1" applyFill="1" applyBorder="1" applyAlignment="1">
      <alignment horizontal="center" vertical="center" wrapText="1"/>
    </xf>
    <xf numFmtId="176" fontId="2" fillId="2" borderId="42" xfId="0" applyNumberFormat="1" applyFont="1" applyFill="1" applyBorder="1" applyAlignment="1">
      <alignment horizontal="center" vertical="center" wrapText="1"/>
    </xf>
    <xf numFmtId="0" fontId="2" fillId="2" borderId="39" xfId="0" applyNumberFormat="1" applyFont="1" applyFill="1" applyBorder="1" applyAlignment="1">
      <alignment horizontal="center" vertical="center" wrapText="1"/>
    </xf>
    <xf numFmtId="0" fontId="2" fillId="2" borderId="37" xfId="0" applyNumberFormat="1" applyFont="1" applyFill="1" applyBorder="1" applyAlignment="1">
      <alignment horizontal="center" vertical="center" wrapText="1"/>
    </xf>
    <xf numFmtId="0" fontId="2" fillId="2" borderId="43" xfId="0" applyNumberFormat="1" applyFont="1" applyFill="1" applyBorder="1" applyAlignment="1">
      <alignment horizontal="center" vertical="center" wrapText="1"/>
    </xf>
    <xf numFmtId="0" fontId="2" fillId="3" borderId="37" xfId="0" applyNumberFormat="1" applyFont="1" applyFill="1" applyBorder="1" applyAlignment="1">
      <alignment horizontal="center" vertical="center" wrapText="1"/>
    </xf>
    <xf numFmtId="0" fontId="2" fillId="3" borderId="44" xfId="0" applyNumberFormat="1" applyFont="1" applyFill="1" applyBorder="1" applyAlignment="1">
      <alignment horizontal="center" vertical="center" wrapText="1"/>
    </xf>
    <xf numFmtId="0" fontId="2" fillId="2" borderId="42" xfId="0" applyNumberFormat="1" applyFont="1" applyFill="1" applyBorder="1" applyAlignment="1">
      <alignment horizontal="center" vertical="center" wrapText="1"/>
    </xf>
    <xf numFmtId="0" fontId="0" fillId="0" borderId="0" xfId="0" applyAlignment="1"/>
    <xf numFmtId="0" fontId="2" fillId="2" borderId="26" xfId="0" applyFont="1" applyFill="1" applyBorder="1" applyAlignment="1">
      <alignment horizontal="center" vertical="center"/>
    </xf>
    <xf numFmtId="0" fontId="2" fillId="2" borderId="41" xfId="0" applyFont="1" applyFill="1" applyBorder="1" applyAlignment="1">
      <alignment horizontal="center" vertical="center"/>
    </xf>
    <xf numFmtId="0" fontId="5" fillId="2" borderId="40" xfId="0" applyFont="1" applyFill="1" applyBorder="1" applyAlignment="1">
      <alignment horizontal="center" vertical="center"/>
    </xf>
    <xf numFmtId="57" fontId="2" fillId="2" borderId="38" xfId="0" applyNumberFormat="1" applyFont="1" applyFill="1" applyBorder="1" applyAlignment="1">
      <alignment horizontal="center" vertical="center"/>
    </xf>
    <xf numFmtId="176" fontId="2" fillId="2" borderId="39" xfId="0" applyNumberFormat="1" applyFont="1" applyFill="1" applyBorder="1" applyAlignment="1">
      <alignment horizontal="center" vertical="center"/>
    </xf>
    <xf numFmtId="176" fontId="2" fillId="2" borderId="42" xfId="0" applyNumberFormat="1" applyFont="1" applyFill="1" applyBorder="1" applyAlignment="1">
      <alignment horizontal="center" vertical="center"/>
    </xf>
    <xf numFmtId="0" fontId="2" fillId="2" borderId="39" xfId="0" applyNumberFormat="1" applyFont="1" applyFill="1" applyBorder="1" applyAlignment="1">
      <alignment horizontal="center" vertical="center"/>
    </xf>
    <xf numFmtId="0" fontId="2" fillId="2" borderId="37" xfId="0" applyNumberFormat="1" applyFont="1" applyFill="1" applyBorder="1" applyAlignment="1">
      <alignment horizontal="center" vertical="center"/>
    </xf>
    <xf numFmtId="0" fontId="2" fillId="2" borderId="43" xfId="0" applyNumberFormat="1" applyFont="1" applyFill="1" applyBorder="1" applyAlignment="1">
      <alignment horizontal="center" vertical="center"/>
    </xf>
    <xf numFmtId="0" fontId="2" fillId="3" borderId="37" xfId="0" applyNumberFormat="1" applyFont="1" applyFill="1" applyBorder="1" applyAlignment="1">
      <alignment horizontal="center" vertical="center"/>
    </xf>
    <xf numFmtId="0" fontId="2" fillId="3" borderId="44" xfId="0" applyNumberFormat="1" applyFont="1" applyFill="1" applyBorder="1" applyAlignment="1">
      <alignment horizontal="center" vertical="center"/>
    </xf>
    <xf numFmtId="0" fontId="2" fillId="2" borderId="42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176" fontId="4" fillId="2" borderId="9" xfId="0" applyNumberFormat="1" applyFont="1" applyFill="1" applyBorder="1" applyAlignment="1">
      <alignment horizontal="center" vertical="center" wrapText="1"/>
    </xf>
    <xf numFmtId="176" fontId="4" fillId="2" borderId="10" xfId="0" applyNumberFormat="1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 wrapText="1"/>
    </xf>
    <xf numFmtId="0" fontId="2" fillId="2" borderId="21" xfId="0" applyNumberFormat="1" applyFont="1" applyFill="1" applyBorder="1" applyAlignment="1">
      <alignment horizontal="left" vertical="center" wrapText="1"/>
    </xf>
    <xf numFmtId="0" fontId="2" fillId="2" borderId="22" xfId="0" applyNumberFormat="1" applyFont="1" applyFill="1" applyBorder="1" applyAlignment="1">
      <alignment horizontal="left" vertical="center" wrapText="1"/>
    </xf>
    <xf numFmtId="0" fontId="2" fillId="2" borderId="27" xfId="0" applyNumberFormat="1" applyFont="1" applyFill="1" applyBorder="1" applyAlignment="1">
      <alignment horizontal="left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176" fontId="2" fillId="2" borderId="20" xfId="0" applyNumberFormat="1" applyFont="1" applyFill="1" applyBorder="1" applyAlignment="1">
      <alignment horizontal="center" vertical="center" wrapText="1"/>
    </xf>
    <xf numFmtId="176" fontId="2" fillId="2" borderId="17" xfId="0" applyNumberFormat="1" applyFont="1" applyFill="1" applyBorder="1" applyAlignment="1">
      <alignment horizontal="center" vertical="center" wrapText="1"/>
    </xf>
    <xf numFmtId="176" fontId="2" fillId="2" borderId="33" xfId="0" applyNumberFormat="1" applyFont="1" applyFill="1" applyBorder="1" applyAlignment="1">
      <alignment horizontal="center" vertical="center" wrapText="1"/>
    </xf>
    <xf numFmtId="176" fontId="2" fillId="2" borderId="15" xfId="0" applyNumberFormat="1" applyFont="1" applyFill="1" applyBorder="1" applyAlignment="1">
      <alignment horizontal="center" vertical="center" wrapText="1"/>
    </xf>
    <xf numFmtId="176" fontId="2" fillId="2" borderId="25" xfId="0" applyNumberFormat="1" applyFont="1" applyFill="1" applyBorder="1" applyAlignment="1">
      <alignment horizontal="center" vertical="center" wrapText="1"/>
    </xf>
    <xf numFmtId="176" fontId="2" fillId="2" borderId="29" xfId="0" applyNumberFormat="1" applyFont="1" applyFill="1" applyBorder="1" applyAlignment="1">
      <alignment horizontal="center" vertical="center" wrapText="1"/>
    </xf>
    <xf numFmtId="176" fontId="2" fillId="2" borderId="21" xfId="0" applyNumberFormat="1" applyFont="1" applyFill="1" applyBorder="1" applyAlignment="1">
      <alignment horizontal="center" vertical="center" wrapText="1"/>
    </xf>
    <xf numFmtId="176" fontId="2" fillId="2" borderId="22" xfId="0" applyNumberFormat="1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28" xfId="0" applyFont="1" applyFill="1" applyBorder="1" applyAlignment="1">
      <alignment horizontal="center" vertical="center" wrapText="1"/>
    </xf>
  </cellXfs>
  <cellStyles count="1">
    <cellStyle name="標準" xfId="0" builtinId="0"/>
  </cellStyles>
  <dxfs count="1">
    <dxf>
      <font>
        <b/>
        <i val="0"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workbookViewId="0">
      <selection activeCell="A2" sqref="A2"/>
    </sheetView>
  </sheetViews>
  <sheetFormatPr defaultRowHeight="18.75" x14ac:dyDescent="0.4"/>
  <cols>
    <col min="2" max="2" width="11" style="23" bestFit="1" customWidth="1"/>
    <col min="3" max="3" width="25.5" bestFit="1" customWidth="1"/>
    <col min="6" max="6" width="25.5" style="23" bestFit="1" customWidth="1"/>
    <col min="9" max="9" width="13" style="23" bestFit="1" customWidth="1"/>
    <col min="10" max="10" width="39" style="23" bestFit="1" customWidth="1"/>
    <col min="11" max="11" width="21.625" customWidth="1"/>
    <col min="12" max="12" width="27.625" bestFit="1" customWidth="1"/>
    <col min="13" max="13" width="25.5" bestFit="1" customWidth="1"/>
  </cols>
  <sheetData>
    <row r="1" spans="1:23" x14ac:dyDescent="0.4">
      <c r="A1" t="s">
        <v>0</v>
      </c>
    </row>
    <row r="2" spans="1:23" ht="19.5" thickBot="1" x14ac:dyDescent="0.45"/>
    <row r="3" spans="1:23" x14ac:dyDescent="0.4">
      <c r="A3" s="36" t="s">
        <v>1</v>
      </c>
      <c r="B3" s="39" t="s">
        <v>2</v>
      </c>
      <c r="C3" s="42" t="s">
        <v>3</v>
      </c>
      <c r="D3" s="45" t="s">
        <v>4</v>
      </c>
      <c r="E3" s="46"/>
      <c r="F3" s="47"/>
      <c r="G3" s="48" t="s">
        <v>5</v>
      </c>
      <c r="H3" s="65" t="s">
        <v>6</v>
      </c>
      <c r="I3" s="51" t="s">
        <v>7</v>
      </c>
      <c r="J3" s="46"/>
      <c r="K3" s="46"/>
      <c r="L3" s="47"/>
      <c r="M3" s="45" t="s">
        <v>8</v>
      </c>
      <c r="N3" s="47"/>
      <c r="O3" s="52" t="s">
        <v>9</v>
      </c>
      <c r="P3" s="53"/>
      <c r="Q3" s="45" t="s">
        <v>10</v>
      </c>
      <c r="R3" s="46"/>
      <c r="S3" s="46"/>
      <c r="T3" s="46"/>
      <c r="U3" s="46"/>
      <c r="V3" s="46"/>
      <c r="W3" s="47"/>
    </row>
    <row r="4" spans="1:23" x14ac:dyDescent="0.4">
      <c r="A4" s="37"/>
      <c r="B4" s="40"/>
      <c r="C4" s="43"/>
      <c r="D4" s="54" t="s">
        <v>11</v>
      </c>
      <c r="E4" s="57" t="s">
        <v>12</v>
      </c>
      <c r="F4" s="60" t="s">
        <v>13</v>
      </c>
      <c r="G4" s="49"/>
      <c r="H4" s="66"/>
      <c r="I4" s="61" t="s">
        <v>14</v>
      </c>
      <c r="J4" s="1"/>
      <c r="K4" s="2"/>
      <c r="L4" s="64" t="s">
        <v>15</v>
      </c>
      <c r="M4" s="61" t="s">
        <v>16</v>
      </c>
      <c r="N4" s="60" t="s">
        <v>17</v>
      </c>
      <c r="O4" s="82" t="s">
        <v>18</v>
      </c>
      <c r="P4" s="85" t="s">
        <v>19</v>
      </c>
      <c r="Q4" s="88" t="s">
        <v>20</v>
      </c>
      <c r="R4" s="89"/>
      <c r="S4" s="89"/>
      <c r="T4" s="90" t="s">
        <v>21</v>
      </c>
      <c r="U4" s="68" t="s">
        <v>22</v>
      </c>
      <c r="V4" s="68" t="s">
        <v>23</v>
      </c>
      <c r="W4" s="71" t="s">
        <v>24</v>
      </c>
    </row>
    <row r="5" spans="1:23" ht="110.1" customHeight="1" x14ac:dyDescent="0.4">
      <c r="A5" s="37"/>
      <c r="B5" s="40"/>
      <c r="C5" s="43"/>
      <c r="D5" s="55"/>
      <c r="E5" s="58"/>
      <c r="F5" s="43"/>
      <c r="G5" s="49"/>
      <c r="H5" s="66"/>
      <c r="I5" s="62"/>
      <c r="J5" s="74" t="s">
        <v>25</v>
      </c>
      <c r="K5" s="74" t="s">
        <v>26</v>
      </c>
      <c r="L5" s="43"/>
      <c r="M5" s="62"/>
      <c r="N5" s="80"/>
      <c r="O5" s="83"/>
      <c r="P5" s="86"/>
      <c r="Q5" s="77" t="s">
        <v>27</v>
      </c>
      <c r="R5" s="78"/>
      <c r="S5" s="79"/>
      <c r="T5" s="91"/>
      <c r="U5" s="69"/>
      <c r="V5" s="69"/>
      <c r="W5" s="72"/>
    </row>
    <row r="6" spans="1:23" ht="19.5" thickBot="1" x14ac:dyDescent="0.45">
      <c r="A6" s="38"/>
      <c r="B6" s="41"/>
      <c r="C6" s="44"/>
      <c r="D6" s="56"/>
      <c r="E6" s="59"/>
      <c r="F6" s="44"/>
      <c r="G6" s="50"/>
      <c r="H6" s="67"/>
      <c r="I6" s="63"/>
      <c r="J6" s="75"/>
      <c r="K6" s="76"/>
      <c r="L6" s="44"/>
      <c r="M6" s="63"/>
      <c r="N6" s="81"/>
      <c r="O6" s="84"/>
      <c r="P6" s="87"/>
      <c r="Q6" s="3" t="s">
        <v>28</v>
      </c>
      <c r="R6" s="4" t="s">
        <v>29</v>
      </c>
      <c r="S6" s="5" t="s">
        <v>30</v>
      </c>
      <c r="T6" s="92"/>
      <c r="U6" s="70"/>
      <c r="V6" s="70"/>
      <c r="W6" s="73"/>
    </row>
    <row r="7" spans="1:23" ht="19.5" thickTop="1" x14ac:dyDescent="0.4">
      <c r="A7" s="6">
        <v>1</v>
      </c>
      <c r="B7" s="9" t="s">
        <v>31</v>
      </c>
      <c r="C7" s="7" t="s">
        <v>32</v>
      </c>
      <c r="D7" s="8" t="s">
        <v>33</v>
      </c>
      <c r="E7" s="6" t="s">
        <v>31</v>
      </c>
      <c r="F7" s="9" t="s">
        <v>31</v>
      </c>
      <c r="G7" s="10" t="s">
        <v>34</v>
      </c>
      <c r="H7" s="11" t="s">
        <v>35</v>
      </c>
      <c r="I7" s="9" t="s">
        <v>36</v>
      </c>
      <c r="J7" s="9" t="s">
        <v>37</v>
      </c>
      <c r="K7" s="6" t="s">
        <v>31</v>
      </c>
      <c r="L7" s="12" t="s">
        <v>38</v>
      </c>
      <c r="M7" s="13" t="s">
        <v>32</v>
      </c>
      <c r="N7" s="14" t="s">
        <v>39</v>
      </c>
      <c r="O7" s="15">
        <v>44431</v>
      </c>
      <c r="P7" s="16">
        <v>44434</v>
      </c>
      <c r="Q7" s="17" t="s">
        <v>40</v>
      </c>
      <c r="R7" s="18" t="s">
        <v>40</v>
      </c>
      <c r="S7" s="19" t="s">
        <v>41</v>
      </c>
      <c r="T7" s="20" t="str">
        <f t="shared" ref="T7:U8" si="0">IF(Q7="","",IF(NOT(ISERROR(Q7*1)),ROUNDDOWN(Q7*1,2-INT(LOG(ABS(Q7*1)))),IFERROR("&lt;"&amp;ROUNDDOWN(IF(SUBSTITUTE(Q7,"&lt;","")*1&lt;=50,SUBSTITUTE(Q7,"&lt;","")*1,""),2-INT(LOG(ABS(SUBSTITUTE(Q7,"&lt;","")*1)))),IF(Q7="-",Q7,"入力形式が間違っています"))))</f>
        <v>-</v>
      </c>
      <c r="U7" s="20" t="str">
        <f t="shared" si="0"/>
        <v>-</v>
      </c>
      <c r="V7" s="21" t="str">
        <f t="shared" ref="V7:V8" si="1">IFERROR(IF(AND(T7="",U7=""),"",IF(AND(T7="-",U7="-"),IF(S7="","Cs合計を入力してください",S7),IF(NOT(ISERROR(T7*1+U7*1)),ROUND(T7+U7, 1-INT(LOG(ABS(T7+U7)))),IF(NOT(ISERROR(T7*1)),ROUND(T7, 1-INT(LOG(ABS(T7)))),IF(NOT(ISERROR(U7*1)),ROUND(U7, 1-INT(LOG(ABS(U7)))),IF(ISERROR(T7*1+U7*1),"&lt;"&amp;ROUND(IF(T7="-",0,SUBSTITUTE(T7,"&lt;",""))*1+IF(U7="-",0,SUBSTITUTE(U7,"&lt;",""))*1,1-INT(LOG(ABS(IF(T7="-",0,SUBSTITUTE(T7,"&lt;",""))*1+IF(U7="-",0,SUBSTITUTE(U7,"&lt;",""))*1)))))))))),"入力形式が間違っています")</f>
        <v>&lt;25</v>
      </c>
      <c r="W7" s="22" t="str">
        <f t="shared" ref="W7:W8" si="2">IF(ISERROR(V7*1),"",IF(AND(H7="飲料水",V7&gt;=11),"○",IF(AND(H7="牛乳・乳児用食品",V7&gt;=51),"○",IF(AND(H7&lt;&gt;"",V7&gt;=110),"○",""))))</f>
        <v/>
      </c>
    </row>
    <row r="8" spans="1:23" s="23" customFormat="1" x14ac:dyDescent="0.4">
      <c r="A8" s="24">
        <f>A7+1</f>
        <v>2</v>
      </c>
      <c r="B8" s="9" t="s">
        <v>31</v>
      </c>
      <c r="C8" s="7" t="s">
        <v>32</v>
      </c>
      <c r="D8" s="25" t="s">
        <v>42</v>
      </c>
      <c r="E8" s="9" t="s">
        <v>31</v>
      </c>
      <c r="F8" s="9" t="s">
        <v>31</v>
      </c>
      <c r="G8" s="26" t="s">
        <v>34</v>
      </c>
      <c r="H8" s="25" t="s">
        <v>43</v>
      </c>
      <c r="I8" s="24" t="s">
        <v>44</v>
      </c>
      <c r="J8" s="9" t="s">
        <v>37</v>
      </c>
      <c r="K8" s="9" t="s">
        <v>45</v>
      </c>
      <c r="L8" s="12" t="s">
        <v>38</v>
      </c>
      <c r="M8" s="13" t="s">
        <v>32</v>
      </c>
      <c r="N8" s="27" t="s">
        <v>39</v>
      </c>
      <c r="O8" s="28">
        <v>44431</v>
      </c>
      <c r="P8" s="29">
        <v>44434</v>
      </c>
      <c r="Q8" s="30" t="s">
        <v>40</v>
      </c>
      <c r="R8" s="31" t="s">
        <v>40</v>
      </c>
      <c r="S8" s="32" t="s">
        <v>41</v>
      </c>
      <c r="T8" s="33" t="str">
        <f t="shared" si="0"/>
        <v>-</v>
      </c>
      <c r="U8" s="33" t="str">
        <f t="shared" si="0"/>
        <v>-</v>
      </c>
      <c r="V8" s="34" t="str">
        <f t="shared" si="1"/>
        <v>&lt;25</v>
      </c>
      <c r="W8" s="35" t="str">
        <f t="shared" si="2"/>
        <v/>
      </c>
    </row>
  </sheetData>
  <mergeCells count="27">
    <mergeCell ref="U4:U6"/>
    <mergeCell ref="N4:N6"/>
    <mergeCell ref="O4:O6"/>
    <mergeCell ref="P4:P6"/>
    <mergeCell ref="Q4:S4"/>
    <mergeCell ref="T4:T6"/>
    <mergeCell ref="I3:L3"/>
    <mergeCell ref="M3:N3"/>
    <mergeCell ref="O3:P3"/>
    <mergeCell ref="Q3:W3"/>
    <mergeCell ref="D4:D6"/>
    <mergeCell ref="E4:E6"/>
    <mergeCell ref="F4:F6"/>
    <mergeCell ref="I4:I6"/>
    <mergeCell ref="L4:L6"/>
    <mergeCell ref="M4:M6"/>
    <mergeCell ref="H3:H6"/>
    <mergeCell ref="V4:V6"/>
    <mergeCell ref="W4:W6"/>
    <mergeCell ref="J5:J6"/>
    <mergeCell ref="K5:K6"/>
    <mergeCell ref="Q5:S5"/>
    <mergeCell ref="A3:A6"/>
    <mergeCell ref="B3:B6"/>
    <mergeCell ref="C3:C6"/>
    <mergeCell ref="D3:F3"/>
    <mergeCell ref="G3:G6"/>
  </mergeCells>
  <phoneticPr fontId="1"/>
  <conditionalFormatting sqref="V7:V8">
    <cfRule type="expression" dxfId="0" priority="1">
      <formula>$W7="○"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2021-08-30T07:17:13Z</dcterms:modified>
</cp:coreProperties>
</file>