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KFQR\Desktop\フォルダ\2021年度秋冬対策\0909データ\"/>
    </mc:Choice>
  </mc:AlternateContent>
  <bookViews>
    <workbookView xWindow="0" yWindow="0" windowWidth="28800" windowHeight="11460" tabRatio="751"/>
  </bookViews>
  <sheets>
    <sheet name="様式1" sheetId="8" r:id="rId1"/>
    <sheet name="様式2" sheetId="9" r:id="rId2"/>
    <sheet name="最大必要見込量" sheetId="13" state="hidden" r:id="rId3"/>
  </sheets>
  <definedNames>
    <definedName name="_xlnm.Print_Area" localSheetId="1">様式2!$A$2:$N$298</definedName>
    <definedName name="_xlnm.Print_Titles" localSheetId="2">最大必要見込量!$A:$A</definedName>
  </definedNames>
  <calcPr calcId="162913"/>
</workbook>
</file>

<file path=xl/calcChain.xml><?xml version="1.0" encoding="utf-8"?>
<calcChain xmlns="http://schemas.openxmlformats.org/spreadsheetml/2006/main">
  <c r="L21" i="8" l="1"/>
  <c r="M21" i="8"/>
  <c r="N21" i="8"/>
  <c r="O21" i="8"/>
  <c r="K21" i="8"/>
  <c r="G16" i="8" l="1"/>
  <c r="C16" i="8"/>
  <c r="K8" i="8"/>
  <c r="J8" i="8"/>
  <c r="H8" i="8"/>
  <c r="G8" i="8"/>
  <c r="I8" i="8"/>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4" i="13"/>
  <c r="T5" i="13"/>
  <c r="T6" i="13"/>
  <c r="T7" i="13"/>
  <c r="T8" i="13"/>
  <c r="T9" i="13"/>
  <c r="T10" i="13"/>
  <c r="T11" i="13"/>
  <c r="T12" i="13"/>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4"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F4" i="13"/>
  <c r="E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4"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4" i="13"/>
  <c r="AC52" i="13" l="1"/>
  <c r="AB52" i="13"/>
  <c r="AA52" i="13"/>
  <c r="Z52" i="13"/>
  <c r="Y52" i="13"/>
  <c r="X52"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U52" i="13"/>
  <c r="S52" i="13"/>
  <c r="J13" i="9"/>
  <c r="I13" i="8" s="1"/>
  <c r="L31" i="8"/>
  <c r="H13" i="8" s="1"/>
  <c r="G13" i="8"/>
  <c r="J13" i="8" l="1"/>
  <c r="O52" i="13"/>
  <c r="T52" i="13"/>
  <c r="C52" i="13"/>
  <c r="K52" i="13"/>
  <c r="D52" i="13"/>
  <c r="H52" i="13"/>
  <c r="L52" i="13"/>
  <c r="P52" i="13"/>
  <c r="G52" i="13"/>
  <c r="F52" i="13"/>
  <c r="B52" i="13"/>
  <c r="R52" i="13"/>
  <c r="W52" i="13"/>
  <c r="Q52" i="13"/>
  <c r="J52" i="13"/>
  <c r="N52" i="13"/>
  <c r="M52" i="13" l="1"/>
  <c r="I52" i="13"/>
  <c r="E52" i="13"/>
  <c r="M31" i="8" l="1"/>
  <c r="L13" i="8" s="1"/>
  <c r="N31" i="8"/>
  <c r="D16" i="8" s="1"/>
  <c r="O31" i="8"/>
  <c r="H16" i="8" s="1"/>
  <c r="K31" i="8"/>
  <c r="D13" i="8" s="1"/>
  <c r="E13" i="9" l="1"/>
  <c r="M13" i="9" l="1"/>
  <c r="I16" i="8" s="1"/>
  <c r="J16" i="8" s="1"/>
  <c r="I13" i="9"/>
  <c r="E13" i="8" s="1"/>
  <c r="K13" i="9"/>
  <c r="M13" i="8" s="1"/>
  <c r="L13" i="9"/>
  <c r="E16" i="8" s="1"/>
  <c r="F16" i="8" s="1"/>
  <c r="C13" i="8" l="1"/>
  <c r="F13" i="8" s="1"/>
  <c r="K13" i="8"/>
  <c r="N13" i="8" s="1"/>
</calcChain>
</file>

<file path=xl/sharedStrings.xml><?xml version="1.0" encoding="utf-8"?>
<sst xmlns="http://schemas.openxmlformats.org/spreadsheetml/2006/main" count="180" uniqueCount="106">
  <si>
    <t>医療機関等名称</t>
    <rPh sb="0" eb="2">
      <t>イリョウ</t>
    </rPh>
    <rPh sb="2" eb="4">
      <t>キカン</t>
    </rPh>
    <rPh sb="4" eb="5">
      <t>トウ</t>
    </rPh>
    <rPh sb="5" eb="7">
      <t>メイショウ</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</si>
  <si>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</si>
  <si>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合計</t>
    <rPh sb="0" eb="2">
      <t>ゴウケイ</t>
    </rPh>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</si>
  <si>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</si>
  <si>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r>
      <t xml:space="preserve">アイソレーションガウン配布枚数
</t>
    </r>
    <r>
      <rPr>
        <u/>
        <sz val="11"/>
        <color theme="1"/>
        <rFont val="ＭＳ ゴシック"/>
        <family val="3"/>
        <charset val="128"/>
      </rPr>
      <t>※100枚単位</t>
    </r>
    <rPh sb="11" eb="13">
      <t>ハイフ</t>
    </rPh>
    <rPh sb="13" eb="15">
      <t>マイスウ</t>
    </rPh>
    <rPh sb="20" eb="21">
      <t>マイ</t>
    </rPh>
    <rPh sb="21" eb="23">
      <t>タンイ</t>
    </rPh>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</si>
  <si>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</si>
  <si>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</si>
  <si>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フェイスシールド</t>
    <phoneticPr fontId="1"/>
  </si>
  <si>
    <t>備考</t>
    <rPh sb="0" eb="2">
      <t>ビコウ</t>
    </rPh>
    <phoneticPr fontId="1"/>
  </si>
  <si>
    <t>都道府県</t>
    <rPh sb="0" eb="4">
      <t>トドウフケン</t>
    </rPh>
    <phoneticPr fontId="1"/>
  </si>
  <si>
    <t>都道府県の納品場所</t>
    <rPh sb="0" eb="4">
      <t>トドウフケン</t>
    </rPh>
    <rPh sb="5" eb="7">
      <t>ノウヒン</t>
    </rPh>
    <rPh sb="7" eb="9">
      <t>バショ</t>
    </rPh>
    <phoneticPr fontId="1"/>
  </si>
  <si>
    <t>名称</t>
    <rPh sb="0" eb="2">
      <t>メイショウ</t>
    </rPh>
    <phoneticPr fontId="1"/>
  </si>
  <si>
    <t>担当者</t>
    <rPh sb="0" eb="3">
      <t>タントウシャ</t>
    </rPh>
    <phoneticPr fontId="1"/>
  </si>
  <si>
    <t>アイソレーションガウン</t>
    <phoneticPr fontId="1"/>
  </si>
  <si>
    <r>
      <t xml:space="preserve">フェイスシールド
配布枚数
</t>
    </r>
    <r>
      <rPr>
        <u/>
        <sz val="11"/>
        <color theme="1"/>
        <rFont val="ＭＳ ゴシック"/>
        <family val="3"/>
        <charset val="128"/>
      </rPr>
      <t>※100枚単位</t>
    </r>
    <rPh sb="9" eb="11">
      <t>ハイフ</t>
    </rPh>
    <rPh sb="11" eb="13">
      <t>マイスウ</t>
    </rPh>
    <phoneticPr fontId="1"/>
  </si>
  <si>
    <t>サージカルマスク</t>
    <phoneticPr fontId="1"/>
  </si>
  <si>
    <t>　</t>
    <phoneticPr fontId="1"/>
  </si>
  <si>
    <t>都道府県直送分</t>
    <rPh sb="0" eb="4">
      <t>トドウフケン</t>
    </rPh>
    <rPh sb="4" eb="6">
      <t>チョクソウ</t>
    </rPh>
    <rPh sb="6" eb="7">
      <t>ブン</t>
    </rPh>
    <phoneticPr fontId="1"/>
  </si>
  <si>
    <t>医療機関直送分</t>
    <rPh sb="0" eb="2">
      <t>イリョウ</t>
    </rPh>
    <rPh sb="2" eb="4">
      <t>キカン</t>
    </rPh>
    <rPh sb="4" eb="6">
      <t>チョクソウ</t>
    </rPh>
    <rPh sb="6" eb="7">
      <t>ブン</t>
    </rPh>
    <phoneticPr fontId="1"/>
  </si>
  <si>
    <t>非滅菌手袋</t>
    <rPh sb="0" eb="1">
      <t>ヒ</t>
    </rPh>
    <rPh sb="1" eb="3">
      <t>メッキン</t>
    </rPh>
    <rPh sb="3" eb="5">
      <t>テブクロ</t>
    </rPh>
    <phoneticPr fontId="1"/>
  </si>
  <si>
    <t>電話番号　　　　　　　（ハイフンなし）</t>
    <rPh sb="0" eb="4">
      <t>デンワバンゴウ</t>
    </rPh>
    <phoneticPr fontId="1"/>
  </si>
  <si>
    <t>郵便番号　　　　　　　（ハイフンなし）</t>
    <rPh sb="0" eb="4">
      <t>ユウビンバンゴウ</t>
    </rPh>
    <phoneticPr fontId="1"/>
  </si>
  <si>
    <t>様式1（都道府県への配送リスト）</t>
    <rPh sb="4" eb="8">
      <t>トドウフケン</t>
    </rPh>
    <rPh sb="10" eb="12">
      <t>ハイソウ</t>
    </rPh>
    <phoneticPr fontId="1"/>
  </si>
  <si>
    <r>
      <t xml:space="preserve">サージカルマスク　　　　　配布枚数
</t>
    </r>
    <r>
      <rPr>
        <u/>
        <sz val="11"/>
        <color theme="1"/>
        <rFont val="ＭＳ ゴシック"/>
        <family val="3"/>
        <charset val="128"/>
      </rPr>
      <t>※100枚単位</t>
    </r>
    <rPh sb="13" eb="15">
      <t>ハイフ</t>
    </rPh>
    <rPh sb="15" eb="17">
      <t>マイスウ</t>
    </rPh>
    <rPh sb="22" eb="23">
      <t>マイ</t>
    </rPh>
    <rPh sb="23" eb="25">
      <t>タンイ</t>
    </rPh>
    <phoneticPr fontId="1"/>
  </si>
  <si>
    <r>
      <t>住所　　　　　　　　　　　　　　　　　　　　　　　　　　　　　</t>
    </r>
    <r>
      <rPr>
        <b/>
        <u/>
        <sz val="14"/>
        <color theme="1"/>
        <rFont val="ＭＳ ゴシック"/>
        <family val="3"/>
        <charset val="128"/>
      </rPr>
      <t>（都道府県から記載すること）</t>
    </r>
    <rPh sb="0" eb="2">
      <t>ジュウショ</t>
    </rPh>
    <rPh sb="32" eb="36">
      <t>トドウフケン</t>
    </rPh>
    <rPh sb="38" eb="40">
      <t>キサイ</t>
    </rPh>
    <phoneticPr fontId="1"/>
  </si>
  <si>
    <r>
      <t>医療機関等住所
※納品場所の住所を記載　　　　　　　　　　　　　　　　　　　　　　　　　</t>
    </r>
    <r>
      <rPr>
        <b/>
        <u/>
        <sz val="14"/>
        <color theme="1"/>
        <rFont val="ＭＳ ゴシック"/>
        <family val="3"/>
        <charset val="128"/>
      </rPr>
      <t>（都道府県名から記載すること）</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2" eb="54">
      <t>キサイ</t>
    </rPh>
    <phoneticPr fontId="1"/>
  </si>
  <si>
    <t>※都道府県記入者確認表（都道府県名のみ入力して下さい。様式１及び２の太枠の表を記入すると累積が表示されます）</t>
    <rPh sb="1" eb="5">
      <t>トドウフケン</t>
    </rPh>
    <rPh sb="5" eb="8">
      <t>キニュウシャ</t>
    </rPh>
    <rPh sb="8" eb="10">
      <t>カクニン</t>
    </rPh>
    <rPh sb="10" eb="11">
      <t>ヒョウ</t>
    </rPh>
    <rPh sb="12" eb="16">
      <t>トドウフケン</t>
    </rPh>
    <rPh sb="16" eb="17">
      <t>メイ</t>
    </rPh>
    <rPh sb="19" eb="21">
      <t>ニュウリョク</t>
    </rPh>
    <rPh sb="23" eb="24">
      <t>クダ</t>
    </rPh>
    <rPh sb="27" eb="29">
      <t>ヨウシキ</t>
    </rPh>
    <rPh sb="30" eb="31">
      <t>オヨ</t>
    </rPh>
    <rPh sb="34" eb="36">
      <t>フトワク</t>
    </rPh>
    <rPh sb="37" eb="38">
      <t>ヒョウ</t>
    </rPh>
    <rPh sb="39" eb="41">
      <t>キニュウ</t>
    </rPh>
    <rPh sb="44" eb="46">
      <t>ルイセキ</t>
    </rPh>
    <rPh sb="47" eb="49">
      <t>ヒョウジ</t>
    </rPh>
    <phoneticPr fontId="1"/>
  </si>
  <si>
    <r>
      <t xml:space="preserve">非滅菌手袋
配布枚数
</t>
    </r>
    <r>
      <rPr>
        <u/>
        <sz val="11"/>
        <rFont val="ＭＳ ゴシック"/>
        <family val="3"/>
        <charset val="128"/>
      </rPr>
      <t>※100枚単位
※２枚＝左右１ペア</t>
    </r>
    <rPh sb="0" eb="1">
      <t>ヒ</t>
    </rPh>
    <rPh sb="1" eb="3">
      <t>メッキン</t>
    </rPh>
    <rPh sb="3" eb="5">
      <t>テブクロ</t>
    </rPh>
    <rPh sb="6" eb="8">
      <t>ハイフ</t>
    </rPh>
    <rPh sb="8" eb="10">
      <t>マイスウ</t>
    </rPh>
    <rPh sb="15" eb="16">
      <t>マイ</t>
    </rPh>
    <rPh sb="21" eb="22">
      <t>マイ</t>
    </rPh>
    <phoneticPr fontId="1"/>
  </si>
  <si>
    <t>様式２（国直送で配布する医療機関等のリスト）</t>
    <rPh sb="4" eb="5">
      <t>クニ</t>
    </rPh>
    <rPh sb="5" eb="7">
      <t>チョクソウ</t>
    </rPh>
    <rPh sb="8" eb="10">
      <t>ハイフ</t>
    </rPh>
    <rPh sb="12" eb="14">
      <t>イリョウ</t>
    </rPh>
    <phoneticPr fontId="1"/>
  </si>
  <si>
    <t>医療
関係
団体</t>
    <rPh sb="0" eb="2">
      <t>イリョウ</t>
    </rPh>
    <rPh sb="3" eb="5">
      <t>カンケイ</t>
    </rPh>
    <rPh sb="6" eb="8">
      <t>ダンタイ</t>
    </rPh>
    <phoneticPr fontId="1"/>
  </si>
  <si>
    <r>
      <t xml:space="preserve">医療関係団体数
</t>
    </r>
    <r>
      <rPr>
        <sz val="10"/>
        <color theme="1"/>
        <rFont val="ＭＳ ゴシック"/>
        <family val="3"/>
        <charset val="128"/>
      </rPr>
      <t>※該当する場合は
〇をつけること</t>
    </r>
    <rPh sb="0" eb="2">
      <t>イリョウ</t>
    </rPh>
    <rPh sb="2" eb="4">
      <t>カンケイ</t>
    </rPh>
    <rPh sb="4" eb="6">
      <t>ダンタイ</t>
    </rPh>
    <rPh sb="6" eb="7">
      <t>スウ</t>
    </rPh>
    <rPh sb="9" eb="11">
      <t>ガイトウ</t>
    </rPh>
    <rPh sb="13" eb="15">
      <t>バアイ</t>
    </rPh>
    <phoneticPr fontId="1"/>
  </si>
  <si>
    <t>岩手県</t>
  </si>
  <si>
    <t>宮城県</t>
  </si>
  <si>
    <t>秋田県</t>
  </si>
  <si>
    <t>茨城県</t>
  </si>
  <si>
    <t>群馬県</t>
  </si>
  <si>
    <t>埼玉県</t>
  </si>
  <si>
    <t>千葉県</t>
  </si>
  <si>
    <t>東京都</t>
  </si>
  <si>
    <t>神奈川県</t>
  </si>
  <si>
    <t>新潟県</t>
  </si>
  <si>
    <t>富山県</t>
  </si>
  <si>
    <t>石川県</t>
  </si>
  <si>
    <t>福井県</t>
  </si>
  <si>
    <t>長野県</t>
  </si>
  <si>
    <t>岐阜県</t>
  </si>
  <si>
    <t>愛知県</t>
  </si>
  <si>
    <t>三重県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</si>
  <si>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</si>
  <si>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</si>
  <si>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</si>
  <si>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</si>
  <si>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</si>
  <si>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</si>
  <si>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</si>
  <si>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</si>
  <si>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</si>
  <si>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</si>
  <si>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</si>
  <si>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</si>
  <si>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</si>
  <si>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</si>
  <si>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</si>
  <si>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熊本県</t>
  </si>
  <si>
    <t>大分県</t>
  </si>
  <si>
    <t>宮崎県</t>
  </si>
  <si>
    <t>都道府県備蓄補充分</t>
    <rPh sb="0" eb="4">
      <t>トドウフケン</t>
    </rPh>
    <rPh sb="4" eb="6">
      <t>ビチク</t>
    </rPh>
    <rPh sb="6" eb="9">
      <t>ホジュウブン</t>
    </rPh>
    <phoneticPr fontId="1"/>
  </si>
  <si>
    <t>都道府県備蓄の補充分（都道府県備蓄から配布し、国からの補充を希望する場合にはこちらへ送付先と物資ごとの必要量を記載して下さい）</t>
    <rPh sb="0" eb="4">
      <t>トドウフケン</t>
    </rPh>
    <rPh sb="4" eb="6">
      <t>ビチク</t>
    </rPh>
    <rPh sb="7" eb="10">
      <t>ホジュウブン</t>
    </rPh>
    <rPh sb="11" eb="15">
      <t>トドウフケン</t>
    </rPh>
    <rPh sb="15" eb="17">
      <t>ビチク</t>
    </rPh>
    <rPh sb="19" eb="21">
      <t>ハイフ</t>
    </rPh>
    <rPh sb="23" eb="24">
      <t>クニ</t>
    </rPh>
    <rPh sb="27" eb="29">
      <t>ホジュウ</t>
    </rPh>
    <rPh sb="30" eb="32">
      <t>キボウ</t>
    </rPh>
    <rPh sb="34" eb="36">
      <t>バアイ</t>
    </rPh>
    <rPh sb="42" eb="45">
      <t>ソウフサキ</t>
    </rPh>
    <rPh sb="46" eb="48">
      <t>ブッシ</t>
    </rPh>
    <rPh sb="51" eb="54">
      <t>ヒツヨウリョウ</t>
    </rPh>
    <rPh sb="55" eb="57">
      <t>キサイ</t>
    </rPh>
    <rPh sb="59" eb="60">
      <t>クダ</t>
    </rPh>
    <phoneticPr fontId="1"/>
  </si>
  <si>
    <t>※１０月２０日（水）１８時までにご提出ください。</t>
    <rPh sb="3" eb="4">
      <t>ガツ</t>
    </rPh>
    <rPh sb="6" eb="7">
      <t>ニチ</t>
    </rPh>
    <rPh sb="8" eb="9">
      <t>スイ</t>
    </rPh>
    <rPh sb="12" eb="13">
      <t>ジ</t>
    </rPh>
    <rPh sb="17" eb="19">
      <t>テイシュツ</t>
    </rPh>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</si>
  <si>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</si>
  <si>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t>○令和３年度秋冬配布の最大必要見込量（都道府県別・時期別）</t>
    <rPh sb="1" eb="3">
      <t>レイワ</t>
    </rPh>
    <rPh sb="4" eb="6">
      <t>ネンド</t>
    </rPh>
    <rPh sb="6" eb="8">
      <t>アキフユ</t>
    </rPh>
    <rPh sb="8" eb="10">
      <t>ハイフ</t>
    </rPh>
    <rPh sb="11" eb="13">
      <t>サイダイ</t>
    </rPh>
    <rPh sb="13" eb="15">
      <t>ヒツヨウ</t>
    </rPh>
    <rPh sb="15" eb="17">
      <t>ミコ</t>
    </rPh>
    <rPh sb="17" eb="18">
      <t>リョウ</t>
    </rPh>
    <rPh sb="19" eb="23">
      <t>トドウフケン</t>
    </rPh>
    <rPh sb="23" eb="24">
      <t>ベツ</t>
    </rPh>
    <rPh sb="25" eb="27">
      <t>ジキ</t>
    </rPh>
    <rPh sb="27" eb="28">
      <t>ベツ</t>
    </rPh>
    <phoneticPr fontId="1"/>
  </si>
  <si>
    <t>サージカルマスク</t>
  </si>
  <si>
    <t>N95マスク</t>
    <phoneticPr fontId="1"/>
  </si>
  <si>
    <t>ガウン</t>
  </si>
  <si>
    <t>フェイスシールド</t>
  </si>
  <si>
    <t>非滅菌手袋</t>
    <rPh sb="0" eb="1">
      <t>ヒ</t>
    </rPh>
    <rPh sb="1" eb="3">
      <t>メッキン</t>
    </rPh>
    <rPh sb="3" eb="5">
      <t>テブクロ</t>
    </rPh>
    <phoneticPr fontId="23"/>
  </si>
  <si>
    <t>検査機関総数</t>
    <rPh sb="0" eb="2">
      <t>ケンサ</t>
    </rPh>
    <rPh sb="2" eb="4">
      <t>キカン</t>
    </rPh>
    <rPh sb="4" eb="6">
      <t>ソウスウ</t>
    </rPh>
    <phoneticPr fontId="1"/>
  </si>
  <si>
    <t>診療・検査医療機関数</t>
    <rPh sb="0" eb="2">
      <t>シンリョウ</t>
    </rPh>
    <rPh sb="3" eb="5">
      <t>ケンサ</t>
    </rPh>
    <rPh sb="5" eb="7">
      <t>イリョウ</t>
    </rPh>
    <rPh sb="7" eb="9">
      <t>キカン</t>
    </rPh>
    <rPh sb="9" eb="10">
      <t>スウ</t>
    </rPh>
    <phoneticPr fontId="1"/>
  </si>
  <si>
    <t>地域外来・検査センター数</t>
    <rPh sb="0" eb="2">
      <t>チイキ</t>
    </rPh>
    <rPh sb="2" eb="4">
      <t>ガイライ</t>
    </rPh>
    <rPh sb="5" eb="7">
      <t>ケンサ</t>
    </rPh>
    <rPh sb="11" eb="12">
      <t>スウ</t>
    </rPh>
    <phoneticPr fontId="1"/>
  </si>
  <si>
    <t>検査実施件数（H29実績ベース）</t>
    <rPh sb="0" eb="2">
      <t>ケンサ</t>
    </rPh>
    <rPh sb="2" eb="4">
      <t>ジッシ</t>
    </rPh>
    <rPh sb="4" eb="6">
      <t>ケンスウ</t>
    </rPh>
    <rPh sb="10" eb="12">
      <t>ジッセキ</t>
    </rPh>
    <phoneticPr fontId="1"/>
  </si>
  <si>
    <t>11~12月分</t>
    <rPh sb="5" eb="7">
      <t>ガツブン</t>
    </rPh>
    <phoneticPr fontId="1"/>
  </si>
  <si>
    <t>１月分</t>
    <rPh sb="1" eb="3">
      <t>ガツブン</t>
    </rPh>
    <phoneticPr fontId="1"/>
  </si>
  <si>
    <t>２月分</t>
    <rPh sb="1" eb="3">
      <t>ガツブン</t>
    </rPh>
    <phoneticPr fontId="1"/>
  </si>
  <si>
    <t>３～４月分</t>
    <rPh sb="3" eb="5">
      <t>ガツブン</t>
    </rPh>
    <phoneticPr fontId="1"/>
  </si>
  <si>
    <t>北海道</t>
  </si>
  <si>
    <t>青森県</t>
  </si>
  <si>
    <t>山形県</t>
  </si>
  <si>
    <t>福島県</t>
  </si>
  <si>
    <t>栃木県</t>
  </si>
  <si>
    <t>山梨県</t>
  </si>
  <si>
    <t>静岡県</t>
  </si>
  <si>
    <t>滋賀県</t>
  </si>
  <si>
    <t>和歌山県</t>
  </si>
  <si>
    <t>長崎県</t>
  </si>
  <si>
    <t>鹿児島県</t>
  </si>
  <si>
    <t>沖縄県</t>
  </si>
  <si>
    <t>合計</t>
    <rPh sb="0" eb="2">
      <t>ゴウケイ</t>
    </rPh>
    <phoneticPr fontId="23"/>
  </si>
  <si>
    <t>11月～12月分最大必要見込量</t>
    <rPh sb="2" eb="3">
      <t>ガツ</t>
    </rPh>
    <rPh sb="6" eb="7">
      <t>ガツ</t>
    </rPh>
    <rPh sb="7" eb="8">
      <t>ブン</t>
    </rPh>
    <rPh sb="8" eb="10">
      <t>サイダイ</t>
    </rPh>
    <rPh sb="10" eb="12">
      <t>ヒツヨウ</t>
    </rPh>
    <rPh sb="12" eb="15">
      <t>ミコミリョウ</t>
    </rPh>
    <phoneticPr fontId="1"/>
  </si>
  <si>
    <t>選択リスト</t>
    <rPh sb="0" eb="2">
      <t>センタク</t>
    </rPh>
    <phoneticPr fontId="1"/>
  </si>
  <si>
    <t>サージカルマスク　　　　納品枚数
※100枚単位</t>
    <rPh sb="12" eb="14">
      <t>ノウヒン</t>
    </rPh>
    <rPh sb="14" eb="16">
      <t>マイスウ</t>
    </rPh>
    <phoneticPr fontId="1"/>
  </si>
  <si>
    <t>N95マスク　　　　　　　　　納品枚数
※100枚単位</t>
    <rPh sb="15" eb="17">
      <t>ノウヒン</t>
    </rPh>
    <rPh sb="17" eb="19">
      <t>マイスウ</t>
    </rPh>
    <phoneticPr fontId="1"/>
  </si>
  <si>
    <t>アイソレーションガウン　　　　　　　　　納品枚数
※100枚単位</t>
    <rPh sb="20" eb="22">
      <t>ノウヒン</t>
    </rPh>
    <rPh sb="22" eb="24">
      <t>マイスウ</t>
    </rPh>
    <phoneticPr fontId="1"/>
  </si>
  <si>
    <t>フェイスシールド　　　　納品枚数
※100枚単位</t>
    <rPh sb="12" eb="14">
      <t>ノウヒン</t>
    </rPh>
    <rPh sb="14" eb="16">
      <t>マイスウ</t>
    </rPh>
    <phoneticPr fontId="1"/>
  </si>
  <si>
    <t>非滅菌手袋　納品枚数
※２枚＝左右１ペア
※100枚単位</t>
    <rPh sb="0" eb="1">
      <t>ヒ</t>
    </rPh>
    <rPh sb="1" eb="3">
      <t>メッキン</t>
    </rPh>
    <rPh sb="3" eb="5">
      <t>テブクロ</t>
    </rPh>
    <rPh sb="6" eb="8">
      <t>ノウヒン</t>
    </rPh>
    <rPh sb="8" eb="10">
      <t>マイスウ</t>
    </rPh>
    <rPh sb="13" eb="14">
      <t>マイ</t>
    </rPh>
    <rPh sb="15" eb="17">
      <t>サユウ</t>
    </rPh>
    <phoneticPr fontId="1"/>
  </si>
  <si>
    <t>確認済み</t>
    <rPh sb="0" eb="2">
      <t>カクニン</t>
    </rPh>
    <rPh sb="2" eb="3">
      <t>スミ</t>
    </rPh>
    <phoneticPr fontId="1"/>
  </si>
  <si>
    <r>
      <t>医療機関等確認</t>
    </r>
    <r>
      <rPr>
        <b/>
        <u/>
        <sz val="11"/>
        <color theme="1"/>
        <rFont val="ＭＳ ゴシック"/>
        <family val="3"/>
        <charset val="128"/>
      </rPr>
      <t xml:space="preserve">
</t>
    </r>
    <r>
      <rPr>
        <b/>
        <u/>
        <sz val="10"/>
        <color theme="1"/>
        <rFont val="ＭＳ ゴシック"/>
        <family val="3"/>
        <charset val="128"/>
      </rPr>
      <t>※医療機関等に配送内容を伝え、配布の必要性を確認すること</t>
    </r>
    <rPh sb="0" eb="2">
      <t>イリョウ</t>
    </rPh>
    <rPh sb="2" eb="4">
      <t>キカン</t>
    </rPh>
    <rPh sb="4" eb="5">
      <t>トウ</t>
    </rPh>
    <rPh sb="5" eb="7">
      <t>カクニン</t>
    </rPh>
    <rPh sb="9" eb="11">
      <t>イリョウ</t>
    </rPh>
    <rPh sb="11" eb="13">
      <t>キカン</t>
    </rPh>
    <rPh sb="13" eb="14">
      <t>トウ</t>
    </rPh>
    <rPh sb="15" eb="17">
      <t>ハイソウ</t>
    </rPh>
    <rPh sb="17" eb="19">
      <t>ナイヨウ</t>
    </rPh>
    <rPh sb="20" eb="21">
      <t>ツタ</t>
    </rPh>
    <rPh sb="23" eb="25">
      <t>ハイフ</t>
    </rPh>
    <rPh sb="26" eb="29">
      <t>ヒツヨウセイ</t>
    </rPh>
    <rPh sb="30" eb="3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</si>
</sst>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Red]\(0\)"/>
    <numFmt numFmtId="178" formatCode="#,##0_ "/>
  </numFmts>
  <fonts count="2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4"/>
      <color rgb="FFFF0000"/>
      <name val="ＭＳ ゴシック"/>
      <family val="3"/>
      <charset val="128"/>
    </font>
    <font>
      <b/>
      <u/>
      <sz val="14"/>
      <color theme="1"/>
      <name val="ＭＳ ゴシック"/>
      <family val="3"/>
      <charset val="128"/>
    </font>
    <font>
      <sz val="14"/>
      <name val="ＭＳ ゴシック"/>
      <family val="3"/>
      <charset val="128"/>
    </font>
    <font>
      <u/>
      <sz val="11"/>
      <name val="ＭＳ ゴシック"/>
      <family val="3"/>
      <charset val="128"/>
    </font>
    <font>
      <sz val="10"/>
      <color theme="1"/>
      <name val="ＭＳ ゴシック"/>
      <family val="3"/>
      <charset val="128"/>
    </font>
    <font>
      <sz val="10"/>
      <color theme="1"/>
      <name val="ＭＳ ゴシック"/>
      <family val="2"/>
      <charset val="128"/>
    </font>
    <font>
      <b/>
      <sz val="13"/>
      <color theme="3"/>
      <name val="ＭＳ Ｐゴシック"/>
      <family val="2"/>
      <charset val="128"/>
      <scheme val="minor"/>
    </font>
    <font>
      <sz val="18"/>
      <color theme="1"/>
      <name val="ＭＳ ゴシック"/>
      <family val="3"/>
      <charset val="128"/>
    </font>
    <font>
      <sz val="14"/>
      <color theme="1"/>
      <name val="ＭＳ Ｐゴシック"/>
      <family val="2"/>
      <charset val="128"/>
      <scheme val="minor"/>
    </font>
    <font>
      <b/>
      <u/>
      <sz val="11"/>
      <color theme="1"/>
      <name val="ＭＳ ゴシック"/>
      <family val="3"/>
      <charset val="128"/>
    </font>
    <font>
      <sz val="10"/>
      <color indexed="8"/>
      <name val="ＭＳ 明朝"/>
      <family val="1"/>
      <charset val="128"/>
    </font>
    <font>
      <b/>
      <u/>
      <sz val="10"/>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1" fillId="0" borderId="0">
      <alignment vertical="center"/>
    </xf>
  </cellStyleXfs>
  <cellXfs count="232">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2" borderId="9" xfId="0" applyNumberFormat="1" applyFont="1" applyFill="1" applyBorder="1" applyAlignment="1">
      <alignment horizontal="left" vertical="center" wrapText="1"/>
    </xf>
    <xf numFmtId="3" fontId="6" fillId="0" borderId="0" xfId="0" applyNumberFormat="1" applyFont="1" applyBorder="1" applyAlignment="1">
      <alignment horizontal="center" vertical="center"/>
    </xf>
    <xf numFmtId="49" fontId="6" fillId="2" borderId="10"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49" fontId="6" fillId="2" borderId="6"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6" fillId="0" borderId="0" xfId="0" applyFont="1" applyFill="1" applyBorder="1" applyAlignment="1">
      <alignment horizontal="center" vertical="center"/>
    </xf>
    <xf numFmtId="176" fontId="17" fillId="0" borderId="0" xfId="0" applyNumberFormat="1" applyFont="1">
      <alignment vertical="center"/>
    </xf>
    <xf numFmtId="49" fontId="9" fillId="0" borderId="0" xfId="0" applyNumberFormat="1" applyFont="1" applyBorder="1" applyAlignment="1">
      <alignment vertical="top"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7" fillId="0" borderId="0" xfId="1" applyNumberFormat="1" applyFont="1" applyAlignment="1">
      <alignment vertical="top"/>
    </xf>
    <xf numFmtId="49" fontId="6" fillId="2" borderId="11" xfId="0" applyNumberFormat="1" applyFont="1" applyFill="1" applyBorder="1" applyAlignment="1">
      <alignment horizontal="center" vertical="center" wrapText="1"/>
    </xf>
    <xf numFmtId="0" fontId="4"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38" fontId="12" fillId="0" borderId="0" xfId="2" applyFont="1" applyFill="1" applyBorder="1" applyAlignment="1">
      <alignment vertical="center"/>
    </xf>
    <xf numFmtId="38" fontId="12" fillId="0" borderId="0" xfId="0" applyNumberFormat="1" applyFont="1" applyFill="1" applyBorder="1">
      <alignment vertical="center"/>
    </xf>
    <xf numFmtId="0" fontId="3" fillId="0" borderId="0" xfId="0" applyFont="1" applyBorder="1" applyAlignment="1">
      <alignment horizontal="left" vertical="center"/>
    </xf>
    <xf numFmtId="3" fontId="6" fillId="0" borderId="1" xfId="0" applyNumberFormat="1" applyFont="1" applyFill="1" applyBorder="1" applyAlignment="1">
      <alignment horizontal="center" vertical="center"/>
    </xf>
    <xf numFmtId="0" fontId="4" fillId="0" borderId="1" xfId="0" applyFont="1" applyFill="1" applyBorder="1" applyAlignment="1">
      <alignment horizontal="left" vertical="top"/>
    </xf>
    <xf numFmtId="0" fontId="4" fillId="0" borderId="0" xfId="0" applyFont="1" applyBorder="1" applyAlignment="1">
      <alignment horizontal="left" vertical="top"/>
    </xf>
    <xf numFmtId="0" fontId="6" fillId="0" borderId="19" xfId="0" applyFont="1" applyFill="1" applyBorder="1" applyAlignment="1">
      <alignment horizontal="center" vertical="center" wrapText="1"/>
    </xf>
    <xf numFmtId="49" fontId="6" fillId="0" borderId="17" xfId="0" applyNumberFormat="1" applyFont="1" applyFill="1" applyBorder="1" applyAlignment="1">
      <alignment horizontal="left" vertical="top" wrapText="1"/>
    </xf>
    <xf numFmtId="49" fontId="6" fillId="0" borderId="14" xfId="0" applyNumberFormat="1" applyFont="1" applyFill="1" applyBorder="1" applyAlignment="1">
      <alignment horizontal="left" vertical="top" wrapText="1"/>
    </xf>
    <xf numFmtId="49" fontId="6" fillId="2" borderId="12" xfId="0" applyNumberFormat="1"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22" xfId="0" applyFont="1" applyFill="1" applyBorder="1" applyAlignment="1">
      <alignment horizontal="left" vertical="center" wrapText="1"/>
    </xf>
    <xf numFmtId="49" fontId="6" fillId="2" borderId="22" xfId="0" applyNumberFormat="1" applyFont="1" applyFill="1" applyBorder="1" applyAlignment="1">
      <alignment horizontal="left" vertical="center" wrapText="1"/>
    </xf>
    <xf numFmtId="49" fontId="6" fillId="0" borderId="23" xfId="0" applyNumberFormat="1" applyFont="1" applyFill="1" applyBorder="1" applyAlignment="1">
      <alignment horizontal="left" vertical="top" wrapText="1"/>
    </xf>
    <xf numFmtId="49" fontId="6" fillId="0" borderId="15"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0" fontId="6" fillId="0" borderId="9" xfId="0" applyFont="1" applyBorder="1" applyAlignment="1">
      <alignment horizontal="center" vertical="center" wrapText="1"/>
    </xf>
    <xf numFmtId="3" fontId="6" fillId="0" borderId="9" xfId="0" applyNumberFormat="1" applyFont="1" applyBorder="1" applyAlignment="1">
      <alignment horizontal="center" vertical="center"/>
    </xf>
    <xf numFmtId="0" fontId="4" fillId="0" borderId="2" xfId="0" applyFont="1" applyFill="1" applyBorder="1" applyAlignment="1">
      <alignment horizontal="left" vertical="top"/>
    </xf>
    <xf numFmtId="0" fontId="6" fillId="0" borderId="26" xfId="0" applyFont="1" applyBorder="1" applyAlignment="1">
      <alignment horizontal="center" vertical="center" wrapText="1"/>
    </xf>
    <xf numFmtId="0" fontId="4" fillId="0" borderId="4" xfId="0" applyFont="1" applyBorder="1" applyAlignment="1">
      <alignment horizontal="left" vertical="top"/>
    </xf>
    <xf numFmtId="0" fontId="4" fillId="4" borderId="2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9" xfId="0" applyFont="1" applyFill="1" applyBorder="1" applyAlignment="1">
      <alignment horizontal="center" vertical="center" wrapText="1"/>
    </xf>
    <xf numFmtId="3" fontId="16" fillId="0" borderId="0" xfId="0" applyNumberFormat="1"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176" fontId="17" fillId="0" borderId="0" xfId="0" applyNumberFormat="1" applyFont="1" applyAlignment="1">
      <alignment horizontal="center" vertical="center"/>
    </xf>
    <xf numFmtId="0" fontId="4" fillId="0" borderId="0" xfId="0" applyFont="1" applyAlignment="1">
      <alignment horizontal="center" vertical="top"/>
    </xf>
    <xf numFmtId="0" fontId="13" fillId="0" borderId="0" xfId="0" applyFont="1" applyAlignment="1">
      <alignment horizontal="left" vertical="center"/>
    </xf>
    <xf numFmtId="0" fontId="16" fillId="5" borderId="32" xfId="0" applyFont="1" applyFill="1" applyBorder="1" applyAlignment="1">
      <alignment horizontal="center" vertical="center"/>
    </xf>
    <xf numFmtId="0" fontId="6" fillId="5" borderId="28"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15" fillId="0" borderId="0" xfId="0" applyFont="1" applyBorder="1" applyAlignment="1">
      <alignment horizontal="left" vertical="center"/>
    </xf>
    <xf numFmtId="0" fontId="3" fillId="0" borderId="0" xfId="0" applyFont="1" applyBorder="1" applyAlignment="1">
      <alignment horizontal="left" vertical="center"/>
    </xf>
    <xf numFmtId="177" fontId="6" fillId="2" borderId="20"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17"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7" fontId="19" fillId="2" borderId="3" xfId="0" applyNumberFormat="1" applyFont="1" applyFill="1" applyBorder="1" applyAlignment="1">
      <alignment horizontal="center" vertical="center" wrapText="1"/>
    </xf>
    <xf numFmtId="177" fontId="4" fillId="0" borderId="0" xfId="0" applyNumberFormat="1" applyFont="1" applyAlignment="1">
      <alignment horizontal="right" vertical="center"/>
    </xf>
    <xf numFmtId="177" fontId="4" fillId="0" borderId="0" xfId="0" applyNumberFormat="1" applyFont="1" applyAlignment="1">
      <alignment horizontal="right" vertical="top"/>
    </xf>
    <xf numFmtId="177" fontId="6" fillId="0" borderId="0" xfId="0" applyNumberFormat="1" applyFont="1" applyBorder="1" applyAlignment="1">
      <alignment horizontal="right" vertical="center"/>
    </xf>
    <xf numFmtId="0" fontId="15" fillId="0" borderId="0" xfId="0" applyFont="1" applyBorder="1" applyAlignment="1">
      <alignment vertical="center"/>
    </xf>
    <xf numFmtId="3" fontId="6" fillId="0" borderId="4" xfId="0" applyNumberFormat="1" applyFont="1" applyFill="1" applyBorder="1" applyAlignment="1">
      <alignment horizontal="center" vertical="center"/>
    </xf>
    <xf numFmtId="0" fontId="6" fillId="0" borderId="4" xfId="0" applyFont="1" applyBorder="1" applyAlignment="1">
      <alignment horizontal="center" vertical="center" shrinkToFit="1"/>
    </xf>
    <xf numFmtId="0" fontId="6" fillId="0" borderId="16" xfId="0" applyFont="1" applyBorder="1" applyAlignment="1">
      <alignment horizontal="center" vertical="center" shrinkToFit="1"/>
    </xf>
    <xf numFmtId="3" fontId="4" fillId="0" borderId="0" xfId="0" applyNumberFormat="1" applyFont="1" applyBorder="1" applyAlignment="1">
      <alignment horizontal="left" vertical="top"/>
    </xf>
    <xf numFmtId="177" fontId="4" fillId="0" borderId="0" xfId="0" applyNumberFormat="1" applyFont="1">
      <alignment vertical="center"/>
    </xf>
    <xf numFmtId="38" fontId="6" fillId="0" borderId="22" xfId="2" applyFont="1" applyBorder="1" applyAlignment="1">
      <alignment horizontal="center" vertical="center" wrapText="1"/>
    </xf>
    <xf numFmtId="38" fontId="6" fillId="0" borderId="23" xfId="2" applyFont="1" applyBorder="1" applyAlignment="1">
      <alignment horizontal="center" vertical="center" wrapText="1"/>
    </xf>
    <xf numFmtId="38" fontId="6" fillId="0" borderId="45" xfId="2" applyFont="1" applyBorder="1" applyAlignment="1">
      <alignment horizontal="center" vertical="center" wrapText="1"/>
    </xf>
    <xf numFmtId="38" fontId="6" fillId="0" borderId="12" xfId="2" applyFont="1" applyBorder="1" applyAlignment="1">
      <alignment horizontal="center" vertical="center" wrapText="1"/>
    </xf>
    <xf numFmtId="178" fontId="0" fillId="0" borderId="0" xfId="0" applyNumberFormat="1">
      <alignment vertical="center"/>
    </xf>
    <xf numFmtId="178" fontId="0" fillId="0" borderId="0" xfId="0" applyNumberFormat="1" applyFill="1">
      <alignment vertical="center"/>
    </xf>
    <xf numFmtId="0" fontId="0" fillId="0" borderId="0" xfId="0" applyAlignment="1">
      <alignment vertical="center" wrapText="1"/>
    </xf>
    <xf numFmtId="178" fontId="0" fillId="0" borderId="0" xfId="0" applyNumberFormat="1" applyAlignment="1">
      <alignment vertical="center" wrapText="1"/>
    </xf>
    <xf numFmtId="178" fontId="0" fillId="0" borderId="0" xfId="0" applyNumberFormat="1" applyFill="1" applyAlignment="1">
      <alignment vertical="center" wrapText="1"/>
    </xf>
    <xf numFmtId="49" fontId="6" fillId="0" borderId="0" xfId="0" applyNumberFormat="1" applyFont="1" applyBorder="1" applyAlignment="1">
      <alignment horizontal="center" vertical="center" shrinkToFit="1"/>
    </xf>
    <xf numFmtId="0" fontId="6" fillId="0" borderId="25" xfId="0" applyFont="1" applyBorder="1" applyAlignment="1">
      <alignment horizontal="center" vertical="center" shrinkToFit="1"/>
    </xf>
    <xf numFmtId="0" fontId="21" fillId="4" borderId="9" xfId="0" applyFont="1" applyFill="1" applyBorder="1" applyAlignment="1">
      <alignment horizontal="center" vertical="center" wrapText="1"/>
    </xf>
    <xf numFmtId="49" fontId="6" fillId="0" borderId="46" xfId="0" applyNumberFormat="1" applyFont="1" applyBorder="1" applyAlignment="1">
      <alignment horizontal="center" vertical="center" shrinkToFit="1"/>
    </xf>
    <xf numFmtId="0" fontId="6" fillId="0" borderId="8" xfId="0" applyFont="1" applyBorder="1" applyAlignment="1">
      <alignment horizontal="center" vertical="center" shrinkToFit="1"/>
    </xf>
    <xf numFmtId="38" fontId="16" fillId="5" borderId="1" xfId="2" applyFont="1" applyFill="1" applyBorder="1" applyAlignment="1">
      <alignment horizontal="center" vertical="center" wrapText="1"/>
    </xf>
    <xf numFmtId="38" fontId="16" fillId="2" borderId="25" xfId="2" applyFont="1" applyFill="1" applyBorder="1" applyAlignment="1">
      <alignment horizontal="center" vertical="center"/>
    </xf>
    <xf numFmtId="38" fontId="16" fillId="2" borderId="4" xfId="2" applyFont="1" applyFill="1" applyBorder="1" applyAlignment="1">
      <alignment horizontal="center" vertical="center"/>
    </xf>
    <xf numFmtId="38" fontId="16" fillId="2" borderId="16" xfId="2" applyFont="1" applyFill="1" applyBorder="1" applyAlignment="1">
      <alignment horizontal="center" vertical="center"/>
    </xf>
    <xf numFmtId="38" fontId="6" fillId="2" borderId="9" xfId="2" applyFont="1" applyFill="1" applyBorder="1" applyAlignment="1">
      <alignment horizontal="right" vertical="center" wrapText="1"/>
    </xf>
    <xf numFmtId="38" fontId="6" fillId="2" borderId="9" xfId="2" applyFont="1" applyFill="1" applyBorder="1" applyAlignment="1">
      <alignment horizontal="right" vertical="center"/>
    </xf>
    <xf numFmtId="38" fontId="6" fillId="2" borderId="2" xfId="2" applyFont="1" applyFill="1" applyBorder="1" applyAlignment="1">
      <alignment horizontal="right" vertical="center" wrapText="1"/>
    </xf>
    <xf numFmtId="38" fontId="6" fillId="2" borderId="2" xfId="2" applyFont="1" applyFill="1" applyBorder="1" applyAlignment="1">
      <alignment horizontal="right" vertical="center"/>
    </xf>
    <xf numFmtId="38" fontId="6" fillId="2" borderId="22" xfId="2" applyFont="1" applyFill="1" applyBorder="1" applyAlignment="1">
      <alignment horizontal="right" vertical="center" wrapText="1"/>
    </xf>
    <xf numFmtId="38" fontId="6" fillId="2" borderId="22" xfId="2" applyFont="1" applyFill="1" applyBorder="1" applyAlignment="1">
      <alignment horizontal="right" vertical="center"/>
    </xf>
    <xf numFmtId="38" fontId="6" fillId="2" borderId="1" xfId="2" applyFont="1" applyFill="1" applyBorder="1" applyAlignment="1">
      <alignment horizontal="right" vertical="center"/>
    </xf>
    <xf numFmtId="38" fontId="6" fillId="2" borderId="4" xfId="2" applyFont="1" applyFill="1" applyBorder="1" applyAlignment="1">
      <alignment horizontal="right" vertical="center" wrapText="1"/>
    </xf>
    <xf numFmtId="38" fontId="6" fillId="2" borderId="4" xfId="2" applyFont="1" applyFill="1" applyBorder="1" applyAlignment="1">
      <alignment horizontal="right" vertical="center"/>
    </xf>
    <xf numFmtId="38" fontId="4" fillId="4" borderId="40" xfId="2" applyFont="1" applyFill="1" applyBorder="1" applyAlignment="1">
      <alignment horizontal="right" vertical="center"/>
    </xf>
    <xf numFmtId="38" fontId="4" fillId="4" borderId="36" xfId="2" applyFont="1" applyFill="1" applyBorder="1" applyAlignment="1">
      <alignment horizontal="right" vertical="center"/>
    </xf>
    <xf numFmtId="38" fontId="4" fillId="4" borderId="44" xfId="2" applyFont="1" applyFill="1" applyBorder="1" applyAlignment="1">
      <alignment horizontal="right" vertical="center"/>
    </xf>
    <xf numFmtId="38" fontId="6" fillId="4" borderId="1" xfId="2" applyFont="1" applyFill="1" applyBorder="1">
      <alignment vertical="center"/>
    </xf>
    <xf numFmtId="38" fontId="6" fillId="4" borderId="29" xfId="2" applyFont="1" applyFill="1" applyBorder="1">
      <alignment vertical="center"/>
    </xf>
    <xf numFmtId="38" fontId="6" fillId="4" borderId="41" xfId="2" applyFont="1" applyFill="1" applyBorder="1">
      <alignment vertical="center"/>
    </xf>
    <xf numFmtId="38" fontId="6" fillId="4" borderId="30" xfId="2" applyFont="1" applyFill="1" applyBorder="1">
      <alignment vertical="center"/>
    </xf>
    <xf numFmtId="38" fontId="6" fillId="4" borderId="4" xfId="2" applyFont="1" applyFill="1" applyBorder="1">
      <alignment vertical="center"/>
    </xf>
    <xf numFmtId="38" fontId="6" fillId="4" borderId="43" xfId="2" applyFont="1" applyFill="1" applyBorder="1">
      <alignment vertical="center"/>
    </xf>
    <xf numFmtId="38" fontId="6" fillId="4" borderId="24" xfId="2" applyFont="1" applyFill="1" applyBorder="1" applyAlignment="1">
      <alignment vertical="center"/>
    </xf>
    <xf numFmtId="38" fontId="6" fillId="4" borderId="1" xfId="2" applyFont="1" applyFill="1" applyBorder="1" applyAlignment="1">
      <alignment vertical="center"/>
    </xf>
    <xf numFmtId="38" fontId="6" fillId="4" borderId="13" xfId="2" applyFont="1" applyFill="1" applyBorder="1" applyAlignment="1">
      <alignment vertical="center"/>
    </xf>
    <xf numFmtId="38" fontId="4" fillId="4" borderId="1" xfId="2" applyFont="1" applyFill="1" applyBorder="1" applyAlignment="1">
      <alignment vertical="center"/>
    </xf>
    <xf numFmtId="38" fontId="4" fillId="4" borderId="13" xfId="2" applyFont="1" applyFill="1" applyBorder="1" applyAlignment="1">
      <alignment vertical="center"/>
    </xf>
    <xf numFmtId="38" fontId="4" fillId="4" borderId="21" xfId="2" applyFont="1" applyFill="1" applyBorder="1" applyAlignment="1">
      <alignment vertical="center"/>
    </xf>
    <xf numFmtId="38" fontId="4" fillId="4" borderId="2" xfId="2" applyFont="1" applyFill="1" applyBorder="1" applyAlignment="1">
      <alignment vertical="center"/>
    </xf>
    <xf numFmtId="38" fontId="4" fillId="4" borderId="18" xfId="2" applyFont="1" applyFill="1" applyBorder="1" applyAlignment="1">
      <alignment vertical="center"/>
    </xf>
    <xf numFmtId="38" fontId="4" fillId="4" borderId="24" xfId="2" applyFont="1" applyFill="1" applyBorder="1" applyAlignment="1">
      <alignment vertical="center"/>
    </xf>
    <xf numFmtId="38" fontId="4" fillId="4" borderId="25" xfId="2" applyFont="1" applyFill="1" applyBorder="1" applyAlignment="1">
      <alignment vertical="center"/>
    </xf>
    <xf numFmtId="38" fontId="4" fillId="4" borderId="4" xfId="2" applyFont="1" applyFill="1" applyBorder="1" applyAlignment="1">
      <alignment vertical="center"/>
    </xf>
    <xf numFmtId="38" fontId="4" fillId="4" borderId="27" xfId="2" applyFont="1" applyFill="1" applyBorder="1" applyAlignment="1">
      <alignment vertical="center"/>
    </xf>
    <xf numFmtId="38" fontId="4" fillId="4" borderId="48" xfId="2" applyFont="1" applyFill="1" applyBorder="1" applyAlignment="1">
      <alignment horizontal="right" vertical="center"/>
    </xf>
    <xf numFmtId="38" fontId="4" fillId="4" borderId="4" xfId="2" applyFont="1" applyFill="1" applyBorder="1" applyAlignment="1">
      <alignment horizontal="right" vertical="center"/>
    </xf>
    <xf numFmtId="38" fontId="4" fillId="4" borderId="27" xfId="2" applyFont="1" applyFill="1" applyBorder="1" applyAlignment="1">
      <alignment horizontal="right" vertical="center"/>
    </xf>
    <xf numFmtId="38" fontId="4" fillId="4" borderId="8" xfId="2" applyFont="1" applyFill="1" applyBorder="1" applyAlignment="1">
      <alignment horizontal="right" vertical="center"/>
    </xf>
    <xf numFmtId="38" fontId="4" fillId="4" borderId="16" xfId="2" applyFont="1" applyFill="1" applyBorder="1" applyAlignment="1">
      <alignment horizontal="right" vertical="center"/>
    </xf>
    <xf numFmtId="0" fontId="25" fillId="5" borderId="1" xfId="0" applyFont="1" applyFill="1" applyBorder="1" applyAlignment="1">
      <alignment horizontal="center" vertical="center"/>
    </xf>
    <xf numFmtId="0" fontId="12" fillId="5" borderId="1" xfId="0" applyFont="1" applyFill="1" applyBorder="1" applyAlignment="1">
      <alignment horizontal="center" vertical="center"/>
    </xf>
    <xf numFmtId="49" fontId="4" fillId="0" borderId="2"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49" fontId="4" fillId="0" borderId="4" xfId="0" applyNumberFormat="1" applyFont="1" applyBorder="1" applyAlignment="1">
      <alignment horizontal="left" vertical="top"/>
    </xf>
    <xf numFmtId="49" fontId="6" fillId="0" borderId="1"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xf>
    <xf numFmtId="49" fontId="6" fillId="0" borderId="27" xfId="0" applyNumberFormat="1" applyFont="1" applyFill="1" applyBorder="1" applyAlignment="1">
      <alignment horizontal="left" vertical="center"/>
    </xf>
    <xf numFmtId="49" fontId="6" fillId="0" borderId="13" xfId="0" applyNumberFormat="1" applyFont="1" applyFill="1" applyBorder="1" applyAlignment="1">
      <alignment vertical="center"/>
    </xf>
    <xf numFmtId="49" fontId="4" fillId="0" borderId="18" xfId="0" applyNumberFormat="1" applyFont="1" applyFill="1" applyBorder="1" applyAlignment="1">
      <alignment vertical="top"/>
    </xf>
    <xf numFmtId="49" fontId="4" fillId="0" borderId="13" xfId="0" applyNumberFormat="1" applyFont="1" applyFill="1" applyBorder="1" applyAlignment="1">
      <alignment vertical="top"/>
    </xf>
    <xf numFmtId="49" fontId="4" fillId="0" borderId="27" xfId="0" applyNumberFormat="1" applyFont="1" applyBorder="1" applyAlignment="1">
      <alignment vertical="top"/>
    </xf>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4" fillId="0" borderId="24" xfId="0" applyFont="1" applyFill="1" applyBorder="1" applyAlignment="1">
      <alignment horizontal="center" vertical="top"/>
    </xf>
    <xf numFmtId="0" fontId="4" fillId="0" borderId="15" xfId="0" applyFont="1" applyFill="1" applyBorder="1" applyAlignment="1">
      <alignment horizontal="center" vertical="top"/>
    </xf>
    <xf numFmtId="0" fontId="6" fillId="0" borderId="29"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Fill="1" applyBorder="1" applyAlignment="1">
      <alignment horizontal="center" vertical="center"/>
    </xf>
    <xf numFmtId="0" fontId="6" fillId="0" borderId="15" xfId="0" applyFont="1" applyFill="1" applyBorder="1" applyAlignment="1">
      <alignment horizontal="center" vertical="center"/>
    </xf>
    <xf numFmtId="0" fontId="15" fillId="3" borderId="49" xfId="0" applyFont="1" applyFill="1" applyBorder="1" applyAlignment="1">
      <alignment horizontal="left" vertical="center"/>
    </xf>
    <xf numFmtId="0" fontId="3" fillId="0" borderId="0" xfId="0" applyFont="1" applyBorder="1" applyAlignment="1">
      <alignment horizontal="left" vertical="center"/>
    </xf>
    <xf numFmtId="0" fontId="24" fillId="0" borderId="34" xfId="0" applyFont="1" applyBorder="1" applyAlignment="1">
      <alignment horizontal="center" vertical="center"/>
    </xf>
    <xf numFmtId="0" fontId="24" fillId="0" borderId="47" xfId="0" applyFont="1" applyBorder="1" applyAlignment="1">
      <alignment horizontal="center" vertical="center"/>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0" xfId="0" applyFont="1" applyBorder="1" applyAlignment="1">
      <alignment horizontal="center" vertical="center" wrapText="1"/>
    </xf>
    <xf numFmtId="0" fontId="4" fillId="0" borderId="24" xfId="0" applyFont="1" applyFill="1" applyBorder="1" applyAlignment="1">
      <alignment horizontal="center" vertical="center"/>
    </xf>
    <xf numFmtId="0" fontId="4" fillId="0" borderId="15" xfId="0" applyFont="1" applyFill="1" applyBorder="1" applyAlignment="1">
      <alignment horizontal="center" vertical="center"/>
    </xf>
    <xf numFmtId="3" fontId="4" fillId="0" borderId="27" xfId="0" applyNumberFormat="1" applyFont="1" applyBorder="1" applyAlignment="1">
      <alignment horizontal="center" vertical="top"/>
    </xf>
    <xf numFmtId="3" fontId="4" fillId="0" borderId="42" xfId="0" applyNumberFormat="1" applyFont="1" applyBorder="1" applyAlignment="1">
      <alignment horizontal="center" vertical="top"/>
    </xf>
    <xf numFmtId="3" fontId="4" fillId="0" borderId="8" xfId="0" applyNumberFormat="1" applyFont="1" applyBorder="1" applyAlignment="1">
      <alignment horizontal="center" vertical="top"/>
    </xf>
    <xf numFmtId="3" fontId="6" fillId="0" borderId="26" xfId="0" applyNumberFormat="1" applyFont="1" applyBorder="1" applyAlignment="1">
      <alignment horizontal="center" vertical="center" wrapText="1"/>
    </xf>
    <xf numFmtId="3" fontId="6" fillId="0" borderId="38"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3" fontId="6" fillId="0" borderId="13" xfId="0" applyNumberFormat="1" applyFont="1" applyFill="1" applyBorder="1" applyAlignment="1">
      <alignment horizontal="center" vertical="center" wrapText="1"/>
    </xf>
    <xf numFmtId="3" fontId="6" fillId="0" borderId="35"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4" fillId="0" borderId="25" xfId="0" applyFont="1" applyBorder="1" applyAlignment="1">
      <alignment horizontal="center" vertical="top"/>
    </xf>
    <xf numFmtId="0" fontId="4" fillId="0" borderId="16" xfId="0" applyFont="1" applyBorder="1" applyAlignment="1">
      <alignment horizontal="center" vertical="top"/>
    </xf>
    <xf numFmtId="0" fontId="16" fillId="0" borderId="26" xfId="0" applyFont="1" applyBorder="1" applyAlignment="1">
      <alignment horizontal="center" vertical="center" wrapText="1"/>
    </xf>
    <xf numFmtId="0" fontId="6" fillId="0" borderId="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42" xfId="0" applyFont="1" applyFill="1" applyBorder="1" applyAlignment="1">
      <alignment horizontal="center" vertical="center"/>
    </xf>
    <xf numFmtId="3" fontId="6" fillId="0" borderId="27" xfId="0" applyNumberFormat="1" applyFont="1" applyFill="1" applyBorder="1" applyAlignment="1">
      <alignment horizontal="center" vertical="center" wrapText="1"/>
    </xf>
    <xf numFmtId="3" fontId="6" fillId="0" borderId="42"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5" fillId="0" borderId="0" xfId="0" applyFont="1" applyFill="1" applyBorder="1" applyAlignment="1">
      <alignment horizontal="left" vertical="center"/>
    </xf>
    <xf numFmtId="0" fontId="6" fillId="5" borderId="31"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0" fillId="5" borderId="33" xfId="0" applyFont="1" applyFill="1" applyBorder="1" applyAlignment="1">
      <alignment vertical="center"/>
    </xf>
    <xf numFmtId="0" fontId="0" fillId="0" borderId="1" xfId="0" applyBorder="1" applyAlignment="1">
      <alignment horizontal="center" vertical="center"/>
    </xf>
    <xf numFmtId="178" fontId="0" fillId="0" borderId="0" xfId="0" applyNumberFormat="1" applyAlignment="1">
      <alignment horizontal="center" vertical="center" wrapText="1"/>
    </xf>
    <xf numFmtId="0" fontId="4" fillId="4" borderId="20"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6" fillId="2" borderId="36" xfId="0" applyFont="1" applyFill="1" applyBorder="1" applyAlignment="1">
      <alignment horizontal="center" vertical="center" wrapText="1"/>
    </xf>
  </cellXfs>
  <cellStyles count="6">
    <cellStyle name="パーセント 2" xfId="4"/>
    <cellStyle name="ハイパーリンク" xfId="1" builtinId="8"/>
    <cellStyle name="桁区切り" xfId="2" builtinId="6"/>
    <cellStyle name="標準" xfId="0" builtinId="0"/>
    <cellStyle name="標準 2" xfId="3"/>
    <cellStyle name="標準 3" xfId="5"/>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3429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14</xdr:col>
      <xdr:colOff>274864</xdr:colOff>
      <xdr:row>1</xdr:row>
      <xdr:rowOff>176440</xdr:rowOff>
    </xdr:from>
    <xdr:to>
      <xdr:col>14</xdr:col>
      <xdr:colOff>1519464</xdr:colOff>
      <xdr:row>3</xdr:row>
      <xdr:rowOff>223611</xdr:rowOff>
    </xdr:to>
    <xdr:sp macro="" textlink="">
      <xdr:nvSpPr>
        <xdr:cNvPr id="3" name="テキスト ボックス 2"/>
        <xdr:cNvSpPr txBox="1"/>
      </xdr:nvSpPr>
      <xdr:spPr>
        <a:xfrm>
          <a:off x="23611114" y="430440"/>
          <a:ext cx="1244600" cy="745671"/>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0</xdr:col>
      <xdr:colOff>107949</xdr:colOff>
      <xdr:row>17</xdr:row>
      <xdr:rowOff>50800</xdr:rowOff>
    </xdr:from>
    <xdr:to>
      <xdr:col>10</xdr:col>
      <xdr:colOff>841374</xdr:colOff>
      <xdr:row>17</xdr:row>
      <xdr:rowOff>1857375</xdr:rowOff>
    </xdr:to>
    <xdr:sp macro="" textlink="">
      <xdr:nvSpPr>
        <xdr:cNvPr id="4" name="テキスト ボックス 3"/>
        <xdr:cNvSpPr txBox="1"/>
      </xdr:nvSpPr>
      <xdr:spPr>
        <a:xfrm>
          <a:off x="107949" y="5210175"/>
          <a:ext cx="17084675" cy="1806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en-US" altLang="ja-JP" sz="1600" b="1">
              <a:solidFill>
                <a:srgbClr val="FF0000"/>
              </a:solidFill>
            </a:rPr>
            <a:t>※</a:t>
          </a:r>
          <a:r>
            <a:rPr kumimoji="1" lang="ja-JP" altLang="en-US" sz="1600" b="1">
              <a:solidFill>
                <a:srgbClr val="FF0000"/>
              </a:solidFill>
            </a:rPr>
            <a:t>各都道府県は入力に当たって、上部の都道府県名欄から該当するものを選択してください。自動出力される最大必要見込量を踏まえて、配布先リストへの記入をお願いします。</a:t>
          </a:r>
          <a:endParaRPr kumimoji="1" lang="en-US" altLang="ja-JP" sz="16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各物資の数量（Ｋ～</a:t>
          </a:r>
          <a:r>
            <a:rPr kumimoji="1" lang="en-US" altLang="ja-JP" sz="1600" b="1">
              <a:solidFill>
                <a:srgbClr val="FF0000"/>
              </a:solidFill>
              <a:effectLst/>
              <a:latin typeface="+mn-lt"/>
              <a:ea typeface="+mn-ea"/>
              <a:cs typeface="+mn-cs"/>
            </a:rPr>
            <a:t>O</a:t>
          </a:r>
          <a:r>
            <a:rPr kumimoji="1" lang="ja-JP" altLang="ja-JP" sz="1600" b="1">
              <a:solidFill>
                <a:srgbClr val="FF0000"/>
              </a:solidFill>
              <a:effectLst/>
              <a:latin typeface="+mn-lt"/>
              <a:ea typeface="+mn-ea"/>
              <a:cs typeface="+mn-cs"/>
            </a:rPr>
            <a:t>列）の入力の際、必ず</a:t>
          </a:r>
          <a:r>
            <a:rPr kumimoji="1" lang="ja-JP" altLang="ja-JP" sz="1600" b="1" u="sng">
              <a:solidFill>
                <a:srgbClr val="FF0000"/>
              </a:solidFill>
              <a:effectLst/>
              <a:latin typeface="+mn-lt"/>
              <a:ea typeface="+mn-ea"/>
              <a:cs typeface="+mn-cs"/>
            </a:rPr>
            <a:t>「数値」</a:t>
          </a:r>
          <a:r>
            <a:rPr kumimoji="1" lang="ja-JP" altLang="ja-JP" sz="1600" b="1">
              <a:solidFill>
                <a:srgbClr val="FF0000"/>
              </a:solidFill>
              <a:effectLst/>
              <a:latin typeface="+mn-lt"/>
              <a:ea typeface="+mn-ea"/>
              <a:cs typeface="+mn-cs"/>
            </a:rPr>
            <a:t>で入力して下さい。「文字列」になっていると合計に反映されません。</a:t>
          </a:r>
          <a:endParaRPr kumimoji="1" lang="en-US" altLang="ja-JP" sz="1600" b="1">
            <a:solidFill>
              <a:srgbClr val="FF0000"/>
            </a:solidFill>
            <a:effectLst/>
            <a:latin typeface="+mn-lt"/>
            <a:ea typeface="+mn-ea"/>
            <a:cs typeface="+mn-cs"/>
          </a:endParaRPr>
        </a:p>
        <a:p>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各配布物資について、素材・サイズ等の指定はできません。（非滅菌手袋については、ニトリルと</a:t>
          </a:r>
          <a:r>
            <a:rPr kumimoji="1" lang="en-US" altLang="ja-JP" sz="1600" b="1">
              <a:solidFill>
                <a:srgbClr val="FF0000"/>
              </a:solidFill>
              <a:effectLst/>
              <a:latin typeface="+mn-lt"/>
              <a:ea typeface="+mn-ea"/>
              <a:cs typeface="+mn-cs"/>
            </a:rPr>
            <a:t>PVC</a:t>
          </a:r>
          <a:r>
            <a:rPr kumimoji="1" lang="ja-JP" altLang="ja-JP" sz="1600" b="1">
              <a:solidFill>
                <a:srgbClr val="FF0000"/>
              </a:solidFill>
              <a:effectLst/>
              <a:latin typeface="+mn-lt"/>
              <a:ea typeface="+mn-ea"/>
              <a:cs typeface="+mn-cs"/>
            </a:rPr>
            <a:t>を５：５で、</a:t>
          </a:r>
          <a:r>
            <a:rPr kumimoji="1" lang="en-US" altLang="ja-JP" sz="1600" b="1">
              <a:solidFill>
                <a:srgbClr val="FF0000"/>
              </a:solidFill>
              <a:effectLst/>
              <a:latin typeface="+mn-lt"/>
              <a:ea typeface="+mn-ea"/>
              <a:cs typeface="+mn-cs"/>
            </a:rPr>
            <a:t>S M L</a:t>
          </a:r>
          <a:r>
            <a:rPr kumimoji="1" lang="ja-JP" altLang="ja-JP" sz="1600" b="1">
              <a:solidFill>
                <a:srgbClr val="FF0000"/>
              </a:solidFill>
              <a:effectLst/>
              <a:latin typeface="+mn-lt"/>
              <a:ea typeface="+mn-ea"/>
              <a:cs typeface="+mn-cs"/>
            </a:rPr>
            <a:t>を３：５：２で送付します。）</a:t>
          </a:r>
          <a:endParaRPr lang="ja-JP" altLang="ja-JP" sz="1600" b="1">
            <a:solidFill>
              <a:srgbClr val="FF0000"/>
            </a:solidFill>
            <a:effectLst/>
          </a:endParaRPr>
        </a:p>
        <a:p>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各物資の保管スペースの目安は、高さ約</a:t>
          </a:r>
          <a:r>
            <a:rPr kumimoji="1" lang="en-US" altLang="ja-JP" sz="1600" b="1">
              <a:solidFill>
                <a:srgbClr val="FF0000"/>
              </a:solidFill>
              <a:effectLst/>
              <a:latin typeface="+mn-lt"/>
              <a:ea typeface="+mn-ea"/>
              <a:cs typeface="+mn-cs"/>
            </a:rPr>
            <a:t>2m</a:t>
          </a:r>
          <a:r>
            <a:rPr kumimoji="1" lang="ja-JP" altLang="ja-JP" sz="1600" b="1">
              <a:solidFill>
                <a:srgbClr val="FF0000"/>
              </a:solidFill>
              <a:effectLst/>
              <a:latin typeface="+mn-lt"/>
              <a:ea typeface="+mn-ea"/>
              <a:cs typeface="+mn-cs"/>
            </a:rPr>
            <a:t>までを積み上げる等の前提の下、次のとおりですので参考にしてください。</a:t>
          </a:r>
          <a:endParaRPr lang="ja-JP" altLang="ja-JP" sz="1600" b="1">
            <a:solidFill>
              <a:srgbClr val="FF0000"/>
            </a:solidFill>
            <a:effectLst/>
          </a:endParaRPr>
        </a:p>
        <a:p>
          <a:r>
            <a:rPr kumimoji="1" lang="ja-JP" altLang="ja-JP" sz="1600" b="1">
              <a:solidFill>
                <a:srgbClr val="FF0000"/>
              </a:solidFill>
              <a:effectLst/>
              <a:latin typeface="+mn-lt"/>
              <a:ea typeface="+mn-ea"/>
              <a:cs typeface="+mn-cs"/>
            </a:rPr>
            <a:t>　サージカルマスク：</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10</a:t>
          </a:r>
          <a:r>
            <a:rPr kumimoji="1" lang="ja-JP" altLang="ja-JP" sz="1600" b="1">
              <a:solidFill>
                <a:srgbClr val="FF0000"/>
              </a:solidFill>
              <a:effectLst/>
              <a:latin typeface="+mn-lt"/>
              <a:ea typeface="+mn-ea"/>
              <a:cs typeface="+mn-cs"/>
            </a:rPr>
            <a:t>万枚　非滅菌手袋：</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a:t>
          </a:r>
          <a:r>
            <a:rPr kumimoji="1" lang="ja-JP" altLang="ja-JP" sz="1600" b="1">
              <a:solidFill>
                <a:srgbClr val="FF0000"/>
              </a:solidFill>
              <a:effectLst/>
              <a:latin typeface="+mn-lt"/>
              <a:ea typeface="+mn-ea"/>
              <a:cs typeface="+mn-cs"/>
            </a:rPr>
            <a:t>万枚　</a:t>
          </a:r>
          <a:r>
            <a:rPr kumimoji="1" lang="en-US" altLang="ja-JP" sz="1600" b="1">
              <a:solidFill>
                <a:srgbClr val="FF0000"/>
              </a:solidFill>
              <a:effectLst/>
              <a:latin typeface="+mn-lt"/>
              <a:ea typeface="+mn-ea"/>
              <a:cs typeface="+mn-cs"/>
            </a:rPr>
            <a:t>N95</a:t>
          </a:r>
          <a:r>
            <a:rPr kumimoji="1" lang="ja-JP" altLang="ja-JP" sz="1600" b="1">
              <a:solidFill>
                <a:srgbClr val="FF0000"/>
              </a:solidFill>
              <a:effectLst/>
              <a:latin typeface="+mn-lt"/>
              <a:ea typeface="+mn-ea"/>
              <a:cs typeface="+mn-cs"/>
            </a:rPr>
            <a:t>等マスク：</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6,500</a:t>
          </a:r>
          <a:r>
            <a:rPr kumimoji="1" lang="ja-JP" altLang="ja-JP" sz="1600" b="1">
              <a:solidFill>
                <a:srgbClr val="FF0000"/>
              </a:solidFill>
              <a:effectLst/>
              <a:latin typeface="+mn-lt"/>
              <a:ea typeface="+mn-ea"/>
              <a:cs typeface="+mn-cs"/>
            </a:rPr>
            <a:t>枚　アイソレーションガウン：</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6,500</a:t>
          </a:r>
          <a:r>
            <a:rPr kumimoji="1" lang="ja-JP" altLang="ja-JP" sz="1600" b="1">
              <a:solidFill>
                <a:srgbClr val="FF0000"/>
              </a:solidFill>
              <a:effectLst/>
              <a:latin typeface="+mn-lt"/>
              <a:ea typeface="+mn-ea"/>
              <a:cs typeface="+mn-cs"/>
            </a:rPr>
            <a:t>枚　フェイスシールド：</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坪辺り約７万枚</a:t>
          </a:r>
          <a:endParaRPr kumimoji="1" lang="en-US" altLang="ja-JP"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5715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13</xdr:col>
      <xdr:colOff>585107</xdr:colOff>
      <xdr:row>1</xdr:row>
      <xdr:rowOff>190500</xdr:rowOff>
    </xdr:from>
    <xdr:to>
      <xdr:col>13</xdr:col>
      <xdr:colOff>1829707</xdr:colOff>
      <xdr:row>3</xdr:row>
      <xdr:rowOff>233136</xdr:rowOff>
    </xdr:to>
    <xdr:sp macro="" textlink="">
      <xdr:nvSpPr>
        <xdr:cNvPr id="3" name="テキスト ボックス 2"/>
        <xdr:cNvSpPr txBox="1"/>
      </xdr:nvSpPr>
      <xdr:spPr>
        <a:xfrm>
          <a:off x="24574500" y="435429"/>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7</xdr:col>
      <xdr:colOff>2286000</xdr:colOff>
      <xdr:row>7</xdr:row>
      <xdr:rowOff>231322</xdr:rowOff>
    </xdr:from>
    <xdr:to>
      <xdr:col>12</xdr:col>
      <xdr:colOff>2095500</xdr:colOff>
      <xdr:row>10</xdr:row>
      <xdr:rowOff>146958</xdr:rowOff>
    </xdr:to>
    <xdr:sp macro="" textlink="">
      <xdr:nvSpPr>
        <xdr:cNvPr id="4" name="テキスト ボックス 3"/>
        <xdr:cNvSpPr txBox="1"/>
      </xdr:nvSpPr>
      <xdr:spPr>
        <a:xfrm>
          <a:off x="14303375" y="2199822"/>
          <a:ext cx="11779250" cy="820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ja-JP" altLang="en-US" sz="1600" b="1">
              <a:solidFill>
                <a:srgbClr val="FF0000"/>
              </a:solidFill>
            </a:rPr>
            <a:t>○各物資の数量（Ｈ～</a:t>
          </a:r>
          <a:r>
            <a:rPr kumimoji="1" lang="en-US" altLang="ja-JP" sz="1600" b="1">
              <a:solidFill>
                <a:srgbClr val="FF0000"/>
              </a:solidFill>
              <a:latin typeface="+mj-ea"/>
              <a:ea typeface="+mj-ea"/>
            </a:rPr>
            <a:t>L</a:t>
          </a:r>
          <a:r>
            <a:rPr kumimoji="1" lang="ja-JP" altLang="en-US" sz="1600" b="1">
              <a:solidFill>
                <a:srgbClr val="FF0000"/>
              </a:solidFill>
            </a:rPr>
            <a:t>列）の入力の際、必ず</a:t>
          </a:r>
          <a:r>
            <a:rPr kumimoji="1" lang="ja-JP" altLang="en-US" sz="1800" b="1" u="sng">
              <a:solidFill>
                <a:srgbClr val="FF0000"/>
              </a:solidFill>
            </a:rPr>
            <a:t>「数値」</a:t>
          </a:r>
          <a:r>
            <a:rPr kumimoji="1" lang="ja-JP" altLang="en-US" sz="1600" b="1">
              <a:solidFill>
                <a:srgbClr val="FF0000"/>
              </a:solidFill>
            </a:rPr>
            <a:t>で入力して下さい。「文字列」になっていると合計に反映されません。</a:t>
          </a:r>
          <a:endParaRPr kumimoji="1" lang="en-US" altLang="ja-JP"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tabSelected="1" view="pageBreakPreview" zoomScale="60" zoomScaleNormal="60" workbookViewId="0">
      <selection activeCell="D21" sqref="D21"/>
    </sheetView>
  </sheetViews>
  <sheetFormatPr defaultColWidth="9" defaultRowHeight="14.25" x14ac:dyDescent="0.15"/>
  <cols>
    <col min="1" max="1" width="2" style="2" customWidth="1"/>
    <col min="2" max="2" width="29.125" style="2" customWidth="1"/>
    <col min="3" max="4" width="23" style="2" customWidth="1"/>
    <col min="5" max="6" width="23" style="3" customWidth="1"/>
    <col min="7" max="22" width="23" style="2" customWidth="1"/>
    <col min="23" max="16384" width="9" style="2"/>
  </cols>
  <sheetData>
    <row r="1" spans="2:22" ht="19.5" customHeight="1" x14ac:dyDescent="0.15">
      <c r="C1" s="15"/>
      <c r="D1" s="15"/>
      <c r="J1" s="11"/>
      <c r="K1" s="11"/>
      <c r="L1" s="11"/>
      <c r="M1" s="11"/>
      <c r="N1" s="12"/>
    </row>
    <row r="2" spans="2:22" ht="35.25" customHeight="1" x14ac:dyDescent="0.15">
      <c r="C2" s="15"/>
      <c r="D2" s="15"/>
      <c r="J2" s="50"/>
      <c r="K2" s="50"/>
      <c r="L2" s="50"/>
      <c r="M2" s="50"/>
    </row>
    <row r="3" spans="2:22" ht="19.5" customHeight="1" x14ac:dyDescent="0.15">
      <c r="B3" s="16" t="s">
        <v>68</v>
      </c>
      <c r="C3" s="15"/>
      <c r="D3" s="15"/>
      <c r="J3" s="51"/>
      <c r="K3" s="52"/>
      <c r="L3" s="52"/>
      <c r="M3" s="52"/>
      <c r="N3" s="12"/>
    </row>
    <row r="4" spans="2:22" ht="19.5" customHeight="1" x14ac:dyDescent="0.15">
      <c r="C4" s="15"/>
      <c r="D4" s="15"/>
      <c r="J4" s="51"/>
      <c r="K4" s="52"/>
      <c r="L4" s="52"/>
      <c r="M4" s="52"/>
      <c r="N4" s="12"/>
    </row>
    <row r="5" spans="2:22" ht="19.5" customHeight="1" x14ac:dyDescent="0.15">
      <c r="C5" s="15"/>
      <c r="D5" s="15"/>
      <c r="J5" s="51"/>
      <c r="K5" s="52"/>
      <c r="L5" s="52"/>
      <c r="M5" s="52"/>
      <c r="N5" s="14"/>
    </row>
    <row r="6" spans="2:22" ht="19.5" customHeight="1" x14ac:dyDescent="0.15">
      <c r="C6" s="15"/>
      <c r="D6" s="15"/>
      <c r="G6" s="174" t="s">
        <v>97</v>
      </c>
      <c r="H6" s="175"/>
      <c r="I6" s="175"/>
      <c r="J6" s="175"/>
      <c r="K6" s="176"/>
    </row>
    <row r="7" spans="2:22" ht="19.5" customHeight="1" x14ac:dyDescent="0.15">
      <c r="C7" s="15"/>
      <c r="D7" s="15"/>
      <c r="G7" s="158" t="s">
        <v>15</v>
      </c>
      <c r="H7" s="158" t="s">
        <v>72</v>
      </c>
      <c r="I7" s="159" t="s">
        <v>13</v>
      </c>
      <c r="J7" s="159" t="s">
        <v>7</v>
      </c>
      <c r="K7" s="159" t="s">
        <v>19</v>
      </c>
    </row>
    <row r="8" spans="2:22" ht="31.5" customHeight="1" x14ac:dyDescent="0.15">
      <c r="C8" s="15"/>
      <c r="D8" s="15"/>
      <c r="G8" s="119" t="e">
        <f>VLOOKUP($B$13,最大必要見込量!$A$4:$U$51,2,0)</f>
        <v>#N/A</v>
      </c>
      <c r="H8" s="119" t="e">
        <f>VLOOKUP($B$13,最大必要見込量!$A$4:$U$51,6,0)</f>
        <v>#N/A</v>
      </c>
      <c r="I8" s="119" t="e">
        <f>VLOOKUP($B$13,最大必要見込量!$A$4:$U$51,10,0)</f>
        <v>#N/A</v>
      </c>
      <c r="J8" s="119" t="e">
        <f>VLOOKUP($B$13,最大必要見込量!$A$4:$U$51,14,0)</f>
        <v>#N/A</v>
      </c>
      <c r="K8" s="119" t="e">
        <f>VLOOKUP($B$13,最大必要見込量!$A$4:$U$51,18,0)</f>
        <v>#N/A</v>
      </c>
    </row>
    <row r="9" spans="2:22" ht="19.5" customHeight="1" x14ac:dyDescent="0.15">
      <c r="C9" s="15"/>
      <c r="D9" s="15"/>
      <c r="J9" s="51"/>
      <c r="K9" s="52"/>
      <c r="L9" s="52"/>
      <c r="M9" s="52"/>
      <c r="N9" s="12"/>
    </row>
    <row r="10" spans="2:22" ht="19.5" customHeight="1" thickBot="1" x14ac:dyDescent="0.2">
      <c r="B10" s="189" t="s">
        <v>26</v>
      </c>
      <c r="C10" s="189"/>
      <c r="D10" s="189"/>
      <c r="E10" s="189"/>
      <c r="F10" s="189"/>
      <c r="G10" s="189"/>
      <c r="H10" s="189"/>
      <c r="I10" s="189"/>
      <c r="J10" s="189"/>
      <c r="K10" s="53"/>
      <c r="L10" s="53"/>
      <c r="M10" s="53"/>
      <c r="O10" s="6"/>
      <c r="P10" s="6"/>
      <c r="Q10" s="6"/>
      <c r="R10" s="12"/>
    </row>
    <row r="11" spans="2:22" ht="23.25" customHeight="1" x14ac:dyDescent="0.15">
      <c r="B11" s="191" t="s">
        <v>9</v>
      </c>
      <c r="C11" s="193" t="s">
        <v>15</v>
      </c>
      <c r="D11" s="194"/>
      <c r="E11" s="194"/>
      <c r="F11" s="195"/>
      <c r="G11" s="196" t="s">
        <v>72</v>
      </c>
      <c r="H11" s="193"/>
      <c r="I11" s="194"/>
      <c r="J11" s="210"/>
      <c r="K11" s="196" t="s">
        <v>13</v>
      </c>
      <c r="L11" s="193"/>
      <c r="M11" s="194"/>
      <c r="N11" s="195"/>
    </row>
    <row r="12" spans="2:22" ht="23.25" customHeight="1" thickBot="1" x14ac:dyDescent="0.2">
      <c r="B12" s="192"/>
      <c r="C12" s="118" t="s">
        <v>17</v>
      </c>
      <c r="D12" s="101" t="s">
        <v>66</v>
      </c>
      <c r="E12" s="101" t="s">
        <v>18</v>
      </c>
      <c r="F12" s="102" t="s">
        <v>2</v>
      </c>
      <c r="G12" s="101" t="s">
        <v>17</v>
      </c>
      <c r="H12" s="101" t="s">
        <v>66</v>
      </c>
      <c r="I12" s="101" t="s">
        <v>18</v>
      </c>
      <c r="J12" s="102" t="s">
        <v>2</v>
      </c>
      <c r="K12" s="101" t="s">
        <v>17</v>
      </c>
      <c r="L12" s="101" t="s">
        <v>66</v>
      </c>
      <c r="M12" s="101" t="s">
        <v>18</v>
      </c>
      <c r="N12" s="102" t="s">
        <v>2</v>
      </c>
    </row>
    <row r="13" spans="2:22" ht="30" customHeight="1" thickBot="1" x14ac:dyDescent="0.2">
      <c r="B13" s="117"/>
      <c r="C13" s="108">
        <f>K21</f>
        <v>0</v>
      </c>
      <c r="D13" s="105">
        <f>K31</f>
        <v>0</v>
      </c>
      <c r="E13" s="105">
        <f>様式2!I13</f>
        <v>0</v>
      </c>
      <c r="F13" s="106">
        <f>SUM(C13:E13)</f>
        <v>0</v>
      </c>
      <c r="G13" s="107">
        <f>L21</f>
        <v>0</v>
      </c>
      <c r="H13" s="108">
        <f>L31</f>
        <v>0</v>
      </c>
      <c r="I13" s="105">
        <f>様式2!J13</f>
        <v>0</v>
      </c>
      <c r="J13" s="106">
        <f>SUM(G13:I13)</f>
        <v>0</v>
      </c>
      <c r="K13" s="107">
        <f>M21</f>
        <v>0</v>
      </c>
      <c r="L13" s="108">
        <f>M31</f>
        <v>0</v>
      </c>
      <c r="M13" s="105">
        <f>様式2!K13</f>
        <v>0</v>
      </c>
      <c r="N13" s="106">
        <f>SUM(K13:M13)</f>
        <v>0</v>
      </c>
    </row>
    <row r="14" spans="2:22" ht="23.25" customHeight="1" x14ac:dyDescent="0.15">
      <c r="B14" s="114"/>
      <c r="C14" s="219" t="s">
        <v>7</v>
      </c>
      <c r="D14" s="220"/>
      <c r="E14" s="220"/>
      <c r="F14" s="221"/>
      <c r="G14" s="193" t="s">
        <v>19</v>
      </c>
      <c r="H14" s="193"/>
      <c r="I14" s="194"/>
      <c r="J14" s="195"/>
      <c r="K14" s="37"/>
      <c r="L14" s="37"/>
      <c r="M14" s="37"/>
      <c r="N14" s="37"/>
      <c r="O14" s="37"/>
      <c r="P14" s="37"/>
      <c r="Q14" s="37"/>
      <c r="R14" s="37"/>
      <c r="S14" s="37"/>
      <c r="T14" s="37"/>
      <c r="U14" s="37"/>
      <c r="V14" s="37"/>
    </row>
    <row r="15" spans="2:22" ht="23.25" customHeight="1" thickBot="1" x14ac:dyDescent="0.2">
      <c r="B15" s="114"/>
      <c r="C15" s="115" t="s">
        <v>17</v>
      </c>
      <c r="D15" s="101" t="s">
        <v>66</v>
      </c>
      <c r="E15" s="101" t="s">
        <v>18</v>
      </c>
      <c r="F15" s="102" t="s">
        <v>2</v>
      </c>
      <c r="G15" s="101" t="s">
        <v>17</v>
      </c>
      <c r="H15" s="101" t="s">
        <v>66</v>
      </c>
      <c r="I15" s="101" t="s">
        <v>18</v>
      </c>
      <c r="J15" s="102" t="s">
        <v>2</v>
      </c>
      <c r="K15" s="37"/>
      <c r="L15" s="37"/>
      <c r="M15" s="37"/>
      <c r="N15" s="37"/>
      <c r="O15" s="37"/>
      <c r="P15" s="37"/>
      <c r="Q15" s="37"/>
      <c r="R15" s="37"/>
      <c r="S15" s="37"/>
      <c r="T15" s="37"/>
      <c r="U15" s="37"/>
      <c r="V15" s="37"/>
    </row>
    <row r="16" spans="2:22" ht="30" customHeight="1" thickBot="1" x14ac:dyDescent="0.2">
      <c r="B16" s="114"/>
      <c r="C16" s="107">
        <f>N21</f>
        <v>0</v>
      </c>
      <c r="D16" s="108">
        <f>N31</f>
        <v>0</v>
      </c>
      <c r="E16" s="105">
        <f>様式2!L13</f>
        <v>0</v>
      </c>
      <c r="F16" s="106">
        <f>SUM(C16:E16)</f>
        <v>0</v>
      </c>
      <c r="G16" s="108">
        <f>O21</f>
        <v>0</v>
      </c>
      <c r="H16" s="108">
        <f>O31</f>
        <v>0</v>
      </c>
      <c r="I16" s="105">
        <f>様式2!M13</f>
        <v>0</v>
      </c>
      <c r="J16" s="106">
        <f>SUM(G16:I16)</f>
        <v>0</v>
      </c>
      <c r="K16" s="37"/>
      <c r="L16" s="37"/>
      <c r="M16" s="37"/>
      <c r="N16" s="37"/>
      <c r="O16" s="37"/>
      <c r="P16" s="37"/>
      <c r="Q16" s="37"/>
      <c r="R16" s="37"/>
      <c r="S16" s="37"/>
      <c r="T16" s="37"/>
      <c r="U16" s="37"/>
      <c r="V16" s="37"/>
    </row>
    <row r="17" spans="2:20" ht="24.95" customHeight="1" x14ac:dyDescent="0.15">
      <c r="B17" s="1" t="s">
        <v>22</v>
      </c>
      <c r="J17" s="7"/>
      <c r="K17" s="7"/>
      <c r="L17" s="7"/>
      <c r="M17" s="7"/>
      <c r="Q17" s="104"/>
    </row>
    <row r="18" spans="2:20" ht="151.5" customHeight="1" x14ac:dyDescent="0.15">
      <c r="B18" s="1"/>
      <c r="J18" s="7"/>
      <c r="K18" s="7"/>
      <c r="L18" s="7"/>
      <c r="M18" s="7"/>
    </row>
    <row r="19" spans="2:20" ht="31.5" customHeight="1" thickBot="1" x14ac:dyDescent="0.2">
      <c r="B19" s="190" t="s">
        <v>16</v>
      </c>
      <c r="C19" s="190"/>
      <c r="D19" s="190"/>
      <c r="E19" s="190"/>
      <c r="F19" s="190"/>
      <c r="G19" s="190"/>
      <c r="H19" s="89"/>
      <c r="K19" s="3"/>
      <c r="L19" s="3"/>
      <c r="M19" s="3"/>
      <c r="O19" s="6"/>
      <c r="P19" s="6"/>
      <c r="Q19" s="6"/>
      <c r="R19" s="12"/>
    </row>
    <row r="20" spans="2:20" ht="24" customHeight="1" x14ac:dyDescent="0.15">
      <c r="B20" s="99" t="s">
        <v>16</v>
      </c>
      <c r="C20" s="99"/>
      <c r="D20" s="99"/>
      <c r="E20" s="99"/>
      <c r="F20" s="99"/>
      <c r="G20" s="99"/>
      <c r="H20" s="99"/>
      <c r="I20" s="2" t="s">
        <v>16</v>
      </c>
      <c r="K20" s="73" t="s">
        <v>2</v>
      </c>
      <c r="L20" s="74" t="s">
        <v>2</v>
      </c>
      <c r="M20" s="74" t="s">
        <v>2</v>
      </c>
      <c r="N20" s="74" t="s">
        <v>2</v>
      </c>
      <c r="O20" s="75" t="s">
        <v>2</v>
      </c>
      <c r="P20" s="12"/>
    </row>
    <row r="21" spans="2:20" ht="34.5" customHeight="1" thickBot="1" x14ac:dyDescent="0.2">
      <c r="B21" s="99" t="s">
        <v>10</v>
      </c>
      <c r="C21" s="54"/>
      <c r="D21" s="89"/>
      <c r="E21" s="54"/>
      <c r="F21" s="54"/>
      <c r="G21" s="54"/>
      <c r="H21" s="89"/>
      <c r="K21" s="153">
        <f>SUM(K23:K28)</f>
        <v>0</v>
      </c>
      <c r="L21" s="155">
        <f t="shared" ref="L21:O21" si="0">SUM(L23:L28)</f>
        <v>0</v>
      </c>
      <c r="M21" s="154">
        <f t="shared" si="0"/>
        <v>0</v>
      </c>
      <c r="N21" s="156">
        <f t="shared" si="0"/>
        <v>0</v>
      </c>
      <c r="O21" s="157">
        <f t="shared" si="0"/>
        <v>0</v>
      </c>
      <c r="P21" s="12"/>
    </row>
    <row r="22" spans="2:20" ht="48" customHeight="1" x14ac:dyDescent="0.15">
      <c r="B22" s="182" t="s">
        <v>11</v>
      </c>
      <c r="C22" s="183"/>
      <c r="D22" s="184"/>
      <c r="E22" s="68" t="s">
        <v>21</v>
      </c>
      <c r="F22" s="202" t="s">
        <v>24</v>
      </c>
      <c r="G22" s="203"/>
      <c r="H22" s="204"/>
      <c r="I22" s="69" t="s">
        <v>12</v>
      </c>
      <c r="J22" s="71" t="s">
        <v>20</v>
      </c>
      <c r="K22" s="228" t="s">
        <v>99</v>
      </c>
      <c r="L22" s="76" t="s">
        <v>100</v>
      </c>
      <c r="M22" s="116" t="s">
        <v>101</v>
      </c>
      <c r="N22" s="76" t="s">
        <v>102</v>
      </c>
      <c r="O22" s="229" t="s">
        <v>103</v>
      </c>
      <c r="P22" s="185" t="s">
        <v>8</v>
      </c>
      <c r="Q22" s="186"/>
      <c r="R22" s="6"/>
      <c r="S22" s="6"/>
      <c r="T22" s="12"/>
    </row>
    <row r="23" spans="2:20" ht="45.75" customHeight="1" x14ac:dyDescent="0.15">
      <c r="B23" s="179"/>
      <c r="C23" s="180"/>
      <c r="D23" s="181"/>
      <c r="E23" s="163"/>
      <c r="F23" s="205"/>
      <c r="G23" s="206"/>
      <c r="H23" s="207"/>
      <c r="I23" s="55"/>
      <c r="J23" s="167"/>
      <c r="K23" s="141"/>
      <c r="L23" s="142"/>
      <c r="M23" s="142"/>
      <c r="N23" s="142"/>
      <c r="O23" s="143"/>
      <c r="P23" s="187"/>
      <c r="Q23" s="188"/>
      <c r="R23" s="6"/>
      <c r="S23" s="6"/>
      <c r="T23" s="12"/>
    </row>
    <row r="24" spans="2:20" ht="45.75" customHeight="1" x14ac:dyDescent="0.15">
      <c r="B24" s="179"/>
      <c r="C24" s="180"/>
      <c r="D24" s="181"/>
      <c r="E24" s="163"/>
      <c r="F24" s="205"/>
      <c r="G24" s="206"/>
      <c r="H24" s="207"/>
      <c r="I24" s="55"/>
      <c r="J24" s="167"/>
      <c r="K24" s="141"/>
      <c r="L24" s="144"/>
      <c r="M24" s="144"/>
      <c r="N24" s="144"/>
      <c r="O24" s="145"/>
      <c r="P24" s="197"/>
      <c r="Q24" s="198"/>
    </row>
    <row r="25" spans="2:20" s="7" customFormat="1" ht="45.75" customHeight="1" x14ac:dyDescent="0.15">
      <c r="B25" s="179"/>
      <c r="C25" s="180"/>
      <c r="D25" s="181"/>
      <c r="E25" s="160"/>
      <c r="F25" s="205"/>
      <c r="G25" s="206"/>
      <c r="H25" s="207"/>
      <c r="I25" s="70"/>
      <c r="J25" s="168"/>
      <c r="K25" s="146"/>
      <c r="L25" s="147"/>
      <c r="M25" s="147"/>
      <c r="N25" s="147"/>
      <c r="O25" s="148"/>
      <c r="P25" s="177"/>
      <c r="Q25" s="178"/>
    </row>
    <row r="26" spans="2:20" s="7" customFormat="1" ht="45.75" customHeight="1" x14ac:dyDescent="0.15">
      <c r="B26" s="179"/>
      <c r="C26" s="180"/>
      <c r="D26" s="181"/>
      <c r="E26" s="161"/>
      <c r="F26" s="205"/>
      <c r="G26" s="206"/>
      <c r="H26" s="207"/>
      <c r="I26" s="56"/>
      <c r="J26" s="169"/>
      <c r="K26" s="149"/>
      <c r="L26" s="144"/>
      <c r="M26" s="144"/>
      <c r="N26" s="144"/>
      <c r="O26" s="145"/>
      <c r="P26" s="177"/>
      <c r="Q26" s="178"/>
    </row>
    <row r="27" spans="2:20" s="7" customFormat="1" ht="45.75" customHeight="1" x14ac:dyDescent="0.15">
      <c r="B27" s="179"/>
      <c r="C27" s="180"/>
      <c r="D27" s="181"/>
      <c r="E27" s="161"/>
      <c r="F27" s="205"/>
      <c r="G27" s="206"/>
      <c r="H27" s="207"/>
      <c r="I27" s="56"/>
      <c r="J27" s="169"/>
      <c r="K27" s="149"/>
      <c r="L27" s="144"/>
      <c r="M27" s="144"/>
      <c r="N27" s="144"/>
      <c r="O27" s="145"/>
      <c r="P27" s="177"/>
      <c r="Q27" s="178"/>
    </row>
    <row r="28" spans="2:20" s="7" customFormat="1" ht="45.75" customHeight="1" thickBot="1" x14ac:dyDescent="0.2">
      <c r="B28" s="213"/>
      <c r="C28" s="214"/>
      <c r="D28" s="211"/>
      <c r="E28" s="162"/>
      <c r="F28" s="199"/>
      <c r="G28" s="200"/>
      <c r="H28" s="201"/>
      <c r="I28" s="72"/>
      <c r="J28" s="170"/>
      <c r="K28" s="150"/>
      <c r="L28" s="151"/>
      <c r="M28" s="151"/>
      <c r="N28" s="151"/>
      <c r="O28" s="152"/>
      <c r="P28" s="208"/>
      <c r="Q28" s="209"/>
    </row>
    <row r="29" spans="2:20" s="7" customFormat="1" ht="21.75" customHeight="1" thickBot="1" x14ac:dyDescent="0.2">
      <c r="B29" s="17"/>
      <c r="E29" s="8"/>
      <c r="F29" s="8"/>
    </row>
    <row r="30" spans="2:20" s="7" customFormat="1" ht="20.25" customHeight="1" x14ac:dyDescent="0.15">
      <c r="B30" s="17"/>
      <c r="E30" s="8"/>
      <c r="F30" s="8"/>
      <c r="K30" s="73" t="s">
        <v>2</v>
      </c>
      <c r="L30" s="74" t="s">
        <v>2</v>
      </c>
      <c r="M30" s="74" t="s">
        <v>2</v>
      </c>
      <c r="N30" s="74" t="s">
        <v>2</v>
      </c>
      <c r="O30" s="75" t="s">
        <v>2</v>
      </c>
    </row>
    <row r="31" spans="2:20" s="7" customFormat="1" ht="36" customHeight="1" thickBot="1" x14ac:dyDescent="0.2">
      <c r="B31" s="88" t="s">
        <v>67</v>
      </c>
      <c r="C31" s="57"/>
      <c r="D31" s="57"/>
      <c r="E31" s="103"/>
      <c r="F31" s="103"/>
      <c r="G31" s="57"/>
      <c r="H31" s="57"/>
      <c r="I31" s="57"/>
      <c r="J31" s="57"/>
      <c r="K31" s="132">
        <f>SUM(K33:K34)</f>
        <v>0</v>
      </c>
      <c r="L31" s="133">
        <f t="shared" ref="L31" si="1">SUM(L33:L34)</f>
        <v>0</v>
      </c>
      <c r="M31" s="133">
        <f t="shared" ref="M31:O31" si="2">SUM(M33:M34)</f>
        <v>0</v>
      </c>
      <c r="N31" s="133">
        <f t="shared" si="2"/>
        <v>0</v>
      </c>
      <c r="O31" s="134">
        <f t="shared" si="2"/>
        <v>0</v>
      </c>
    </row>
    <row r="32" spans="2:20" ht="48" customHeight="1" x14ac:dyDescent="0.15">
      <c r="B32" s="182" t="s">
        <v>11</v>
      </c>
      <c r="C32" s="183"/>
      <c r="D32" s="184"/>
      <c r="E32" s="68" t="s">
        <v>21</v>
      </c>
      <c r="F32" s="202" t="s">
        <v>24</v>
      </c>
      <c r="G32" s="203"/>
      <c r="H32" s="204"/>
      <c r="I32" s="69" t="s">
        <v>12</v>
      </c>
      <c r="J32" s="71" t="s">
        <v>20</v>
      </c>
      <c r="K32" s="228" t="s">
        <v>99</v>
      </c>
      <c r="L32" s="76" t="s">
        <v>100</v>
      </c>
      <c r="M32" s="116" t="s">
        <v>101</v>
      </c>
      <c r="N32" s="76" t="s">
        <v>102</v>
      </c>
      <c r="O32" s="230" t="s">
        <v>103</v>
      </c>
      <c r="P32" s="218" t="s">
        <v>8</v>
      </c>
      <c r="Q32" s="186"/>
      <c r="R32" s="6"/>
      <c r="S32" s="6"/>
      <c r="T32" s="12"/>
    </row>
    <row r="33" spans="2:20" ht="45.75" customHeight="1" x14ac:dyDescent="0.15">
      <c r="B33" s="179"/>
      <c r="C33" s="180"/>
      <c r="D33" s="181"/>
      <c r="E33" s="163"/>
      <c r="F33" s="205"/>
      <c r="G33" s="206"/>
      <c r="H33" s="207"/>
      <c r="I33" s="55"/>
      <c r="J33" s="165"/>
      <c r="K33" s="136"/>
      <c r="L33" s="135"/>
      <c r="M33" s="135"/>
      <c r="N33" s="135"/>
      <c r="O33" s="137"/>
      <c r="P33" s="181"/>
      <c r="Q33" s="188"/>
      <c r="R33" s="6"/>
      <c r="S33" s="6"/>
      <c r="T33" s="12"/>
    </row>
    <row r="34" spans="2:20" ht="45.75" customHeight="1" thickBot="1" x14ac:dyDescent="0.2">
      <c r="B34" s="213"/>
      <c r="C34" s="214"/>
      <c r="D34" s="211"/>
      <c r="E34" s="164"/>
      <c r="F34" s="215"/>
      <c r="G34" s="216"/>
      <c r="H34" s="217"/>
      <c r="I34" s="100"/>
      <c r="J34" s="166"/>
      <c r="K34" s="138"/>
      <c r="L34" s="139"/>
      <c r="M34" s="139"/>
      <c r="N34" s="139"/>
      <c r="O34" s="140"/>
      <c r="P34" s="211"/>
      <c r="Q34" s="212"/>
      <c r="R34" s="6"/>
      <c r="S34" s="6"/>
      <c r="T34" s="12"/>
    </row>
    <row r="35" spans="2:20" s="7" customFormat="1" ht="21.75" customHeight="1" x14ac:dyDescent="0.15">
      <c r="E35" s="8"/>
      <c r="F35" s="8"/>
    </row>
    <row r="36" spans="2:20" s="7" customFormat="1" ht="21.75" customHeight="1" x14ac:dyDescent="0.15">
      <c r="E36" s="8"/>
      <c r="F36" s="8"/>
      <c r="J36" s="2"/>
      <c r="K36" s="2"/>
      <c r="L36" s="2"/>
      <c r="M36" s="2"/>
    </row>
    <row r="37" spans="2:20" s="7" customFormat="1" ht="21.75" customHeight="1" x14ac:dyDescent="0.15">
      <c r="E37" s="8"/>
      <c r="F37" s="8"/>
      <c r="J37" s="2"/>
      <c r="K37" s="2"/>
      <c r="L37" s="2"/>
      <c r="M37" s="2"/>
    </row>
    <row r="38" spans="2:20" s="7" customFormat="1" ht="21.75" customHeight="1" x14ac:dyDescent="0.15">
      <c r="E38" s="8"/>
      <c r="F38" s="8"/>
      <c r="J38" s="2"/>
      <c r="K38" s="2"/>
      <c r="L38" s="2"/>
      <c r="M38" s="2"/>
    </row>
    <row r="39" spans="2:20" ht="21.75" customHeight="1" x14ac:dyDescent="0.15"/>
    <row r="40" spans="2:20" ht="21.75" customHeight="1" x14ac:dyDescent="0.15"/>
  </sheetData>
  <dataConsolidate/>
  <mergeCells count="39">
    <mergeCell ref="P27:Q27"/>
    <mergeCell ref="P28:Q28"/>
    <mergeCell ref="G11:J11"/>
    <mergeCell ref="P34:Q34"/>
    <mergeCell ref="B34:D34"/>
    <mergeCell ref="F34:H34"/>
    <mergeCell ref="P32:Q32"/>
    <mergeCell ref="P33:Q33"/>
    <mergeCell ref="B32:D32"/>
    <mergeCell ref="F32:H32"/>
    <mergeCell ref="B33:D33"/>
    <mergeCell ref="F33:H33"/>
    <mergeCell ref="B27:D27"/>
    <mergeCell ref="B28:D28"/>
    <mergeCell ref="F27:H27"/>
    <mergeCell ref="C14:F14"/>
    <mergeCell ref="G14:J14"/>
    <mergeCell ref="F28:H28"/>
    <mergeCell ref="F22:H22"/>
    <mergeCell ref="F23:H23"/>
    <mergeCell ref="F24:H24"/>
    <mergeCell ref="F25:H25"/>
    <mergeCell ref="F26:H26"/>
    <mergeCell ref="G6:K6"/>
    <mergeCell ref="P26:Q26"/>
    <mergeCell ref="B26:D26"/>
    <mergeCell ref="B22:D22"/>
    <mergeCell ref="B23:D23"/>
    <mergeCell ref="B24:D24"/>
    <mergeCell ref="B25:D25"/>
    <mergeCell ref="P22:Q22"/>
    <mergeCell ref="P23:Q23"/>
    <mergeCell ref="B10:J10"/>
    <mergeCell ref="B19:G19"/>
    <mergeCell ref="B11:B12"/>
    <mergeCell ref="C11:F11"/>
    <mergeCell ref="K11:N11"/>
    <mergeCell ref="P24:Q24"/>
    <mergeCell ref="P25:Q25"/>
  </mergeCells>
  <phoneticPr fontId="1"/>
  <dataValidations count="2">
    <dataValidation type="list" allowBlank="1" showInputMessage="1" showErrorMessage="1" sqref="B29:B30">
      <formula1>"①,②,③,④,⑤,Ⅰ"</formula1>
    </dataValidation>
    <dataValidation showInputMessage="1" showErrorMessage="1" sqref="B14:B16"/>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最大必要見込量!$A$4:$A$51</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7"/>
  <sheetViews>
    <sheetView view="pageBreakPreview" zoomScale="60" zoomScaleNormal="70" workbookViewId="0">
      <pane xSplit="2" ySplit="14" topLeftCell="C15" activePane="bottomRight" state="frozen"/>
      <selection pane="topRight" activeCell="C1" sqref="C1"/>
      <selection pane="bottomLeft" activeCell="A15" sqref="A15"/>
      <selection pane="bottomRight" activeCell="E21" sqref="E21"/>
    </sheetView>
  </sheetViews>
  <sheetFormatPr defaultColWidth="9" defaultRowHeight="14.25" x14ac:dyDescent="0.15"/>
  <cols>
    <col min="1" max="1" width="5" style="2" customWidth="1"/>
    <col min="2" max="2" width="6.625" style="6" customWidth="1"/>
    <col min="3" max="3" width="22" style="2" customWidth="1"/>
    <col min="4" max="4" width="19.875" style="2" customWidth="1"/>
    <col min="5" max="5" width="32.75" style="2" customWidth="1"/>
    <col min="6" max="6" width="60.875" style="43" customWidth="1"/>
    <col min="7" max="7" width="32.75" style="2" customWidth="1"/>
    <col min="8" max="8" width="37.125" style="2" customWidth="1"/>
    <col min="9" max="13" width="30" style="96" customWidth="1"/>
    <col min="14" max="14" width="27.625" style="3" customWidth="1"/>
    <col min="15" max="15" width="15.875" style="2" customWidth="1"/>
    <col min="16" max="16" width="16.375" style="2" customWidth="1"/>
    <col min="17" max="16384" width="9" style="2"/>
  </cols>
  <sheetData>
    <row r="1" spans="1:17" ht="19.5" customHeight="1" x14ac:dyDescent="0.15">
      <c r="E1" s="15"/>
      <c r="F1" s="41"/>
      <c r="O1" s="11"/>
      <c r="P1" s="11"/>
      <c r="Q1" s="12"/>
    </row>
    <row r="2" spans="1:17" ht="35.25" customHeight="1" x14ac:dyDescent="0.15">
      <c r="B2" s="82" t="s">
        <v>68</v>
      </c>
      <c r="C2" s="16"/>
      <c r="D2" s="16"/>
      <c r="E2" s="15"/>
      <c r="F2" s="41"/>
      <c r="O2" s="50"/>
      <c r="P2" s="50"/>
      <c r="Q2" s="13"/>
    </row>
    <row r="3" spans="1:17" ht="19.5" customHeight="1" x14ac:dyDescent="0.15">
      <c r="E3" s="15"/>
      <c r="F3" s="41"/>
      <c r="O3" s="51"/>
      <c r="P3" s="52"/>
      <c r="Q3" s="12"/>
    </row>
    <row r="4" spans="1:17" ht="19.5" customHeight="1" x14ac:dyDescent="0.15">
      <c r="E4" s="15"/>
      <c r="F4" s="41"/>
      <c r="O4" s="51"/>
      <c r="P4" s="52"/>
      <c r="Q4" s="12"/>
    </row>
    <row r="5" spans="1:17" ht="19.5" customHeight="1" x14ac:dyDescent="0.15">
      <c r="E5" s="15"/>
      <c r="F5" s="41"/>
      <c r="O5" s="51"/>
      <c r="P5" s="52"/>
      <c r="Q5" s="14"/>
    </row>
    <row r="6" spans="1:17" ht="19.5" customHeight="1" x14ac:dyDescent="0.15">
      <c r="E6" s="15"/>
      <c r="F6" s="41"/>
      <c r="O6" s="51"/>
      <c r="P6" s="52"/>
      <c r="Q6" s="12"/>
    </row>
    <row r="7" spans="1:17" ht="19.5" customHeight="1" x14ac:dyDescent="0.15">
      <c r="E7" s="15"/>
      <c r="F7" s="41"/>
      <c r="O7" s="51"/>
      <c r="P7" s="52"/>
      <c r="Q7" s="12"/>
    </row>
    <row r="8" spans="1:17" ht="19.5" customHeight="1" x14ac:dyDescent="0.15">
      <c r="E8" s="15"/>
      <c r="F8" s="41"/>
      <c r="O8" s="51"/>
      <c r="P8" s="52"/>
      <c r="Q8" s="12"/>
    </row>
    <row r="9" spans="1:17" ht="19.5" customHeight="1" x14ac:dyDescent="0.15">
      <c r="A9" s="78"/>
      <c r="B9" s="222"/>
      <c r="C9" s="222"/>
      <c r="D9" s="222"/>
      <c r="E9" s="222"/>
      <c r="F9" s="41"/>
      <c r="O9" s="51"/>
      <c r="P9" s="52"/>
      <c r="Q9" s="12"/>
    </row>
    <row r="10" spans="1:17" ht="31.5" customHeight="1" x14ac:dyDescent="0.15">
      <c r="B10" s="39"/>
      <c r="C10" s="39"/>
      <c r="D10" s="39"/>
      <c r="E10" s="37"/>
      <c r="F10" s="42"/>
      <c r="G10" s="38"/>
      <c r="O10" s="6"/>
      <c r="P10" s="6"/>
      <c r="Q10" s="12"/>
    </row>
    <row r="11" spans="1:17" ht="31.5" customHeight="1" thickBot="1" x14ac:dyDescent="0.2">
      <c r="B11" s="79" t="s">
        <v>28</v>
      </c>
      <c r="C11" s="1"/>
      <c r="D11" s="1"/>
      <c r="E11" s="37"/>
      <c r="F11" s="42"/>
      <c r="G11" s="38"/>
      <c r="O11" s="6"/>
      <c r="P11" s="6"/>
      <c r="Q11" s="12"/>
    </row>
    <row r="12" spans="1:17" ht="27" customHeight="1" thickBot="1" x14ac:dyDescent="0.2">
      <c r="B12" s="80" t="s">
        <v>16</v>
      </c>
      <c r="C12" s="40"/>
      <c r="D12" s="40"/>
      <c r="I12" s="90" t="s">
        <v>2</v>
      </c>
      <c r="J12" s="91" t="s">
        <v>2</v>
      </c>
      <c r="K12" s="91" t="s">
        <v>2</v>
      </c>
      <c r="L12" s="91" t="s">
        <v>2</v>
      </c>
      <c r="M12" s="92" t="s">
        <v>2</v>
      </c>
      <c r="N12" s="29" t="s">
        <v>16</v>
      </c>
    </row>
    <row r="13" spans="1:17" ht="48" customHeight="1" thickBot="1" x14ac:dyDescent="0.2">
      <c r="B13" s="223" t="s">
        <v>30</v>
      </c>
      <c r="C13" s="224"/>
      <c r="D13" s="225"/>
      <c r="E13" s="83">
        <f>COUNTIF(B15:B298,"〇")</f>
        <v>0</v>
      </c>
      <c r="F13" s="44"/>
      <c r="G13" s="10"/>
      <c r="I13" s="120">
        <f>SUM(I15:I298)</f>
        <v>0</v>
      </c>
      <c r="J13" s="121">
        <f>SUM(J15:J298)</f>
        <v>0</v>
      </c>
      <c r="K13" s="121">
        <f>SUM(K15:K298)</f>
        <v>0</v>
      </c>
      <c r="L13" s="121">
        <f>SUM(L15:L298)</f>
        <v>0</v>
      </c>
      <c r="M13" s="122">
        <f>SUM(M15:M298)</f>
        <v>0</v>
      </c>
      <c r="N13" s="77" t="s">
        <v>16</v>
      </c>
    </row>
    <row r="14" spans="1:17" s="6" customFormat="1" ht="87" customHeight="1" thickBot="1" x14ac:dyDescent="0.2">
      <c r="B14" s="84" t="s">
        <v>29</v>
      </c>
      <c r="C14" s="5" t="s">
        <v>105</v>
      </c>
      <c r="D14" s="5" t="s">
        <v>0</v>
      </c>
      <c r="E14" s="45" t="s">
        <v>5</v>
      </c>
      <c r="F14" s="4" t="s">
        <v>25</v>
      </c>
      <c r="G14" s="5" t="s">
        <v>3</v>
      </c>
      <c r="H14" s="48" t="s">
        <v>6</v>
      </c>
      <c r="I14" s="93" t="s">
        <v>23</v>
      </c>
      <c r="J14" s="93" t="s">
        <v>69</v>
      </c>
      <c r="K14" s="93" t="s">
        <v>4</v>
      </c>
      <c r="L14" s="94" t="s">
        <v>14</v>
      </c>
      <c r="M14" s="95" t="s">
        <v>27</v>
      </c>
      <c r="N14" s="58" t="s">
        <v>1</v>
      </c>
    </row>
    <row r="15" spans="1:17" s="7" customFormat="1" ht="48" customHeight="1" x14ac:dyDescent="0.15">
      <c r="A15" s="49">
        <v>1</v>
      </c>
      <c r="B15" s="85"/>
      <c r="C15" s="5"/>
      <c r="D15" s="19"/>
      <c r="E15" s="30"/>
      <c r="F15" s="18"/>
      <c r="G15" s="19"/>
      <c r="H15" s="28"/>
      <c r="I15" s="123"/>
      <c r="J15" s="124"/>
      <c r="K15" s="124"/>
      <c r="L15" s="124"/>
      <c r="M15" s="124"/>
      <c r="N15" s="59"/>
      <c r="O15" s="6"/>
    </row>
    <row r="16" spans="1:17" s="7" customFormat="1" ht="48" customHeight="1" x14ac:dyDescent="0.15">
      <c r="A16" s="49">
        <v>2</v>
      </c>
      <c r="B16" s="86"/>
      <c r="C16" s="173"/>
      <c r="D16" s="21"/>
      <c r="E16" s="31"/>
      <c r="F16" s="20"/>
      <c r="G16" s="21"/>
      <c r="H16" s="35"/>
      <c r="I16" s="125"/>
      <c r="J16" s="126"/>
      <c r="K16" s="126"/>
      <c r="L16" s="126"/>
      <c r="M16" s="126"/>
      <c r="N16" s="60"/>
    </row>
    <row r="17" spans="1:15" s="7" customFormat="1" ht="48" customHeight="1" x14ac:dyDescent="0.15">
      <c r="A17" s="49">
        <v>3</v>
      </c>
      <c r="B17" s="86"/>
      <c r="C17" s="173"/>
      <c r="D17" s="21"/>
      <c r="E17" s="31"/>
      <c r="F17" s="20"/>
      <c r="G17" s="21"/>
      <c r="H17" s="35"/>
      <c r="I17" s="125"/>
      <c r="J17" s="126"/>
      <c r="K17" s="126"/>
      <c r="L17" s="126"/>
      <c r="M17" s="126"/>
      <c r="N17" s="60"/>
    </row>
    <row r="18" spans="1:15" s="7" customFormat="1" ht="48" customHeight="1" x14ac:dyDescent="0.15">
      <c r="A18" s="49">
        <v>4</v>
      </c>
      <c r="B18" s="86"/>
      <c r="C18" s="173"/>
      <c r="D18" s="21"/>
      <c r="E18" s="31"/>
      <c r="F18" s="20"/>
      <c r="G18" s="21"/>
      <c r="H18" s="35"/>
      <c r="I18" s="125"/>
      <c r="J18" s="126"/>
      <c r="K18" s="126"/>
      <c r="L18" s="126"/>
      <c r="M18" s="126"/>
      <c r="N18" s="60"/>
    </row>
    <row r="19" spans="1:15" s="7" customFormat="1" ht="48" customHeight="1" x14ac:dyDescent="0.15">
      <c r="A19" s="49">
        <v>5</v>
      </c>
      <c r="B19" s="86"/>
      <c r="C19" s="173"/>
      <c r="D19" s="21"/>
      <c r="E19" s="31"/>
      <c r="F19" s="20"/>
      <c r="G19" s="21"/>
      <c r="H19" s="35"/>
      <c r="I19" s="125"/>
      <c r="J19" s="126"/>
      <c r="K19" s="126"/>
      <c r="L19" s="126"/>
      <c r="M19" s="126"/>
      <c r="N19" s="60"/>
    </row>
    <row r="20" spans="1:15" s="7" customFormat="1" ht="48" customHeight="1" x14ac:dyDescent="0.15">
      <c r="A20" s="49">
        <v>6</v>
      </c>
      <c r="B20" s="86"/>
      <c r="C20" s="173"/>
      <c r="D20" s="21"/>
      <c r="E20" s="31"/>
      <c r="F20" s="20"/>
      <c r="G20" s="21"/>
      <c r="H20" s="35"/>
      <c r="I20" s="125"/>
      <c r="J20" s="126"/>
      <c r="K20" s="126"/>
      <c r="L20" s="126"/>
      <c r="M20" s="126"/>
      <c r="N20" s="60"/>
    </row>
    <row r="21" spans="1:15" s="7" customFormat="1" ht="48" customHeight="1" x14ac:dyDescent="0.15">
      <c r="A21" s="49">
        <v>7</v>
      </c>
      <c r="B21" s="86"/>
      <c r="C21" s="173"/>
      <c r="D21" s="21"/>
      <c r="E21" s="31"/>
      <c r="F21" s="20"/>
      <c r="G21" s="21"/>
      <c r="H21" s="35"/>
      <c r="I21" s="125"/>
      <c r="J21" s="126"/>
      <c r="K21" s="126"/>
      <c r="L21" s="126"/>
      <c r="M21" s="126"/>
      <c r="N21" s="60"/>
      <c r="O21" s="57"/>
    </row>
    <row r="22" spans="1:15" s="7" customFormat="1" ht="48" customHeight="1" x14ac:dyDescent="0.15">
      <c r="A22" s="49">
        <v>8</v>
      </c>
      <c r="B22" s="86"/>
      <c r="C22" s="173"/>
      <c r="D22" s="21"/>
      <c r="E22" s="31"/>
      <c r="F22" s="20"/>
      <c r="G22" s="21"/>
      <c r="H22" s="35"/>
      <c r="I22" s="125"/>
      <c r="J22" s="126"/>
      <c r="K22" s="126"/>
      <c r="L22" s="126"/>
      <c r="M22" s="126"/>
      <c r="N22" s="60"/>
    </row>
    <row r="23" spans="1:15" s="7" customFormat="1" ht="48" customHeight="1" x14ac:dyDescent="0.15">
      <c r="A23" s="49">
        <v>9</v>
      </c>
      <c r="B23" s="86"/>
      <c r="C23" s="173"/>
      <c r="D23" s="21"/>
      <c r="E23" s="31"/>
      <c r="F23" s="20"/>
      <c r="G23" s="21"/>
      <c r="H23" s="35"/>
      <c r="I23" s="125"/>
      <c r="J23" s="126"/>
      <c r="K23" s="126"/>
      <c r="L23" s="126"/>
      <c r="M23" s="126"/>
      <c r="N23" s="60"/>
    </row>
    <row r="24" spans="1:15" s="7" customFormat="1" ht="48" customHeight="1" x14ac:dyDescent="0.15">
      <c r="A24" s="49">
        <v>10</v>
      </c>
      <c r="B24" s="86"/>
      <c r="C24" s="173"/>
      <c r="D24" s="21"/>
      <c r="E24" s="31"/>
      <c r="F24" s="20"/>
      <c r="G24" s="21"/>
      <c r="H24" s="35"/>
      <c r="I24" s="125"/>
      <c r="J24" s="126"/>
      <c r="K24" s="126"/>
      <c r="L24" s="126"/>
      <c r="M24" s="126"/>
      <c r="N24" s="60"/>
    </row>
    <row r="25" spans="1:15" s="7" customFormat="1" ht="48" customHeight="1" x14ac:dyDescent="0.15">
      <c r="A25" s="49">
        <v>11</v>
      </c>
      <c r="B25" s="86"/>
      <c r="C25" s="173"/>
      <c r="D25" s="21"/>
      <c r="E25" s="31"/>
      <c r="F25" s="20"/>
      <c r="G25" s="21"/>
      <c r="H25" s="35"/>
      <c r="I25" s="125"/>
      <c r="J25" s="126"/>
      <c r="K25" s="126"/>
      <c r="L25" s="126"/>
      <c r="M25" s="126"/>
      <c r="N25" s="60"/>
    </row>
    <row r="26" spans="1:15" s="7" customFormat="1" ht="48" customHeight="1" x14ac:dyDescent="0.15">
      <c r="A26" s="49">
        <v>12</v>
      </c>
      <c r="B26" s="86"/>
      <c r="C26" s="173"/>
      <c r="D26" s="21"/>
      <c r="E26" s="31"/>
      <c r="F26" s="20"/>
      <c r="G26" s="21"/>
      <c r="H26" s="35"/>
      <c r="I26" s="125"/>
      <c r="J26" s="126"/>
      <c r="K26" s="126"/>
      <c r="L26" s="126"/>
      <c r="M26" s="126"/>
      <c r="N26" s="60"/>
    </row>
    <row r="27" spans="1:15" s="7" customFormat="1" ht="48" customHeight="1" x14ac:dyDescent="0.15">
      <c r="A27" s="49">
        <v>13</v>
      </c>
      <c r="B27" s="86"/>
      <c r="C27" s="173"/>
      <c r="D27" s="21"/>
      <c r="E27" s="31"/>
      <c r="F27" s="20"/>
      <c r="G27" s="21"/>
      <c r="H27" s="35"/>
      <c r="I27" s="125"/>
      <c r="J27" s="126"/>
      <c r="K27" s="126"/>
      <c r="L27" s="126"/>
      <c r="M27" s="126"/>
      <c r="N27" s="60"/>
    </row>
    <row r="28" spans="1:15" s="7" customFormat="1" ht="48" customHeight="1" x14ac:dyDescent="0.15">
      <c r="A28" s="49">
        <v>14</v>
      </c>
      <c r="B28" s="86"/>
      <c r="C28" s="173"/>
      <c r="D28" s="21"/>
      <c r="E28" s="31"/>
      <c r="F28" s="20"/>
      <c r="G28" s="21"/>
      <c r="H28" s="35"/>
      <c r="I28" s="125"/>
      <c r="J28" s="126"/>
      <c r="K28" s="126"/>
      <c r="L28" s="126"/>
      <c r="M28" s="126"/>
      <c r="N28" s="60"/>
    </row>
    <row r="29" spans="1:15" s="7" customFormat="1" ht="48" customHeight="1" x14ac:dyDescent="0.15">
      <c r="A29" s="49">
        <v>15</v>
      </c>
      <c r="B29" s="86"/>
      <c r="C29" s="173"/>
      <c r="D29" s="21"/>
      <c r="E29" s="31"/>
      <c r="F29" s="20"/>
      <c r="G29" s="21"/>
      <c r="H29" s="35"/>
      <c r="I29" s="125"/>
      <c r="J29" s="126"/>
      <c r="K29" s="126"/>
      <c r="L29" s="126"/>
      <c r="M29" s="126"/>
      <c r="N29" s="60"/>
    </row>
    <row r="30" spans="1:15" s="7" customFormat="1" ht="48" customHeight="1" x14ac:dyDescent="0.15">
      <c r="A30" s="49">
        <v>16</v>
      </c>
      <c r="B30" s="86"/>
      <c r="C30" s="173"/>
      <c r="D30" s="21"/>
      <c r="E30" s="31"/>
      <c r="F30" s="20"/>
      <c r="G30" s="21"/>
      <c r="H30" s="35"/>
      <c r="I30" s="125"/>
      <c r="J30" s="126"/>
      <c r="K30" s="126"/>
      <c r="L30" s="126"/>
      <c r="M30" s="126"/>
      <c r="N30" s="60"/>
    </row>
    <row r="31" spans="1:15" s="7" customFormat="1" ht="48" customHeight="1" x14ac:dyDescent="0.15">
      <c r="A31" s="49">
        <v>17</v>
      </c>
      <c r="B31" s="86"/>
      <c r="C31" s="173"/>
      <c r="D31" s="21"/>
      <c r="E31" s="31"/>
      <c r="F31" s="20"/>
      <c r="G31" s="21"/>
      <c r="H31" s="35"/>
      <c r="I31" s="125"/>
      <c r="J31" s="126"/>
      <c r="K31" s="126"/>
      <c r="L31" s="126"/>
      <c r="M31" s="126"/>
      <c r="N31" s="60"/>
    </row>
    <row r="32" spans="1:15" s="7" customFormat="1" ht="48" customHeight="1" x14ac:dyDescent="0.15">
      <c r="A32" s="49">
        <v>18</v>
      </c>
      <c r="B32" s="86"/>
      <c r="C32" s="173"/>
      <c r="D32" s="21"/>
      <c r="E32" s="31"/>
      <c r="F32" s="20"/>
      <c r="G32" s="21"/>
      <c r="H32" s="35"/>
      <c r="I32" s="125"/>
      <c r="J32" s="126"/>
      <c r="K32" s="126"/>
      <c r="L32" s="126"/>
      <c r="M32" s="126"/>
      <c r="N32" s="60"/>
    </row>
    <row r="33" spans="1:14" s="7" customFormat="1" ht="48" customHeight="1" x14ac:dyDescent="0.15">
      <c r="A33" s="49">
        <v>19</v>
      </c>
      <c r="B33" s="86"/>
      <c r="C33" s="173"/>
      <c r="D33" s="21"/>
      <c r="E33" s="31"/>
      <c r="F33" s="20"/>
      <c r="G33" s="21"/>
      <c r="H33" s="35"/>
      <c r="I33" s="125"/>
      <c r="J33" s="126"/>
      <c r="K33" s="126"/>
      <c r="L33" s="126"/>
      <c r="M33" s="126"/>
      <c r="N33" s="60"/>
    </row>
    <row r="34" spans="1:14" s="7" customFormat="1" ht="48" customHeight="1" x14ac:dyDescent="0.15">
      <c r="A34" s="49">
        <v>20</v>
      </c>
      <c r="B34" s="86"/>
      <c r="C34" s="173"/>
      <c r="D34" s="21"/>
      <c r="E34" s="31"/>
      <c r="F34" s="20"/>
      <c r="G34" s="21"/>
      <c r="H34" s="35"/>
      <c r="I34" s="125"/>
      <c r="J34" s="126"/>
      <c r="K34" s="126"/>
      <c r="L34" s="126"/>
      <c r="M34" s="126"/>
      <c r="N34" s="60"/>
    </row>
    <row r="35" spans="1:14" s="7" customFormat="1" ht="48" customHeight="1" x14ac:dyDescent="0.15">
      <c r="A35" s="49">
        <v>21</v>
      </c>
      <c r="B35" s="86"/>
      <c r="C35" s="173"/>
      <c r="D35" s="21"/>
      <c r="E35" s="31"/>
      <c r="F35" s="20"/>
      <c r="G35" s="21"/>
      <c r="H35" s="35"/>
      <c r="I35" s="125"/>
      <c r="J35" s="126"/>
      <c r="K35" s="126"/>
      <c r="L35" s="126"/>
      <c r="M35" s="126"/>
      <c r="N35" s="60"/>
    </row>
    <row r="36" spans="1:14" s="7" customFormat="1" ht="48" customHeight="1" x14ac:dyDescent="0.15">
      <c r="A36" s="49">
        <v>22</v>
      </c>
      <c r="B36" s="86"/>
      <c r="C36" s="173"/>
      <c r="D36" s="21"/>
      <c r="E36" s="31"/>
      <c r="F36" s="20"/>
      <c r="G36" s="21"/>
      <c r="H36" s="35"/>
      <c r="I36" s="125"/>
      <c r="J36" s="126"/>
      <c r="K36" s="126"/>
      <c r="L36" s="126"/>
      <c r="M36" s="126"/>
      <c r="N36" s="60"/>
    </row>
    <row r="37" spans="1:14" s="7" customFormat="1" ht="48" customHeight="1" x14ac:dyDescent="0.15">
      <c r="A37" s="49">
        <v>23</v>
      </c>
      <c r="B37" s="86"/>
      <c r="C37" s="173"/>
      <c r="D37" s="21"/>
      <c r="E37" s="31"/>
      <c r="F37" s="20"/>
      <c r="G37" s="21"/>
      <c r="H37" s="35"/>
      <c r="I37" s="125"/>
      <c r="J37" s="126"/>
      <c r="K37" s="126"/>
      <c r="L37" s="126"/>
      <c r="M37" s="126"/>
      <c r="N37" s="60"/>
    </row>
    <row r="38" spans="1:14" s="7" customFormat="1" ht="48" customHeight="1" x14ac:dyDescent="0.15">
      <c r="A38" s="49">
        <v>24</v>
      </c>
      <c r="B38" s="86"/>
      <c r="C38" s="173"/>
      <c r="D38" s="21"/>
      <c r="E38" s="31"/>
      <c r="F38" s="20"/>
      <c r="G38" s="21"/>
      <c r="H38" s="35"/>
      <c r="I38" s="125"/>
      <c r="J38" s="126"/>
      <c r="K38" s="126"/>
      <c r="L38" s="126"/>
      <c r="M38" s="126"/>
      <c r="N38" s="60"/>
    </row>
    <row r="39" spans="1:14" s="7" customFormat="1" ht="48" customHeight="1" x14ac:dyDescent="0.15">
      <c r="A39" s="49">
        <v>25</v>
      </c>
      <c r="B39" s="86"/>
      <c r="C39" s="173"/>
      <c r="D39" s="21"/>
      <c r="E39" s="31"/>
      <c r="F39" s="20"/>
      <c r="G39" s="21"/>
      <c r="H39" s="35"/>
      <c r="I39" s="125"/>
      <c r="J39" s="126"/>
      <c r="K39" s="126"/>
      <c r="L39" s="126"/>
      <c r="M39" s="126"/>
      <c r="N39" s="60"/>
    </row>
    <row r="40" spans="1:14" s="7" customFormat="1" ht="48" customHeight="1" x14ac:dyDescent="0.15">
      <c r="A40" s="49">
        <v>26</v>
      </c>
      <c r="B40" s="86"/>
      <c r="C40" s="173"/>
      <c r="D40" s="21"/>
      <c r="E40" s="31"/>
      <c r="F40" s="20"/>
      <c r="G40" s="21"/>
      <c r="H40" s="35"/>
      <c r="I40" s="125"/>
      <c r="J40" s="126"/>
      <c r="K40" s="126"/>
      <c r="L40" s="126"/>
      <c r="M40" s="126"/>
      <c r="N40" s="60"/>
    </row>
    <row r="41" spans="1:14" s="7" customFormat="1" ht="48" customHeight="1" x14ac:dyDescent="0.15">
      <c r="A41" s="49">
        <v>27</v>
      </c>
      <c r="B41" s="86"/>
      <c r="C41" s="173"/>
      <c r="D41" s="21"/>
      <c r="E41" s="31"/>
      <c r="F41" s="20"/>
      <c r="G41" s="21"/>
      <c r="H41" s="35"/>
      <c r="I41" s="125"/>
      <c r="J41" s="126"/>
      <c r="K41" s="126"/>
      <c r="L41" s="126"/>
      <c r="M41" s="126"/>
      <c r="N41" s="60"/>
    </row>
    <row r="42" spans="1:14" s="7" customFormat="1" ht="48" customHeight="1" x14ac:dyDescent="0.15">
      <c r="A42" s="49">
        <v>28</v>
      </c>
      <c r="B42" s="86"/>
      <c r="C42" s="173"/>
      <c r="D42" s="21"/>
      <c r="E42" s="31"/>
      <c r="F42" s="20"/>
      <c r="G42" s="21"/>
      <c r="H42" s="35"/>
      <c r="I42" s="125"/>
      <c r="J42" s="126"/>
      <c r="K42" s="126"/>
      <c r="L42" s="126"/>
      <c r="M42" s="126"/>
      <c r="N42" s="60"/>
    </row>
    <row r="43" spans="1:14" s="7" customFormat="1" ht="48" customHeight="1" x14ac:dyDescent="0.15">
      <c r="A43" s="49">
        <v>29</v>
      </c>
      <c r="B43" s="86"/>
      <c r="C43" s="173"/>
      <c r="D43" s="21"/>
      <c r="E43" s="31"/>
      <c r="F43" s="20"/>
      <c r="G43" s="21"/>
      <c r="H43" s="35"/>
      <c r="I43" s="125"/>
      <c r="J43" s="126"/>
      <c r="K43" s="126"/>
      <c r="L43" s="126"/>
      <c r="M43" s="126"/>
      <c r="N43" s="60"/>
    </row>
    <row r="44" spans="1:14" s="7" customFormat="1" ht="48" customHeight="1" x14ac:dyDescent="0.15">
      <c r="A44" s="49">
        <v>30</v>
      </c>
      <c r="B44" s="86"/>
      <c r="C44" s="173"/>
      <c r="D44" s="21"/>
      <c r="E44" s="31"/>
      <c r="F44" s="20"/>
      <c r="G44" s="21"/>
      <c r="H44" s="35"/>
      <c r="I44" s="125"/>
      <c r="J44" s="126"/>
      <c r="K44" s="126"/>
      <c r="L44" s="126"/>
      <c r="M44" s="126"/>
      <c r="N44" s="60"/>
    </row>
    <row r="45" spans="1:14" s="7" customFormat="1" ht="48" customHeight="1" x14ac:dyDescent="0.15">
      <c r="A45" s="49">
        <v>31</v>
      </c>
      <c r="B45" s="86"/>
      <c r="C45" s="173"/>
      <c r="D45" s="21"/>
      <c r="E45" s="31"/>
      <c r="F45" s="20"/>
      <c r="G45" s="21"/>
      <c r="H45" s="35"/>
      <c r="I45" s="125"/>
      <c r="J45" s="126"/>
      <c r="K45" s="126"/>
      <c r="L45" s="126"/>
      <c r="M45" s="126"/>
      <c r="N45" s="60"/>
    </row>
    <row r="46" spans="1:14" s="7" customFormat="1" ht="48" customHeight="1" x14ac:dyDescent="0.15">
      <c r="A46" s="49">
        <v>32</v>
      </c>
      <c r="B46" s="86"/>
      <c r="C46" s="173"/>
      <c r="D46" s="21"/>
      <c r="E46" s="31"/>
      <c r="F46" s="20"/>
      <c r="G46" s="21"/>
      <c r="H46" s="35"/>
      <c r="I46" s="125"/>
      <c r="J46" s="126"/>
      <c r="K46" s="126"/>
      <c r="L46" s="126"/>
      <c r="M46" s="126"/>
      <c r="N46" s="60"/>
    </row>
    <row r="47" spans="1:14" s="7" customFormat="1" ht="48" customHeight="1" x14ac:dyDescent="0.15">
      <c r="A47" s="49">
        <v>33</v>
      </c>
      <c r="B47" s="86"/>
      <c r="C47" s="173"/>
      <c r="D47" s="21"/>
      <c r="E47" s="31"/>
      <c r="F47" s="20"/>
      <c r="G47" s="21"/>
      <c r="H47" s="35"/>
      <c r="I47" s="125"/>
      <c r="J47" s="126"/>
      <c r="K47" s="126"/>
      <c r="L47" s="126"/>
      <c r="M47" s="126"/>
      <c r="N47" s="60"/>
    </row>
    <row r="48" spans="1:14" s="7" customFormat="1" ht="48" customHeight="1" x14ac:dyDescent="0.15">
      <c r="A48" s="49">
        <v>34</v>
      </c>
      <c r="B48" s="86"/>
      <c r="C48" s="173"/>
      <c r="D48" s="21"/>
      <c r="E48" s="31"/>
      <c r="F48" s="20"/>
      <c r="G48" s="21"/>
      <c r="H48" s="35"/>
      <c r="I48" s="125"/>
      <c r="J48" s="126"/>
      <c r="K48" s="126"/>
      <c r="L48" s="126"/>
      <c r="M48" s="126"/>
      <c r="N48" s="60"/>
    </row>
    <row r="49" spans="1:14" s="7" customFormat="1" ht="48" customHeight="1" x14ac:dyDescent="0.15">
      <c r="A49" s="49">
        <v>35</v>
      </c>
      <c r="B49" s="86"/>
      <c r="C49" s="173"/>
      <c r="D49" s="21"/>
      <c r="E49" s="31"/>
      <c r="F49" s="20"/>
      <c r="G49" s="21"/>
      <c r="H49" s="35"/>
      <c r="I49" s="125"/>
      <c r="J49" s="126"/>
      <c r="K49" s="126"/>
      <c r="L49" s="126"/>
      <c r="M49" s="126"/>
      <c r="N49" s="60"/>
    </row>
    <row r="50" spans="1:14" s="7" customFormat="1" ht="48" customHeight="1" x14ac:dyDescent="0.15">
      <c r="A50" s="49">
        <v>36</v>
      </c>
      <c r="B50" s="86"/>
      <c r="C50" s="173"/>
      <c r="D50" s="21"/>
      <c r="E50" s="31"/>
      <c r="F50" s="20"/>
      <c r="G50" s="21"/>
      <c r="H50" s="35"/>
      <c r="I50" s="125"/>
      <c r="J50" s="126"/>
      <c r="K50" s="126"/>
      <c r="L50" s="126"/>
      <c r="M50" s="126"/>
      <c r="N50" s="60"/>
    </row>
    <row r="51" spans="1:14" s="7" customFormat="1" ht="48" customHeight="1" x14ac:dyDescent="0.15">
      <c r="A51" s="49">
        <v>37</v>
      </c>
      <c r="B51" s="86"/>
      <c r="C51" s="173"/>
      <c r="D51" s="21"/>
      <c r="E51" s="31"/>
      <c r="F51" s="20"/>
      <c r="G51" s="21"/>
      <c r="H51" s="35"/>
      <c r="I51" s="125"/>
      <c r="J51" s="126"/>
      <c r="K51" s="126"/>
      <c r="L51" s="126"/>
      <c r="M51" s="126"/>
      <c r="N51" s="60"/>
    </row>
    <row r="52" spans="1:14" s="7" customFormat="1" ht="48" customHeight="1" x14ac:dyDescent="0.15">
      <c r="A52" s="49">
        <v>38</v>
      </c>
      <c r="B52" s="86"/>
      <c r="C52" s="173"/>
      <c r="D52" s="21"/>
      <c r="E52" s="31"/>
      <c r="F52" s="20"/>
      <c r="G52" s="21"/>
      <c r="H52" s="35"/>
      <c r="I52" s="125"/>
      <c r="J52" s="126"/>
      <c r="K52" s="126"/>
      <c r="L52" s="126"/>
      <c r="M52" s="126"/>
      <c r="N52" s="60"/>
    </row>
    <row r="53" spans="1:14" s="7" customFormat="1" ht="48" customHeight="1" x14ac:dyDescent="0.15">
      <c r="A53" s="49">
        <v>39</v>
      </c>
      <c r="B53" s="86"/>
      <c r="C53" s="173"/>
      <c r="D53" s="21"/>
      <c r="E53" s="31"/>
      <c r="F53" s="20"/>
      <c r="G53" s="21"/>
      <c r="H53" s="35"/>
      <c r="I53" s="125"/>
      <c r="J53" s="126"/>
      <c r="K53" s="126"/>
      <c r="L53" s="126"/>
      <c r="M53" s="126"/>
      <c r="N53" s="60"/>
    </row>
    <row r="54" spans="1:14" s="7" customFormat="1" ht="48" customHeight="1" x14ac:dyDescent="0.15">
      <c r="A54" s="49">
        <v>40</v>
      </c>
      <c r="B54" s="86"/>
      <c r="C54" s="173"/>
      <c r="D54" s="21"/>
      <c r="E54" s="31"/>
      <c r="F54" s="20"/>
      <c r="G54" s="21"/>
      <c r="H54" s="35"/>
      <c r="I54" s="125"/>
      <c r="J54" s="126"/>
      <c r="K54" s="126"/>
      <c r="L54" s="126"/>
      <c r="M54" s="126"/>
      <c r="N54" s="60"/>
    </row>
    <row r="55" spans="1:14" s="7" customFormat="1" ht="48" customHeight="1" x14ac:dyDescent="0.15">
      <c r="A55" s="49">
        <v>41</v>
      </c>
      <c r="B55" s="86"/>
      <c r="C55" s="173"/>
      <c r="D55" s="21"/>
      <c r="E55" s="31"/>
      <c r="F55" s="20"/>
      <c r="G55" s="21"/>
      <c r="H55" s="35"/>
      <c r="I55" s="125"/>
      <c r="J55" s="126"/>
      <c r="K55" s="126"/>
      <c r="L55" s="126"/>
      <c r="M55" s="126"/>
      <c r="N55" s="60"/>
    </row>
    <row r="56" spans="1:14" s="7" customFormat="1" ht="48" customHeight="1" x14ac:dyDescent="0.15">
      <c r="A56" s="49">
        <v>42</v>
      </c>
      <c r="B56" s="86"/>
      <c r="C56" s="173"/>
      <c r="D56" s="21"/>
      <c r="E56" s="31"/>
      <c r="F56" s="20"/>
      <c r="G56" s="21"/>
      <c r="H56" s="35"/>
      <c r="I56" s="125"/>
      <c r="J56" s="126"/>
      <c r="K56" s="126"/>
      <c r="L56" s="126"/>
      <c r="M56" s="126"/>
      <c r="N56" s="60"/>
    </row>
    <row r="57" spans="1:14" s="7" customFormat="1" ht="48" customHeight="1" x14ac:dyDescent="0.15">
      <c r="A57" s="49">
        <v>43</v>
      </c>
      <c r="B57" s="86"/>
      <c r="C57" s="173"/>
      <c r="D57" s="21"/>
      <c r="E57" s="31"/>
      <c r="F57" s="20"/>
      <c r="G57" s="21"/>
      <c r="H57" s="35"/>
      <c r="I57" s="125"/>
      <c r="J57" s="126"/>
      <c r="K57" s="126"/>
      <c r="L57" s="126"/>
      <c r="M57" s="126"/>
      <c r="N57" s="60"/>
    </row>
    <row r="58" spans="1:14" s="7" customFormat="1" ht="48" customHeight="1" x14ac:dyDescent="0.15">
      <c r="A58" s="49">
        <v>44</v>
      </c>
      <c r="B58" s="86"/>
      <c r="C58" s="173"/>
      <c r="D58" s="21"/>
      <c r="E58" s="31"/>
      <c r="F58" s="20"/>
      <c r="G58" s="21"/>
      <c r="H58" s="35"/>
      <c r="I58" s="125"/>
      <c r="J58" s="126"/>
      <c r="K58" s="126"/>
      <c r="L58" s="126"/>
      <c r="M58" s="126"/>
      <c r="N58" s="60"/>
    </row>
    <row r="59" spans="1:14" s="7" customFormat="1" ht="48" customHeight="1" x14ac:dyDescent="0.15">
      <c r="A59" s="49">
        <v>45</v>
      </c>
      <c r="B59" s="86"/>
      <c r="C59" s="173"/>
      <c r="D59" s="21"/>
      <c r="E59" s="31"/>
      <c r="F59" s="20"/>
      <c r="G59" s="21"/>
      <c r="H59" s="35"/>
      <c r="I59" s="125"/>
      <c r="J59" s="126"/>
      <c r="K59" s="126"/>
      <c r="L59" s="126"/>
      <c r="M59" s="126"/>
      <c r="N59" s="60"/>
    </row>
    <row r="60" spans="1:14" s="7" customFormat="1" ht="48" customHeight="1" x14ac:dyDescent="0.15">
      <c r="A60" s="49">
        <v>46</v>
      </c>
      <c r="B60" s="86"/>
      <c r="C60" s="173"/>
      <c r="D60" s="21"/>
      <c r="E60" s="31"/>
      <c r="F60" s="20"/>
      <c r="G60" s="21"/>
      <c r="H60" s="35"/>
      <c r="I60" s="125"/>
      <c r="J60" s="126"/>
      <c r="K60" s="126"/>
      <c r="L60" s="126"/>
      <c r="M60" s="126"/>
      <c r="N60" s="60"/>
    </row>
    <row r="61" spans="1:14" s="7" customFormat="1" ht="48" customHeight="1" x14ac:dyDescent="0.15">
      <c r="A61" s="49">
        <v>47</v>
      </c>
      <c r="B61" s="86"/>
      <c r="C61" s="173"/>
      <c r="D61" s="21"/>
      <c r="E61" s="31"/>
      <c r="F61" s="20"/>
      <c r="G61" s="21"/>
      <c r="H61" s="35"/>
      <c r="I61" s="125"/>
      <c r="J61" s="126"/>
      <c r="K61" s="126"/>
      <c r="L61" s="126"/>
      <c r="M61" s="126"/>
      <c r="N61" s="60"/>
    </row>
    <row r="62" spans="1:14" s="7" customFormat="1" ht="48" customHeight="1" x14ac:dyDescent="0.15">
      <c r="A62" s="49">
        <v>48</v>
      </c>
      <c r="B62" s="86"/>
      <c r="C62" s="173"/>
      <c r="D62" s="21"/>
      <c r="E62" s="31"/>
      <c r="F62" s="20"/>
      <c r="G62" s="21"/>
      <c r="H62" s="35"/>
      <c r="I62" s="125"/>
      <c r="J62" s="126"/>
      <c r="K62" s="126"/>
      <c r="L62" s="126"/>
      <c r="M62" s="126"/>
      <c r="N62" s="60"/>
    </row>
    <row r="63" spans="1:14" s="7" customFormat="1" ht="48" customHeight="1" x14ac:dyDescent="0.15">
      <c r="A63" s="49">
        <v>49</v>
      </c>
      <c r="B63" s="86"/>
      <c r="C63" s="173"/>
      <c r="D63" s="21"/>
      <c r="E63" s="31"/>
      <c r="F63" s="20"/>
      <c r="G63" s="21"/>
      <c r="H63" s="35"/>
      <c r="I63" s="125"/>
      <c r="J63" s="126"/>
      <c r="K63" s="126"/>
      <c r="L63" s="126"/>
      <c r="M63" s="126"/>
      <c r="N63" s="60"/>
    </row>
    <row r="64" spans="1:14" s="7" customFormat="1" ht="48" customHeight="1" x14ac:dyDescent="0.15">
      <c r="A64" s="49">
        <v>50</v>
      </c>
      <c r="B64" s="86"/>
      <c r="C64" s="173"/>
      <c r="D64" s="21"/>
      <c r="E64" s="31"/>
      <c r="F64" s="20"/>
      <c r="G64" s="21"/>
      <c r="H64" s="35"/>
      <c r="I64" s="125"/>
      <c r="J64" s="126"/>
      <c r="K64" s="126"/>
      <c r="L64" s="126"/>
      <c r="M64" s="126"/>
      <c r="N64" s="60"/>
    </row>
    <row r="65" spans="1:14" s="7" customFormat="1" ht="48" customHeight="1" x14ac:dyDescent="0.15">
      <c r="A65" s="49">
        <v>51</v>
      </c>
      <c r="B65" s="86"/>
      <c r="C65" s="173"/>
      <c r="D65" s="21"/>
      <c r="E65" s="31"/>
      <c r="F65" s="20"/>
      <c r="G65" s="21"/>
      <c r="H65" s="35"/>
      <c r="I65" s="125"/>
      <c r="J65" s="126"/>
      <c r="K65" s="126"/>
      <c r="L65" s="126"/>
      <c r="M65" s="126"/>
      <c r="N65" s="60"/>
    </row>
    <row r="66" spans="1:14" s="7" customFormat="1" ht="48" customHeight="1" x14ac:dyDescent="0.15">
      <c r="A66" s="49">
        <v>52</v>
      </c>
      <c r="B66" s="86"/>
      <c r="C66" s="173"/>
      <c r="D66" s="21"/>
      <c r="E66" s="31"/>
      <c r="F66" s="20"/>
      <c r="G66" s="21"/>
      <c r="H66" s="35"/>
      <c r="I66" s="125"/>
      <c r="J66" s="126"/>
      <c r="K66" s="126"/>
      <c r="L66" s="126"/>
      <c r="M66" s="126"/>
      <c r="N66" s="60"/>
    </row>
    <row r="67" spans="1:14" s="7" customFormat="1" ht="48" customHeight="1" x14ac:dyDescent="0.15">
      <c r="A67" s="49">
        <v>53</v>
      </c>
      <c r="B67" s="86"/>
      <c r="C67" s="173"/>
      <c r="D67" s="21"/>
      <c r="E67" s="31"/>
      <c r="F67" s="20"/>
      <c r="G67" s="21"/>
      <c r="H67" s="35"/>
      <c r="I67" s="125"/>
      <c r="J67" s="126"/>
      <c r="K67" s="126"/>
      <c r="L67" s="126"/>
      <c r="M67" s="126"/>
      <c r="N67" s="60"/>
    </row>
    <row r="68" spans="1:14" s="7" customFormat="1" ht="48" customHeight="1" x14ac:dyDescent="0.15">
      <c r="A68" s="49">
        <v>54</v>
      </c>
      <c r="B68" s="86"/>
      <c r="C68" s="173"/>
      <c r="D68" s="21"/>
      <c r="E68" s="31"/>
      <c r="F68" s="20"/>
      <c r="G68" s="21"/>
      <c r="H68" s="35"/>
      <c r="I68" s="125"/>
      <c r="J68" s="126"/>
      <c r="K68" s="126"/>
      <c r="L68" s="126"/>
      <c r="M68" s="126"/>
      <c r="N68" s="60"/>
    </row>
    <row r="69" spans="1:14" s="7" customFormat="1" ht="48" customHeight="1" x14ac:dyDescent="0.15">
      <c r="A69" s="49">
        <v>55</v>
      </c>
      <c r="B69" s="86"/>
      <c r="C69" s="173"/>
      <c r="D69" s="21"/>
      <c r="E69" s="31"/>
      <c r="F69" s="20"/>
      <c r="G69" s="21"/>
      <c r="H69" s="35"/>
      <c r="I69" s="125"/>
      <c r="J69" s="126"/>
      <c r="K69" s="126"/>
      <c r="L69" s="126"/>
      <c r="M69" s="126"/>
      <c r="N69" s="60"/>
    </row>
    <row r="70" spans="1:14" s="7" customFormat="1" ht="48" customHeight="1" x14ac:dyDescent="0.15">
      <c r="A70" s="49">
        <v>56</v>
      </c>
      <c r="B70" s="86"/>
      <c r="C70" s="173"/>
      <c r="D70" s="21"/>
      <c r="E70" s="31"/>
      <c r="F70" s="20"/>
      <c r="G70" s="21"/>
      <c r="H70" s="35"/>
      <c r="I70" s="125"/>
      <c r="J70" s="126"/>
      <c r="K70" s="126"/>
      <c r="L70" s="126"/>
      <c r="M70" s="126"/>
      <c r="N70" s="60"/>
    </row>
    <row r="71" spans="1:14" s="7" customFormat="1" ht="48" customHeight="1" x14ac:dyDescent="0.15">
      <c r="A71" s="49">
        <v>57</v>
      </c>
      <c r="B71" s="86"/>
      <c r="C71" s="173"/>
      <c r="D71" s="21"/>
      <c r="E71" s="31"/>
      <c r="F71" s="20"/>
      <c r="G71" s="21"/>
      <c r="H71" s="35"/>
      <c r="I71" s="125"/>
      <c r="J71" s="126"/>
      <c r="K71" s="126"/>
      <c r="L71" s="126"/>
      <c r="M71" s="126"/>
      <c r="N71" s="60"/>
    </row>
    <row r="72" spans="1:14" s="7" customFormat="1" ht="48" customHeight="1" x14ac:dyDescent="0.15">
      <c r="A72" s="49">
        <v>58</v>
      </c>
      <c r="B72" s="86"/>
      <c r="C72" s="173"/>
      <c r="D72" s="21"/>
      <c r="E72" s="31"/>
      <c r="F72" s="20"/>
      <c r="G72" s="21"/>
      <c r="H72" s="35"/>
      <c r="I72" s="125"/>
      <c r="J72" s="126"/>
      <c r="K72" s="126"/>
      <c r="L72" s="126"/>
      <c r="M72" s="126"/>
      <c r="N72" s="60"/>
    </row>
    <row r="73" spans="1:14" s="7" customFormat="1" ht="48" customHeight="1" x14ac:dyDescent="0.15">
      <c r="A73" s="49">
        <v>59</v>
      </c>
      <c r="B73" s="86"/>
      <c r="C73" s="173"/>
      <c r="D73" s="21"/>
      <c r="E73" s="31"/>
      <c r="F73" s="20"/>
      <c r="G73" s="21"/>
      <c r="H73" s="35"/>
      <c r="I73" s="125"/>
      <c r="J73" s="126"/>
      <c r="K73" s="126"/>
      <c r="L73" s="126"/>
      <c r="M73" s="126"/>
      <c r="N73" s="60"/>
    </row>
    <row r="74" spans="1:14" s="7" customFormat="1" ht="48" customHeight="1" x14ac:dyDescent="0.15">
      <c r="A74" s="49">
        <v>60</v>
      </c>
      <c r="B74" s="86"/>
      <c r="C74" s="173"/>
      <c r="D74" s="21"/>
      <c r="E74" s="31"/>
      <c r="F74" s="20"/>
      <c r="G74" s="21"/>
      <c r="H74" s="35"/>
      <c r="I74" s="125"/>
      <c r="J74" s="126"/>
      <c r="K74" s="126"/>
      <c r="L74" s="126"/>
      <c r="M74" s="126"/>
      <c r="N74" s="60"/>
    </row>
    <row r="75" spans="1:14" s="7" customFormat="1" ht="48" customHeight="1" x14ac:dyDescent="0.15">
      <c r="A75" s="49">
        <v>61</v>
      </c>
      <c r="B75" s="86"/>
      <c r="C75" s="173"/>
      <c r="D75" s="21"/>
      <c r="E75" s="31"/>
      <c r="F75" s="20"/>
      <c r="G75" s="21"/>
      <c r="H75" s="35"/>
      <c r="I75" s="125"/>
      <c r="J75" s="126"/>
      <c r="K75" s="126"/>
      <c r="L75" s="126"/>
      <c r="M75" s="126"/>
      <c r="N75" s="60"/>
    </row>
    <row r="76" spans="1:14" s="7" customFormat="1" ht="48" customHeight="1" x14ac:dyDescent="0.15">
      <c r="A76" s="49">
        <v>62</v>
      </c>
      <c r="B76" s="86"/>
      <c r="C76" s="173"/>
      <c r="D76" s="21"/>
      <c r="E76" s="31"/>
      <c r="F76" s="20"/>
      <c r="G76" s="21"/>
      <c r="H76" s="35"/>
      <c r="I76" s="125"/>
      <c r="J76" s="126"/>
      <c r="K76" s="126"/>
      <c r="L76" s="126"/>
      <c r="M76" s="126"/>
      <c r="N76" s="60"/>
    </row>
    <row r="77" spans="1:14" s="7" customFormat="1" ht="48" customHeight="1" x14ac:dyDescent="0.15">
      <c r="A77" s="49">
        <v>63</v>
      </c>
      <c r="B77" s="86"/>
      <c r="C77" s="173"/>
      <c r="D77" s="21"/>
      <c r="E77" s="31"/>
      <c r="F77" s="20"/>
      <c r="G77" s="21"/>
      <c r="H77" s="35"/>
      <c r="I77" s="125"/>
      <c r="J77" s="126"/>
      <c r="K77" s="126"/>
      <c r="L77" s="126"/>
      <c r="M77" s="126"/>
      <c r="N77" s="60"/>
    </row>
    <row r="78" spans="1:14" s="7" customFormat="1" ht="48" customHeight="1" x14ac:dyDescent="0.15">
      <c r="A78" s="49">
        <v>64</v>
      </c>
      <c r="B78" s="86"/>
      <c r="C78" s="173"/>
      <c r="D78" s="21"/>
      <c r="E78" s="31"/>
      <c r="F78" s="20"/>
      <c r="G78" s="21"/>
      <c r="H78" s="35"/>
      <c r="I78" s="125"/>
      <c r="J78" s="126"/>
      <c r="K78" s="126"/>
      <c r="L78" s="126"/>
      <c r="M78" s="126"/>
      <c r="N78" s="60"/>
    </row>
    <row r="79" spans="1:14" s="7" customFormat="1" ht="48" customHeight="1" x14ac:dyDescent="0.15">
      <c r="A79" s="49">
        <v>65</v>
      </c>
      <c r="B79" s="86"/>
      <c r="C79" s="173"/>
      <c r="D79" s="21"/>
      <c r="E79" s="31"/>
      <c r="F79" s="20"/>
      <c r="G79" s="21"/>
      <c r="H79" s="35"/>
      <c r="I79" s="125"/>
      <c r="J79" s="126"/>
      <c r="K79" s="126"/>
      <c r="L79" s="126"/>
      <c r="M79" s="126"/>
      <c r="N79" s="60"/>
    </row>
    <row r="80" spans="1:14" s="7" customFormat="1" ht="48" customHeight="1" x14ac:dyDescent="0.15">
      <c r="A80" s="49">
        <v>66</v>
      </c>
      <c r="B80" s="86"/>
      <c r="C80" s="173"/>
      <c r="D80" s="21"/>
      <c r="E80" s="31"/>
      <c r="F80" s="20"/>
      <c r="G80" s="21"/>
      <c r="H80" s="35"/>
      <c r="I80" s="125"/>
      <c r="J80" s="126"/>
      <c r="K80" s="126"/>
      <c r="L80" s="126"/>
      <c r="M80" s="126"/>
      <c r="N80" s="60"/>
    </row>
    <row r="81" spans="1:14" s="7" customFormat="1" ht="48" customHeight="1" x14ac:dyDescent="0.15">
      <c r="A81" s="49">
        <v>67</v>
      </c>
      <c r="B81" s="86"/>
      <c r="C81" s="173"/>
      <c r="D81" s="21"/>
      <c r="E81" s="31"/>
      <c r="F81" s="20"/>
      <c r="G81" s="21"/>
      <c r="H81" s="35"/>
      <c r="I81" s="125"/>
      <c r="J81" s="126"/>
      <c r="K81" s="126"/>
      <c r="L81" s="126"/>
      <c r="M81" s="126"/>
      <c r="N81" s="60"/>
    </row>
    <row r="82" spans="1:14" s="7" customFormat="1" ht="48" customHeight="1" x14ac:dyDescent="0.15">
      <c r="A82" s="49">
        <v>68</v>
      </c>
      <c r="B82" s="86"/>
      <c r="C82" s="173"/>
      <c r="D82" s="21"/>
      <c r="E82" s="31"/>
      <c r="F82" s="20"/>
      <c r="G82" s="21"/>
      <c r="H82" s="35"/>
      <c r="I82" s="125"/>
      <c r="J82" s="126"/>
      <c r="K82" s="126"/>
      <c r="L82" s="126"/>
      <c r="M82" s="126"/>
      <c r="N82" s="60"/>
    </row>
    <row r="83" spans="1:14" s="7" customFormat="1" ht="48" customHeight="1" x14ac:dyDescent="0.15">
      <c r="A83" s="49">
        <v>69</v>
      </c>
      <c r="B83" s="86"/>
      <c r="C83" s="173"/>
      <c r="D83" s="21"/>
      <c r="E83" s="31"/>
      <c r="F83" s="20"/>
      <c r="G83" s="21"/>
      <c r="H83" s="35"/>
      <c r="I83" s="125"/>
      <c r="J83" s="126"/>
      <c r="K83" s="126"/>
      <c r="L83" s="126"/>
      <c r="M83" s="126"/>
      <c r="N83" s="60"/>
    </row>
    <row r="84" spans="1:14" s="7" customFormat="1" ht="48" customHeight="1" x14ac:dyDescent="0.15">
      <c r="A84" s="49">
        <v>70</v>
      </c>
      <c r="B84" s="86"/>
      <c r="C84" s="173"/>
      <c r="D84" s="21"/>
      <c r="E84" s="31"/>
      <c r="F84" s="20"/>
      <c r="G84" s="21"/>
      <c r="H84" s="35"/>
      <c r="I84" s="125"/>
      <c r="J84" s="126"/>
      <c r="K84" s="126"/>
      <c r="L84" s="126"/>
      <c r="M84" s="126"/>
      <c r="N84" s="60"/>
    </row>
    <row r="85" spans="1:14" s="7" customFormat="1" ht="48" customHeight="1" x14ac:dyDescent="0.15">
      <c r="A85" s="49">
        <v>71</v>
      </c>
      <c r="B85" s="86"/>
      <c r="C85" s="173"/>
      <c r="D85" s="21"/>
      <c r="E85" s="31"/>
      <c r="F85" s="20"/>
      <c r="G85" s="21"/>
      <c r="H85" s="35"/>
      <c r="I85" s="125"/>
      <c r="J85" s="126"/>
      <c r="K85" s="126"/>
      <c r="L85" s="126"/>
      <c r="M85" s="126"/>
      <c r="N85" s="60"/>
    </row>
    <row r="86" spans="1:14" s="7" customFormat="1" ht="48" customHeight="1" x14ac:dyDescent="0.15">
      <c r="A86" s="49">
        <v>72</v>
      </c>
      <c r="B86" s="86"/>
      <c r="C86" s="173"/>
      <c r="D86" s="21"/>
      <c r="E86" s="31"/>
      <c r="F86" s="20"/>
      <c r="G86" s="21"/>
      <c r="H86" s="35"/>
      <c r="I86" s="125"/>
      <c r="J86" s="126"/>
      <c r="K86" s="126"/>
      <c r="L86" s="126"/>
      <c r="M86" s="126"/>
      <c r="N86" s="60"/>
    </row>
    <row r="87" spans="1:14" s="7" customFormat="1" ht="48" customHeight="1" x14ac:dyDescent="0.15">
      <c r="A87" s="49">
        <v>73</v>
      </c>
      <c r="B87" s="86"/>
      <c r="C87" s="173"/>
      <c r="D87" s="21"/>
      <c r="E87" s="31"/>
      <c r="F87" s="20"/>
      <c r="G87" s="21"/>
      <c r="H87" s="35"/>
      <c r="I87" s="125"/>
      <c r="J87" s="126"/>
      <c r="K87" s="126"/>
      <c r="L87" s="126"/>
      <c r="M87" s="126"/>
      <c r="N87" s="60"/>
    </row>
    <row r="88" spans="1:14" s="7" customFormat="1" ht="48" customHeight="1" x14ac:dyDescent="0.15">
      <c r="A88" s="49">
        <v>74</v>
      </c>
      <c r="B88" s="86"/>
      <c r="C88" s="173"/>
      <c r="D88" s="21"/>
      <c r="E88" s="31"/>
      <c r="F88" s="20"/>
      <c r="G88" s="21"/>
      <c r="H88" s="35"/>
      <c r="I88" s="125"/>
      <c r="J88" s="126"/>
      <c r="K88" s="126"/>
      <c r="L88" s="126"/>
      <c r="M88" s="126"/>
      <c r="N88" s="60"/>
    </row>
    <row r="89" spans="1:14" s="7" customFormat="1" ht="48" customHeight="1" x14ac:dyDescent="0.15">
      <c r="A89" s="49">
        <v>75</v>
      </c>
      <c r="B89" s="86"/>
      <c r="C89" s="173"/>
      <c r="D89" s="21"/>
      <c r="E89" s="31"/>
      <c r="F89" s="20"/>
      <c r="G89" s="21"/>
      <c r="H89" s="35"/>
      <c r="I89" s="125"/>
      <c r="J89" s="126"/>
      <c r="K89" s="126"/>
      <c r="L89" s="126"/>
      <c r="M89" s="126"/>
      <c r="N89" s="60"/>
    </row>
    <row r="90" spans="1:14" s="7" customFormat="1" ht="48" customHeight="1" x14ac:dyDescent="0.15">
      <c r="A90" s="49">
        <v>76</v>
      </c>
      <c r="B90" s="86"/>
      <c r="C90" s="173"/>
      <c r="D90" s="21"/>
      <c r="E90" s="31"/>
      <c r="F90" s="20"/>
      <c r="G90" s="21"/>
      <c r="H90" s="35"/>
      <c r="I90" s="125"/>
      <c r="J90" s="126"/>
      <c r="K90" s="126"/>
      <c r="L90" s="126"/>
      <c r="M90" s="126"/>
      <c r="N90" s="60"/>
    </row>
    <row r="91" spans="1:14" s="7" customFormat="1" ht="48" customHeight="1" x14ac:dyDescent="0.15">
      <c r="A91" s="49">
        <v>77</v>
      </c>
      <c r="B91" s="86"/>
      <c r="C91" s="173"/>
      <c r="D91" s="21"/>
      <c r="E91" s="31"/>
      <c r="F91" s="20"/>
      <c r="G91" s="21"/>
      <c r="H91" s="35"/>
      <c r="I91" s="125"/>
      <c r="J91" s="126"/>
      <c r="K91" s="126"/>
      <c r="L91" s="126"/>
      <c r="M91" s="126"/>
      <c r="N91" s="60"/>
    </row>
    <row r="92" spans="1:14" s="7" customFormat="1" ht="48" customHeight="1" x14ac:dyDescent="0.15">
      <c r="A92" s="49">
        <v>78</v>
      </c>
      <c r="B92" s="86"/>
      <c r="C92" s="173"/>
      <c r="D92" s="21"/>
      <c r="E92" s="31"/>
      <c r="F92" s="20"/>
      <c r="G92" s="21"/>
      <c r="H92" s="35"/>
      <c r="I92" s="125"/>
      <c r="J92" s="126"/>
      <c r="K92" s="126"/>
      <c r="L92" s="126"/>
      <c r="M92" s="126"/>
      <c r="N92" s="60"/>
    </row>
    <row r="93" spans="1:14" s="7" customFormat="1" ht="48" customHeight="1" x14ac:dyDescent="0.15">
      <c r="A93" s="49">
        <v>79</v>
      </c>
      <c r="B93" s="86"/>
      <c r="C93" s="173"/>
      <c r="D93" s="21"/>
      <c r="E93" s="31"/>
      <c r="F93" s="20"/>
      <c r="G93" s="21"/>
      <c r="H93" s="35"/>
      <c r="I93" s="125"/>
      <c r="J93" s="126"/>
      <c r="K93" s="126"/>
      <c r="L93" s="126"/>
      <c r="M93" s="126"/>
      <c r="N93" s="60"/>
    </row>
    <row r="94" spans="1:14" s="7" customFormat="1" ht="48" customHeight="1" x14ac:dyDescent="0.15">
      <c r="A94" s="49">
        <v>80</v>
      </c>
      <c r="B94" s="86"/>
      <c r="C94" s="173"/>
      <c r="D94" s="21"/>
      <c r="E94" s="31"/>
      <c r="F94" s="20"/>
      <c r="G94" s="21"/>
      <c r="H94" s="35"/>
      <c r="I94" s="125"/>
      <c r="J94" s="126"/>
      <c r="K94" s="126"/>
      <c r="L94" s="126"/>
      <c r="M94" s="126"/>
      <c r="N94" s="60"/>
    </row>
    <row r="95" spans="1:14" s="7" customFormat="1" ht="48" customHeight="1" x14ac:dyDescent="0.15">
      <c r="A95" s="49">
        <v>81</v>
      </c>
      <c r="B95" s="86"/>
      <c r="C95" s="173"/>
      <c r="D95" s="21"/>
      <c r="E95" s="31"/>
      <c r="F95" s="20"/>
      <c r="G95" s="21"/>
      <c r="H95" s="35"/>
      <c r="I95" s="125"/>
      <c r="J95" s="126"/>
      <c r="K95" s="126"/>
      <c r="L95" s="126"/>
      <c r="M95" s="126"/>
      <c r="N95" s="60"/>
    </row>
    <row r="96" spans="1:14" s="7" customFormat="1" ht="48" customHeight="1" x14ac:dyDescent="0.15">
      <c r="A96" s="49">
        <v>82</v>
      </c>
      <c r="B96" s="86"/>
      <c r="C96" s="173"/>
      <c r="D96" s="21"/>
      <c r="E96" s="31"/>
      <c r="F96" s="20"/>
      <c r="G96" s="21"/>
      <c r="H96" s="35"/>
      <c r="I96" s="125"/>
      <c r="J96" s="126"/>
      <c r="K96" s="126"/>
      <c r="L96" s="126"/>
      <c r="M96" s="126"/>
      <c r="N96" s="60"/>
    </row>
    <row r="97" spans="1:14" s="7" customFormat="1" ht="48" customHeight="1" x14ac:dyDescent="0.15">
      <c r="A97" s="49">
        <v>83</v>
      </c>
      <c r="B97" s="86"/>
      <c r="C97" s="173"/>
      <c r="D97" s="21"/>
      <c r="E97" s="31"/>
      <c r="F97" s="20"/>
      <c r="G97" s="21"/>
      <c r="H97" s="35"/>
      <c r="I97" s="125"/>
      <c r="J97" s="126"/>
      <c r="K97" s="126"/>
      <c r="L97" s="126"/>
      <c r="M97" s="126"/>
      <c r="N97" s="60"/>
    </row>
    <row r="98" spans="1:14" s="7" customFormat="1" ht="48" customHeight="1" x14ac:dyDescent="0.15">
      <c r="A98" s="49">
        <v>84</v>
      </c>
      <c r="B98" s="86"/>
      <c r="C98" s="173"/>
      <c r="D98" s="21"/>
      <c r="E98" s="31"/>
      <c r="F98" s="20"/>
      <c r="G98" s="21"/>
      <c r="H98" s="35"/>
      <c r="I98" s="125"/>
      <c r="J98" s="126"/>
      <c r="K98" s="126"/>
      <c r="L98" s="126"/>
      <c r="M98" s="126"/>
      <c r="N98" s="60"/>
    </row>
    <row r="99" spans="1:14" s="7" customFormat="1" ht="48" customHeight="1" x14ac:dyDescent="0.15">
      <c r="A99" s="49">
        <v>85</v>
      </c>
      <c r="B99" s="86"/>
      <c r="C99" s="173"/>
      <c r="D99" s="21"/>
      <c r="E99" s="31"/>
      <c r="F99" s="20"/>
      <c r="G99" s="21"/>
      <c r="H99" s="35"/>
      <c r="I99" s="125"/>
      <c r="J99" s="126"/>
      <c r="K99" s="126"/>
      <c r="L99" s="126"/>
      <c r="M99" s="126"/>
      <c r="N99" s="60"/>
    </row>
    <row r="100" spans="1:14" s="7" customFormat="1" ht="48" customHeight="1" x14ac:dyDescent="0.15">
      <c r="A100" s="49">
        <v>86</v>
      </c>
      <c r="B100" s="86"/>
      <c r="C100" s="173"/>
      <c r="D100" s="21"/>
      <c r="E100" s="31"/>
      <c r="F100" s="20"/>
      <c r="G100" s="21"/>
      <c r="H100" s="35"/>
      <c r="I100" s="125"/>
      <c r="J100" s="126"/>
      <c r="K100" s="126"/>
      <c r="L100" s="126"/>
      <c r="M100" s="126"/>
      <c r="N100" s="60"/>
    </row>
    <row r="101" spans="1:14" s="7" customFormat="1" ht="48" customHeight="1" x14ac:dyDescent="0.15">
      <c r="A101" s="49">
        <v>87</v>
      </c>
      <c r="B101" s="86"/>
      <c r="C101" s="173"/>
      <c r="D101" s="21"/>
      <c r="E101" s="31"/>
      <c r="F101" s="20"/>
      <c r="G101" s="21"/>
      <c r="H101" s="35"/>
      <c r="I101" s="125"/>
      <c r="J101" s="126"/>
      <c r="K101" s="126"/>
      <c r="L101" s="126"/>
      <c r="M101" s="126"/>
      <c r="N101" s="60"/>
    </row>
    <row r="102" spans="1:14" s="7" customFormat="1" ht="48" customHeight="1" x14ac:dyDescent="0.15">
      <c r="A102" s="49">
        <v>88</v>
      </c>
      <c r="B102" s="86"/>
      <c r="C102" s="173"/>
      <c r="D102" s="21"/>
      <c r="E102" s="31"/>
      <c r="F102" s="20"/>
      <c r="G102" s="21"/>
      <c r="H102" s="35"/>
      <c r="I102" s="125"/>
      <c r="J102" s="126"/>
      <c r="K102" s="126"/>
      <c r="L102" s="126"/>
      <c r="M102" s="126"/>
      <c r="N102" s="60"/>
    </row>
    <row r="103" spans="1:14" s="7" customFormat="1" ht="48" customHeight="1" x14ac:dyDescent="0.15">
      <c r="A103" s="49">
        <v>89</v>
      </c>
      <c r="B103" s="86"/>
      <c r="C103" s="173"/>
      <c r="D103" s="21"/>
      <c r="E103" s="31"/>
      <c r="F103" s="20"/>
      <c r="G103" s="21"/>
      <c r="H103" s="35"/>
      <c r="I103" s="125"/>
      <c r="J103" s="126"/>
      <c r="K103" s="126"/>
      <c r="L103" s="126"/>
      <c r="M103" s="126"/>
      <c r="N103" s="60"/>
    </row>
    <row r="104" spans="1:14" s="7" customFormat="1" ht="48" customHeight="1" x14ac:dyDescent="0.15">
      <c r="A104" s="49">
        <v>90</v>
      </c>
      <c r="B104" s="86"/>
      <c r="C104" s="173"/>
      <c r="D104" s="21"/>
      <c r="E104" s="31"/>
      <c r="F104" s="20"/>
      <c r="G104" s="21"/>
      <c r="H104" s="35"/>
      <c r="I104" s="125"/>
      <c r="J104" s="126"/>
      <c r="K104" s="126"/>
      <c r="L104" s="126"/>
      <c r="M104" s="126"/>
      <c r="N104" s="60"/>
    </row>
    <row r="105" spans="1:14" s="7" customFormat="1" ht="48" customHeight="1" x14ac:dyDescent="0.15">
      <c r="A105" s="49">
        <v>91</v>
      </c>
      <c r="B105" s="86"/>
      <c r="C105" s="173"/>
      <c r="D105" s="21"/>
      <c r="E105" s="31"/>
      <c r="F105" s="20"/>
      <c r="G105" s="21"/>
      <c r="H105" s="35"/>
      <c r="I105" s="125"/>
      <c r="J105" s="126"/>
      <c r="K105" s="126"/>
      <c r="L105" s="126"/>
      <c r="M105" s="126"/>
      <c r="N105" s="60"/>
    </row>
    <row r="106" spans="1:14" s="7" customFormat="1" ht="48" customHeight="1" x14ac:dyDescent="0.15">
      <c r="A106" s="49">
        <v>92</v>
      </c>
      <c r="B106" s="86"/>
      <c r="C106" s="173"/>
      <c r="D106" s="21"/>
      <c r="E106" s="31"/>
      <c r="F106" s="20"/>
      <c r="G106" s="21"/>
      <c r="H106" s="35"/>
      <c r="I106" s="125"/>
      <c r="J106" s="126"/>
      <c r="K106" s="126"/>
      <c r="L106" s="126"/>
      <c r="M106" s="126"/>
      <c r="N106" s="60"/>
    </row>
    <row r="107" spans="1:14" s="7" customFormat="1" ht="48" customHeight="1" x14ac:dyDescent="0.15">
      <c r="A107" s="49">
        <v>93</v>
      </c>
      <c r="B107" s="86"/>
      <c r="C107" s="173"/>
      <c r="D107" s="21"/>
      <c r="E107" s="31"/>
      <c r="F107" s="20"/>
      <c r="G107" s="21"/>
      <c r="H107" s="35"/>
      <c r="I107" s="125"/>
      <c r="J107" s="126"/>
      <c r="K107" s="126"/>
      <c r="L107" s="126"/>
      <c r="M107" s="126"/>
      <c r="N107" s="60"/>
    </row>
    <row r="108" spans="1:14" s="7" customFormat="1" ht="48" customHeight="1" x14ac:dyDescent="0.15">
      <c r="A108" s="49">
        <v>94</v>
      </c>
      <c r="B108" s="86"/>
      <c r="C108" s="173"/>
      <c r="D108" s="21"/>
      <c r="E108" s="31"/>
      <c r="F108" s="20"/>
      <c r="G108" s="21"/>
      <c r="H108" s="35"/>
      <c r="I108" s="125"/>
      <c r="J108" s="126"/>
      <c r="K108" s="126"/>
      <c r="L108" s="126"/>
      <c r="M108" s="126"/>
      <c r="N108" s="60"/>
    </row>
    <row r="109" spans="1:14" s="7" customFormat="1" ht="48" customHeight="1" x14ac:dyDescent="0.15">
      <c r="A109" s="49">
        <v>95</v>
      </c>
      <c r="B109" s="86"/>
      <c r="C109" s="173"/>
      <c r="D109" s="21"/>
      <c r="E109" s="31"/>
      <c r="F109" s="20"/>
      <c r="G109" s="21"/>
      <c r="H109" s="35"/>
      <c r="I109" s="125"/>
      <c r="J109" s="126"/>
      <c r="K109" s="126"/>
      <c r="L109" s="126"/>
      <c r="M109" s="126"/>
      <c r="N109" s="60"/>
    </row>
    <row r="110" spans="1:14" s="7" customFormat="1" ht="48" customHeight="1" x14ac:dyDescent="0.15">
      <c r="A110" s="49">
        <v>96</v>
      </c>
      <c r="B110" s="86"/>
      <c r="C110" s="173"/>
      <c r="D110" s="21"/>
      <c r="E110" s="31"/>
      <c r="F110" s="20"/>
      <c r="G110" s="21"/>
      <c r="H110" s="35"/>
      <c r="I110" s="125"/>
      <c r="J110" s="126"/>
      <c r="K110" s="126"/>
      <c r="L110" s="126"/>
      <c r="M110" s="126"/>
      <c r="N110" s="60"/>
    </row>
    <row r="111" spans="1:14" s="7" customFormat="1" ht="48" customHeight="1" x14ac:dyDescent="0.15">
      <c r="A111" s="49">
        <v>97</v>
      </c>
      <c r="B111" s="86"/>
      <c r="C111" s="173"/>
      <c r="D111" s="21"/>
      <c r="E111" s="31"/>
      <c r="F111" s="20"/>
      <c r="G111" s="21"/>
      <c r="H111" s="35"/>
      <c r="I111" s="125"/>
      <c r="J111" s="126"/>
      <c r="K111" s="126"/>
      <c r="L111" s="126"/>
      <c r="M111" s="126"/>
      <c r="N111" s="60"/>
    </row>
    <row r="112" spans="1:14" s="7" customFormat="1" ht="48" customHeight="1" x14ac:dyDescent="0.15">
      <c r="A112" s="49">
        <v>98</v>
      </c>
      <c r="B112" s="86"/>
      <c r="C112" s="173"/>
      <c r="D112" s="21"/>
      <c r="E112" s="31"/>
      <c r="F112" s="20"/>
      <c r="G112" s="21"/>
      <c r="H112" s="35"/>
      <c r="I112" s="125"/>
      <c r="J112" s="126"/>
      <c r="K112" s="126"/>
      <c r="L112" s="126"/>
      <c r="M112" s="126"/>
      <c r="N112" s="60"/>
    </row>
    <row r="113" spans="1:14" s="7" customFormat="1" ht="48" customHeight="1" x14ac:dyDescent="0.15">
      <c r="A113" s="49">
        <v>99</v>
      </c>
      <c r="B113" s="86"/>
      <c r="C113" s="173"/>
      <c r="D113" s="21"/>
      <c r="E113" s="31"/>
      <c r="F113" s="20"/>
      <c r="G113" s="21"/>
      <c r="H113" s="35"/>
      <c r="I113" s="125"/>
      <c r="J113" s="126"/>
      <c r="K113" s="126"/>
      <c r="L113" s="126"/>
      <c r="M113" s="126"/>
      <c r="N113" s="60"/>
    </row>
    <row r="114" spans="1:14" s="7" customFormat="1" ht="48" customHeight="1" x14ac:dyDescent="0.15">
      <c r="A114" s="49">
        <v>100</v>
      </c>
      <c r="B114" s="86"/>
      <c r="C114" s="173"/>
      <c r="D114" s="21"/>
      <c r="E114" s="31"/>
      <c r="F114" s="20"/>
      <c r="G114" s="21"/>
      <c r="H114" s="35"/>
      <c r="I114" s="125"/>
      <c r="J114" s="126"/>
      <c r="K114" s="126"/>
      <c r="L114" s="126"/>
      <c r="M114" s="126"/>
      <c r="N114" s="60"/>
    </row>
    <row r="115" spans="1:14" s="7" customFormat="1" ht="48" customHeight="1" x14ac:dyDescent="0.15">
      <c r="A115" s="49">
        <v>101</v>
      </c>
      <c r="B115" s="86"/>
      <c r="C115" s="173"/>
      <c r="D115" s="21"/>
      <c r="E115" s="31"/>
      <c r="F115" s="20"/>
      <c r="G115" s="21"/>
      <c r="H115" s="35"/>
      <c r="I115" s="125"/>
      <c r="J115" s="126"/>
      <c r="K115" s="126"/>
      <c r="L115" s="126"/>
      <c r="M115" s="126"/>
      <c r="N115" s="60"/>
    </row>
    <row r="116" spans="1:14" s="7" customFormat="1" ht="48" customHeight="1" x14ac:dyDescent="0.15">
      <c r="A116" s="49">
        <v>102</v>
      </c>
      <c r="B116" s="86"/>
      <c r="C116" s="173"/>
      <c r="D116" s="21"/>
      <c r="E116" s="31"/>
      <c r="F116" s="20"/>
      <c r="G116" s="21"/>
      <c r="H116" s="35"/>
      <c r="I116" s="125"/>
      <c r="J116" s="126"/>
      <c r="K116" s="126"/>
      <c r="L116" s="126"/>
      <c r="M116" s="126"/>
      <c r="N116" s="60"/>
    </row>
    <row r="117" spans="1:14" s="7" customFormat="1" ht="48" customHeight="1" x14ac:dyDescent="0.15">
      <c r="A117" s="49">
        <v>103</v>
      </c>
      <c r="B117" s="86"/>
      <c r="C117" s="173"/>
      <c r="D117" s="21"/>
      <c r="E117" s="31"/>
      <c r="F117" s="20"/>
      <c r="G117" s="21"/>
      <c r="H117" s="35"/>
      <c r="I117" s="125"/>
      <c r="J117" s="126"/>
      <c r="K117" s="126"/>
      <c r="L117" s="126"/>
      <c r="M117" s="126"/>
      <c r="N117" s="60"/>
    </row>
    <row r="118" spans="1:14" s="7" customFormat="1" ht="48" customHeight="1" x14ac:dyDescent="0.15">
      <c r="A118" s="49">
        <v>104</v>
      </c>
      <c r="B118" s="86"/>
      <c r="C118" s="173"/>
      <c r="D118" s="21"/>
      <c r="E118" s="31"/>
      <c r="F118" s="20"/>
      <c r="G118" s="21"/>
      <c r="H118" s="35"/>
      <c r="I118" s="125"/>
      <c r="J118" s="126"/>
      <c r="K118" s="126"/>
      <c r="L118" s="126"/>
      <c r="M118" s="126"/>
      <c r="N118" s="60"/>
    </row>
    <row r="119" spans="1:14" s="7" customFormat="1" ht="48" customHeight="1" x14ac:dyDescent="0.15">
      <c r="A119" s="49">
        <v>105</v>
      </c>
      <c r="B119" s="86"/>
      <c r="C119" s="173"/>
      <c r="D119" s="21"/>
      <c r="E119" s="31"/>
      <c r="F119" s="20"/>
      <c r="G119" s="21"/>
      <c r="H119" s="35"/>
      <c r="I119" s="125"/>
      <c r="J119" s="126"/>
      <c r="K119" s="126"/>
      <c r="L119" s="126"/>
      <c r="M119" s="126"/>
      <c r="N119" s="60"/>
    </row>
    <row r="120" spans="1:14" s="7" customFormat="1" ht="48" customHeight="1" x14ac:dyDescent="0.15">
      <c r="A120" s="49">
        <v>106</v>
      </c>
      <c r="B120" s="86"/>
      <c r="C120" s="173"/>
      <c r="D120" s="21"/>
      <c r="E120" s="31"/>
      <c r="F120" s="20"/>
      <c r="G120" s="21"/>
      <c r="H120" s="35"/>
      <c r="I120" s="125"/>
      <c r="J120" s="126"/>
      <c r="K120" s="126"/>
      <c r="L120" s="126"/>
      <c r="M120" s="126"/>
      <c r="N120" s="60"/>
    </row>
    <row r="121" spans="1:14" s="7" customFormat="1" ht="48" customHeight="1" x14ac:dyDescent="0.15">
      <c r="A121" s="49">
        <v>107</v>
      </c>
      <c r="B121" s="86"/>
      <c r="C121" s="173"/>
      <c r="D121" s="21"/>
      <c r="E121" s="31"/>
      <c r="F121" s="20"/>
      <c r="G121" s="21"/>
      <c r="H121" s="35"/>
      <c r="I121" s="125"/>
      <c r="J121" s="126"/>
      <c r="K121" s="126"/>
      <c r="L121" s="126"/>
      <c r="M121" s="126"/>
      <c r="N121" s="60"/>
    </row>
    <row r="122" spans="1:14" s="7" customFormat="1" ht="48" customHeight="1" x14ac:dyDescent="0.15">
      <c r="A122" s="49">
        <v>108</v>
      </c>
      <c r="B122" s="86"/>
      <c r="C122" s="173"/>
      <c r="D122" s="21"/>
      <c r="E122" s="31"/>
      <c r="F122" s="20"/>
      <c r="G122" s="21"/>
      <c r="H122" s="35"/>
      <c r="I122" s="125"/>
      <c r="J122" s="126"/>
      <c r="K122" s="126"/>
      <c r="L122" s="126"/>
      <c r="M122" s="126"/>
      <c r="N122" s="60"/>
    </row>
    <row r="123" spans="1:14" s="7" customFormat="1" ht="48" customHeight="1" x14ac:dyDescent="0.15">
      <c r="A123" s="49">
        <v>109</v>
      </c>
      <c r="B123" s="86"/>
      <c r="C123" s="173"/>
      <c r="D123" s="21"/>
      <c r="E123" s="31"/>
      <c r="F123" s="20"/>
      <c r="G123" s="21"/>
      <c r="H123" s="35"/>
      <c r="I123" s="125"/>
      <c r="J123" s="126"/>
      <c r="K123" s="126"/>
      <c r="L123" s="126"/>
      <c r="M123" s="126"/>
      <c r="N123" s="60"/>
    </row>
    <row r="124" spans="1:14" s="7" customFormat="1" ht="48" customHeight="1" x14ac:dyDescent="0.15">
      <c r="A124" s="49">
        <v>110</v>
      </c>
      <c r="B124" s="86"/>
      <c r="C124" s="173"/>
      <c r="D124" s="21"/>
      <c r="E124" s="31"/>
      <c r="F124" s="20"/>
      <c r="G124" s="21"/>
      <c r="H124" s="35"/>
      <c r="I124" s="125"/>
      <c r="J124" s="126"/>
      <c r="K124" s="126"/>
      <c r="L124" s="126"/>
      <c r="M124" s="126"/>
      <c r="N124" s="60"/>
    </row>
    <row r="125" spans="1:14" s="7" customFormat="1" ht="48" customHeight="1" x14ac:dyDescent="0.15">
      <c r="A125" s="49">
        <v>111</v>
      </c>
      <c r="B125" s="86"/>
      <c r="C125" s="173"/>
      <c r="D125" s="21"/>
      <c r="E125" s="31"/>
      <c r="F125" s="20"/>
      <c r="G125" s="21"/>
      <c r="H125" s="35"/>
      <c r="I125" s="125"/>
      <c r="J125" s="126"/>
      <c r="K125" s="126"/>
      <c r="L125" s="126"/>
      <c r="M125" s="126"/>
      <c r="N125" s="60"/>
    </row>
    <row r="126" spans="1:14" s="7" customFormat="1" ht="48" customHeight="1" x14ac:dyDescent="0.15">
      <c r="A126" s="49">
        <v>112</v>
      </c>
      <c r="B126" s="86"/>
      <c r="C126" s="173"/>
      <c r="D126" s="21"/>
      <c r="E126" s="31"/>
      <c r="F126" s="20"/>
      <c r="G126" s="21"/>
      <c r="H126" s="35"/>
      <c r="I126" s="125"/>
      <c r="J126" s="126"/>
      <c r="K126" s="126"/>
      <c r="L126" s="126"/>
      <c r="M126" s="126"/>
      <c r="N126" s="60"/>
    </row>
    <row r="127" spans="1:14" s="7" customFormat="1" ht="48" customHeight="1" x14ac:dyDescent="0.15">
      <c r="A127" s="49">
        <v>113</v>
      </c>
      <c r="B127" s="86"/>
      <c r="C127" s="173"/>
      <c r="D127" s="21"/>
      <c r="E127" s="31"/>
      <c r="F127" s="20"/>
      <c r="G127" s="21"/>
      <c r="H127" s="35"/>
      <c r="I127" s="125"/>
      <c r="J127" s="126"/>
      <c r="K127" s="126"/>
      <c r="L127" s="126"/>
      <c r="M127" s="126"/>
      <c r="N127" s="60"/>
    </row>
    <row r="128" spans="1:14" s="7" customFormat="1" ht="48" customHeight="1" x14ac:dyDescent="0.15">
      <c r="A128" s="49">
        <v>114</v>
      </c>
      <c r="B128" s="86"/>
      <c r="C128" s="173"/>
      <c r="D128" s="21"/>
      <c r="E128" s="31"/>
      <c r="F128" s="20"/>
      <c r="G128" s="21"/>
      <c r="H128" s="35"/>
      <c r="I128" s="125"/>
      <c r="J128" s="126"/>
      <c r="K128" s="126"/>
      <c r="L128" s="126"/>
      <c r="M128" s="126"/>
      <c r="N128" s="60"/>
    </row>
    <row r="129" spans="1:14" s="7" customFormat="1" ht="48" customHeight="1" x14ac:dyDescent="0.15">
      <c r="A129" s="49">
        <v>115</v>
      </c>
      <c r="B129" s="86"/>
      <c r="C129" s="173"/>
      <c r="D129" s="21"/>
      <c r="E129" s="31"/>
      <c r="F129" s="20"/>
      <c r="G129" s="21"/>
      <c r="H129" s="35"/>
      <c r="I129" s="125"/>
      <c r="J129" s="126"/>
      <c r="K129" s="126"/>
      <c r="L129" s="126"/>
      <c r="M129" s="126"/>
      <c r="N129" s="60"/>
    </row>
    <row r="130" spans="1:14" s="7" customFormat="1" ht="48" customHeight="1" thickBot="1" x14ac:dyDescent="0.2">
      <c r="A130" s="49">
        <v>116</v>
      </c>
      <c r="B130" s="86"/>
      <c r="C130" s="173"/>
      <c r="D130" s="63"/>
      <c r="E130" s="61"/>
      <c r="F130" s="62"/>
      <c r="G130" s="63"/>
      <c r="H130" s="64"/>
      <c r="I130" s="127"/>
      <c r="J130" s="128"/>
      <c r="K130" s="128"/>
      <c r="L130" s="128"/>
      <c r="M130" s="128"/>
      <c r="N130" s="65"/>
    </row>
    <row r="131" spans="1:14" s="7" customFormat="1" ht="48" customHeight="1" x14ac:dyDescent="0.15">
      <c r="A131" s="49">
        <v>117</v>
      </c>
      <c r="B131" s="86"/>
      <c r="C131" s="173"/>
      <c r="D131" s="21"/>
      <c r="E131" s="31"/>
      <c r="F131" s="20"/>
      <c r="G131" s="21"/>
      <c r="H131" s="35"/>
      <c r="I131" s="125"/>
      <c r="J131" s="126"/>
      <c r="K131" s="126"/>
      <c r="L131" s="126"/>
      <c r="M131" s="126"/>
      <c r="N131" s="60"/>
    </row>
    <row r="132" spans="1:14" s="7" customFormat="1" ht="48" customHeight="1" x14ac:dyDescent="0.15">
      <c r="A132" s="49">
        <v>118</v>
      </c>
      <c r="B132" s="86"/>
      <c r="C132" s="173"/>
      <c r="D132" s="21"/>
      <c r="E132" s="31"/>
      <c r="F132" s="20"/>
      <c r="G132" s="21"/>
      <c r="H132" s="35"/>
      <c r="I132" s="125"/>
      <c r="J132" s="126"/>
      <c r="K132" s="126"/>
      <c r="L132" s="126"/>
      <c r="M132" s="126"/>
      <c r="N132" s="60"/>
    </row>
    <row r="133" spans="1:14" s="7" customFormat="1" ht="48" customHeight="1" x14ac:dyDescent="0.15">
      <c r="A133" s="49">
        <v>119</v>
      </c>
      <c r="B133" s="86"/>
      <c r="C133" s="173"/>
      <c r="D133" s="21"/>
      <c r="E133" s="31"/>
      <c r="F133" s="20"/>
      <c r="G133" s="21"/>
      <c r="H133" s="35"/>
      <c r="I133" s="125"/>
      <c r="J133" s="126"/>
      <c r="K133" s="126"/>
      <c r="L133" s="126"/>
      <c r="M133" s="126"/>
      <c r="N133" s="60"/>
    </row>
    <row r="134" spans="1:14" s="7" customFormat="1" ht="48" customHeight="1" x14ac:dyDescent="0.15">
      <c r="A134" s="49">
        <v>120</v>
      </c>
      <c r="B134" s="86"/>
      <c r="C134" s="173"/>
      <c r="D134" s="21"/>
      <c r="E134" s="31"/>
      <c r="F134" s="20"/>
      <c r="G134" s="21"/>
      <c r="H134" s="35"/>
      <c r="I134" s="125"/>
      <c r="J134" s="126"/>
      <c r="K134" s="126"/>
      <c r="L134" s="126"/>
      <c r="M134" s="126"/>
      <c r="N134" s="60"/>
    </row>
    <row r="135" spans="1:14" s="7" customFormat="1" ht="48" customHeight="1" x14ac:dyDescent="0.15">
      <c r="A135" s="49">
        <v>121</v>
      </c>
      <c r="B135" s="86"/>
      <c r="C135" s="173"/>
      <c r="D135" s="21"/>
      <c r="E135" s="31"/>
      <c r="F135" s="20"/>
      <c r="G135" s="21"/>
      <c r="H135" s="35"/>
      <c r="I135" s="125"/>
      <c r="J135" s="126"/>
      <c r="K135" s="126"/>
      <c r="L135" s="126"/>
      <c r="M135" s="126"/>
      <c r="N135" s="60"/>
    </row>
    <row r="136" spans="1:14" s="7" customFormat="1" ht="48" customHeight="1" x14ac:dyDescent="0.15">
      <c r="A136" s="49">
        <v>122</v>
      </c>
      <c r="B136" s="86"/>
      <c r="C136" s="173"/>
      <c r="D136" s="21"/>
      <c r="E136" s="31"/>
      <c r="F136" s="20"/>
      <c r="G136" s="21"/>
      <c r="H136" s="35"/>
      <c r="I136" s="125"/>
      <c r="J136" s="126"/>
      <c r="K136" s="126"/>
      <c r="L136" s="126"/>
      <c r="M136" s="126"/>
      <c r="N136" s="60"/>
    </row>
    <row r="137" spans="1:14" s="7" customFormat="1" ht="48" customHeight="1" x14ac:dyDescent="0.15">
      <c r="A137" s="49">
        <v>123</v>
      </c>
      <c r="B137" s="86"/>
      <c r="C137" s="173"/>
      <c r="D137" s="21"/>
      <c r="E137" s="31"/>
      <c r="F137" s="20"/>
      <c r="G137" s="21"/>
      <c r="H137" s="35"/>
      <c r="I137" s="125"/>
      <c r="J137" s="126"/>
      <c r="K137" s="126"/>
      <c r="L137" s="126"/>
      <c r="M137" s="126"/>
      <c r="N137" s="60"/>
    </row>
    <row r="138" spans="1:14" s="7" customFormat="1" ht="48" customHeight="1" x14ac:dyDescent="0.15">
      <c r="A138" s="49">
        <v>124</v>
      </c>
      <c r="B138" s="86"/>
      <c r="C138" s="173"/>
      <c r="D138" s="21"/>
      <c r="E138" s="31"/>
      <c r="F138" s="20"/>
      <c r="G138" s="21"/>
      <c r="H138" s="35"/>
      <c r="I138" s="125"/>
      <c r="J138" s="126"/>
      <c r="K138" s="126"/>
      <c r="L138" s="126"/>
      <c r="M138" s="126"/>
      <c r="N138" s="60"/>
    </row>
    <row r="139" spans="1:14" s="7" customFormat="1" ht="48" customHeight="1" x14ac:dyDescent="0.15">
      <c r="A139" s="49">
        <v>125</v>
      </c>
      <c r="B139" s="86"/>
      <c r="C139" s="173"/>
      <c r="D139" s="21"/>
      <c r="E139" s="31"/>
      <c r="F139" s="20"/>
      <c r="G139" s="21"/>
      <c r="H139" s="35"/>
      <c r="I139" s="125"/>
      <c r="J139" s="126"/>
      <c r="K139" s="126"/>
      <c r="L139" s="126"/>
      <c r="M139" s="126"/>
      <c r="N139" s="60"/>
    </row>
    <row r="140" spans="1:14" s="7" customFormat="1" ht="48" customHeight="1" x14ac:dyDescent="0.15">
      <c r="A140" s="49">
        <v>126</v>
      </c>
      <c r="B140" s="86"/>
      <c r="C140" s="173"/>
      <c r="D140" s="21"/>
      <c r="E140" s="31"/>
      <c r="F140" s="20"/>
      <c r="G140" s="21"/>
      <c r="H140" s="35"/>
      <c r="I140" s="125"/>
      <c r="J140" s="126"/>
      <c r="K140" s="126"/>
      <c r="L140" s="126"/>
      <c r="M140" s="126"/>
      <c r="N140" s="60"/>
    </row>
    <row r="141" spans="1:14" s="7" customFormat="1" ht="48" customHeight="1" x14ac:dyDescent="0.15">
      <c r="A141" s="49">
        <v>127</v>
      </c>
      <c r="B141" s="86"/>
      <c r="C141" s="173"/>
      <c r="D141" s="21"/>
      <c r="E141" s="31"/>
      <c r="F141" s="20"/>
      <c r="G141" s="21"/>
      <c r="H141" s="35"/>
      <c r="I141" s="125"/>
      <c r="J141" s="126"/>
      <c r="K141" s="126"/>
      <c r="L141" s="126"/>
      <c r="M141" s="126"/>
      <c r="N141" s="60"/>
    </row>
    <row r="142" spans="1:14" s="7" customFormat="1" ht="48" customHeight="1" x14ac:dyDescent="0.15">
      <c r="A142" s="49">
        <v>128</v>
      </c>
      <c r="B142" s="86"/>
      <c r="C142" s="173"/>
      <c r="D142" s="21"/>
      <c r="E142" s="31"/>
      <c r="F142" s="20"/>
      <c r="G142" s="21"/>
      <c r="H142" s="35"/>
      <c r="I142" s="125"/>
      <c r="J142" s="126"/>
      <c r="K142" s="126"/>
      <c r="L142" s="126"/>
      <c r="M142" s="126"/>
      <c r="N142" s="60"/>
    </row>
    <row r="143" spans="1:14" s="7" customFormat="1" ht="48" customHeight="1" x14ac:dyDescent="0.15">
      <c r="A143" s="49">
        <v>129</v>
      </c>
      <c r="B143" s="86"/>
      <c r="C143" s="173"/>
      <c r="D143" s="21"/>
      <c r="E143" s="31"/>
      <c r="F143" s="20"/>
      <c r="G143" s="21"/>
      <c r="H143" s="35"/>
      <c r="I143" s="125"/>
      <c r="J143" s="126"/>
      <c r="K143" s="126"/>
      <c r="L143" s="126"/>
      <c r="M143" s="126"/>
      <c r="N143" s="60"/>
    </row>
    <row r="144" spans="1:14" s="7" customFormat="1" ht="48" customHeight="1" x14ac:dyDescent="0.15">
      <c r="A144" s="49">
        <v>130</v>
      </c>
      <c r="B144" s="86"/>
      <c r="C144" s="173"/>
      <c r="D144" s="21"/>
      <c r="E144" s="31"/>
      <c r="F144" s="20"/>
      <c r="G144" s="21"/>
      <c r="H144" s="35"/>
      <c r="I144" s="125"/>
      <c r="J144" s="126"/>
      <c r="K144" s="126"/>
      <c r="L144" s="126"/>
      <c r="M144" s="126"/>
      <c r="N144" s="60"/>
    </row>
    <row r="145" spans="1:14" s="7" customFormat="1" ht="48" customHeight="1" x14ac:dyDescent="0.15">
      <c r="A145" s="49">
        <v>131</v>
      </c>
      <c r="B145" s="86"/>
      <c r="C145" s="173"/>
      <c r="D145" s="21"/>
      <c r="E145" s="31"/>
      <c r="F145" s="20"/>
      <c r="G145" s="21"/>
      <c r="H145" s="35"/>
      <c r="I145" s="125"/>
      <c r="J145" s="126"/>
      <c r="K145" s="126"/>
      <c r="L145" s="126"/>
      <c r="M145" s="126"/>
      <c r="N145" s="60"/>
    </row>
    <row r="146" spans="1:14" s="7" customFormat="1" ht="48" customHeight="1" x14ac:dyDescent="0.15">
      <c r="A146" s="49">
        <v>132</v>
      </c>
      <c r="B146" s="86"/>
      <c r="C146" s="173"/>
      <c r="D146" s="21"/>
      <c r="E146" s="31"/>
      <c r="F146" s="20"/>
      <c r="G146" s="21"/>
      <c r="H146" s="35"/>
      <c r="I146" s="125"/>
      <c r="J146" s="126"/>
      <c r="K146" s="126"/>
      <c r="L146" s="126"/>
      <c r="M146" s="126"/>
      <c r="N146" s="60"/>
    </row>
    <row r="147" spans="1:14" s="7" customFormat="1" ht="48" customHeight="1" x14ac:dyDescent="0.15">
      <c r="A147" s="49">
        <v>133</v>
      </c>
      <c r="B147" s="86"/>
      <c r="C147" s="173"/>
      <c r="D147" s="21"/>
      <c r="E147" s="31"/>
      <c r="F147" s="20"/>
      <c r="G147" s="21"/>
      <c r="H147" s="35"/>
      <c r="I147" s="125"/>
      <c r="J147" s="126"/>
      <c r="K147" s="126"/>
      <c r="L147" s="126"/>
      <c r="M147" s="126"/>
      <c r="N147" s="60"/>
    </row>
    <row r="148" spans="1:14" s="7" customFormat="1" ht="48" customHeight="1" x14ac:dyDescent="0.15">
      <c r="A148" s="49">
        <v>134</v>
      </c>
      <c r="B148" s="86"/>
      <c r="C148" s="173"/>
      <c r="D148" s="21"/>
      <c r="E148" s="31"/>
      <c r="F148" s="20"/>
      <c r="G148" s="21"/>
      <c r="H148" s="35"/>
      <c r="I148" s="125"/>
      <c r="J148" s="126"/>
      <c r="K148" s="126"/>
      <c r="L148" s="126"/>
      <c r="M148" s="126"/>
      <c r="N148" s="60"/>
    </row>
    <row r="149" spans="1:14" s="7" customFormat="1" ht="48" customHeight="1" x14ac:dyDescent="0.15">
      <c r="A149" s="49">
        <v>135</v>
      </c>
      <c r="B149" s="86"/>
      <c r="C149" s="173"/>
      <c r="D149" s="21"/>
      <c r="E149" s="31"/>
      <c r="F149" s="20"/>
      <c r="G149" s="21"/>
      <c r="H149" s="35"/>
      <c r="I149" s="125"/>
      <c r="J149" s="126"/>
      <c r="K149" s="126"/>
      <c r="L149" s="126"/>
      <c r="M149" s="126"/>
      <c r="N149" s="60"/>
    </row>
    <row r="150" spans="1:14" s="7" customFormat="1" ht="48" customHeight="1" x14ac:dyDescent="0.15">
      <c r="A150" s="49">
        <v>136</v>
      </c>
      <c r="B150" s="86"/>
      <c r="C150" s="173"/>
      <c r="D150" s="21"/>
      <c r="E150" s="31"/>
      <c r="F150" s="20"/>
      <c r="G150" s="21"/>
      <c r="H150" s="35"/>
      <c r="I150" s="125"/>
      <c r="J150" s="126"/>
      <c r="K150" s="126"/>
      <c r="L150" s="126"/>
      <c r="M150" s="126"/>
      <c r="N150" s="60"/>
    </row>
    <row r="151" spans="1:14" s="7" customFormat="1" ht="48" customHeight="1" x14ac:dyDescent="0.15">
      <c r="A151" s="49">
        <v>137</v>
      </c>
      <c r="B151" s="86"/>
      <c r="C151" s="173"/>
      <c r="D151" s="21"/>
      <c r="E151" s="31"/>
      <c r="F151" s="20"/>
      <c r="G151" s="21"/>
      <c r="H151" s="35"/>
      <c r="I151" s="125"/>
      <c r="J151" s="126"/>
      <c r="K151" s="126"/>
      <c r="L151" s="126"/>
      <c r="M151" s="126"/>
      <c r="N151" s="60"/>
    </row>
    <row r="152" spans="1:14" s="7" customFormat="1" ht="48" customHeight="1" x14ac:dyDescent="0.15">
      <c r="A152" s="49">
        <v>138</v>
      </c>
      <c r="B152" s="86"/>
      <c r="C152" s="173"/>
      <c r="D152" s="21"/>
      <c r="E152" s="31"/>
      <c r="F152" s="20"/>
      <c r="G152" s="21"/>
      <c r="H152" s="35"/>
      <c r="I152" s="125"/>
      <c r="J152" s="126"/>
      <c r="K152" s="126"/>
      <c r="L152" s="126"/>
      <c r="M152" s="126"/>
      <c r="N152" s="60"/>
    </row>
    <row r="153" spans="1:14" s="7" customFormat="1" ht="48" customHeight="1" x14ac:dyDescent="0.15">
      <c r="A153" s="49">
        <v>139</v>
      </c>
      <c r="B153" s="86"/>
      <c r="C153" s="173"/>
      <c r="D153" s="21"/>
      <c r="E153" s="31"/>
      <c r="F153" s="20"/>
      <c r="G153" s="21"/>
      <c r="H153" s="35"/>
      <c r="I153" s="125"/>
      <c r="J153" s="126"/>
      <c r="K153" s="126"/>
      <c r="L153" s="126"/>
      <c r="M153" s="126"/>
      <c r="N153" s="60"/>
    </row>
    <row r="154" spans="1:14" s="7" customFormat="1" ht="48" customHeight="1" x14ac:dyDescent="0.15">
      <c r="A154" s="49">
        <v>140</v>
      </c>
      <c r="B154" s="86"/>
      <c r="C154" s="173"/>
      <c r="D154" s="21"/>
      <c r="E154" s="31"/>
      <c r="F154" s="20"/>
      <c r="G154" s="21"/>
      <c r="H154" s="35"/>
      <c r="I154" s="125"/>
      <c r="J154" s="126"/>
      <c r="K154" s="126"/>
      <c r="L154" s="126"/>
      <c r="M154" s="126"/>
      <c r="N154" s="60"/>
    </row>
    <row r="155" spans="1:14" s="7" customFormat="1" ht="48" customHeight="1" x14ac:dyDescent="0.15">
      <c r="A155" s="49">
        <v>141</v>
      </c>
      <c r="B155" s="86"/>
      <c r="C155" s="173"/>
      <c r="D155" s="21"/>
      <c r="E155" s="31"/>
      <c r="F155" s="20"/>
      <c r="G155" s="21"/>
      <c r="H155" s="35"/>
      <c r="I155" s="125"/>
      <c r="J155" s="126"/>
      <c r="K155" s="126"/>
      <c r="L155" s="126"/>
      <c r="M155" s="126"/>
      <c r="N155" s="60"/>
    </row>
    <row r="156" spans="1:14" s="7" customFormat="1" ht="48" customHeight="1" x14ac:dyDescent="0.15">
      <c r="A156" s="49">
        <v>142</v>
      </c>
      <c r="B156" s="86"/>
      <c r="C156" s="173"/>
      <c r="D156" s="21"/>
      <c r="E156" s="31"/>
      <c r="F156" s="20"/>
      <c r="G156" s="21"/>
      <c r="H156" s="35"/>
      <c r="I156" s="125"/>
      <c r="J156" s="126"/>
      <c r="K156" s="126"/>
      <c r="L156" s="126"/>
      <c r="M156" s="126"/>
      <c r="N156" s="60"/>
    </row>
    <row r="157" spans="1:14" s="7" customFormat="1" ht="48" customHeight="1" x14ac:dyDescent="0.15">
      <c r="A157" s="49">
        <v>143</v>
      </c>
      <c r="B157" s="86"/>
      <c r="C157" s="173"/>
      <c r="D157" s="21"/>
      <c r="E157" s="31"/>
      <c r="F157" s="20"/>
      <c r="G157" s="21"/>
      <c r="H157" s="35"/>
      <c r="I157" s="125"/>
      <c r="J157" s="126"/>
      <c r="K157" s="126"/>
      <c r="L157" s="126"/>
      <c r="M157" s="126"/>
      <c r="N157" s="60"/>
    </row>
    <row r="158" spans="1:14" s="7" customFormat="1" ht="48" customHeight="1" x14ac:dyDescent="0.15">
      <c r="A158" s="49">
        <v>144</v>
      </c>
      <c r="B158" s="86"/>
      <c r="C158" s="173"/>
      <c r="D158" s="21"/>
      <c r="E158" s="31"/>
      <c r="F158" s="20"/>
      <c r="G158" s="21"/>
      <c r="H158" s="35"/>
      <c r="I158" s="125"/>
      <c r="J158" s="126"/>
      <c r="K158" s="126"/>
      <c r="L158" s="126"/>
      <c r="M158" s="126"/>
      <c r="N158" s="60"/>
    </row>
    <row r="159" spans="1:14" s="7" customFormat="1" ht="48" customHeight="1" x14ac:dyDescent="0.15">
      <c r="A159" s="49">
        <v>145</v>
      </c>
      <c r="B159" s="86"/>
      <c r="C159" s="173"/>
      <c r="D159" s="21"/>
      <c r="E159" s="31"/>
      <c r="F159" s="20"/>
      <c r="G159" s="21"/>
      <c r="H159" s="35"/>
      <c r="I159" s="125"/>
      <c r="J159" s="126"/>
      <c r="K159" s="126"/>
      <c r="L159" s="126"/>
      <c r="M159" s="126"/>
      <c r="N159" s="60"/>
    </row>
    <row r="160" spans="1:14" s="7" customFormat="1" ht="48" customHeight="1" x14ac:dyDescent="0.15">
      <c r="A160" s="49">
        <v>146</v>
      </c>
      <c r="B160" s="86"/>
      <c r="C160" s="173"/>
      <c r="D160" s="21"/>
      <c r="E160" s="31"/>
      <c r="F160" s="20"/>
      <c r="G160" s="21"/>
      <c r="H160" s="35"/>
      <c r="I160" s="125"/>
      <c r="J160" s="126"/>
      <c r="K160" s="126"/>
      <c r="L160" s="126"/>
      <c r="M160" s="126"/>
      <c r="N160" s="60"/>
    </row>
    <row r="161" spans="1:14" s="7" customFormat="1" ht="48" customHeight="1" x14ac:dyDescent="0.15">
      <c r="A161" s="49">
        <v>147</v>
      </c>
      <c r="B161" s="86"/>
      <c r="C161" s="173"/>
      <c r="D161" s="21"/>
      <c r="E161" s="31"/>
      <c r="F161" s="20"/>
      <c r="G161" s="21"/>
      <c r="H161" s="35"/>
      <c r="I161" s="125"/>
      <c r="J161" s="126"/>
      <c r="K161" s="126"/>
      <c r="L161" s="126"/>
      <c r="M161" s="126"/>
      <c r="N161" s="60"/>
    </row>
    <row r="162" spans="1:14" s="7" customFormat="1" ht="48" customHeight="1" x14ac:dyDescent="0.15">
      <c r="A162" s="49">
        <v>148</v>
      </c>
      <c r="B162" s="86"/>
      <c r="C162" s="173"/>
      <c r="D162" s="21"/>
      <c r="E162" s="31"/>
      <c r="F162" s="20"/>
      <c r="G162" s="21"/>
      <c r="H162" s="35"/>
      <c r="I162" s="125"/>
      <c r="J162" s="126"/>
      <c r="K162" s="126"/>
      <c r="L162" s="126"/>
      <c r="M162" s="126"/>
      <c r="N162" s="60"/>
    </row>
    <row r="163" spans="1:14" s="7" customFormat="1" ht="48" customHeight="1" x14ac:dyDescent="0.15">
      <c r="A163" s="49">
        <v>149</v>
      </c>
      <c r="B163" s="86"/>
      <c r="C163" s="173"/>
      <c r="D163" s="21"/>
      <c r="E163" s="31"/>
      <c r="F163" s="20"/>
      <c r="G163" s="21"/>
      <c r="H163" s="35"/>
      <c r="I163" s="125"/>
      <c r="J163" s="126"/>
      <c r="K163" s="126"/>
      <c r="L163" s="126"/>
      <c r="M163" s="126"/>
      <c r="N163" s="60"/>
    </row>
    <row r="164" spans="1:14" s="7" customFormat="1" ht="48" customHeight="1" x14ac:dyDescent="0.15">
      <c r="A164" s="49">
        <v>150</v>
      </c>
      <c r="B164" s="86"/>
      <c r="C164" s="173"/>
      <c r="D164" s="21"/>
      <c r="E164" s="31"/>
      <c r="F164" s="20"/>
      <c r="G164" s="21"/>
      <c r="H164" s="35"/>
      <c r="I164" s="125"/>
      <c r="J164" s="126"/>
      <c r="K164" s="126"/>
      <c r="L164" s="126"/>
      <c r="M164" s="126"/>
      <c r="N164" s="60"/>
    </row>
    <row r="165" spans="1:14" s="7" customFormat="1" ht="48" customHeight="1" x14ac:dyDescent="0.15">
      <c r="A165" s="49">
        <v>151</v>
      </c>
      <c r="B165" s="86"/>
      <c r="C165" s="173"/>
      <c r="D165" s="21"/>
      <c r="E165" s="31"/>
      <c r="F165" s="20"/>
      <c r="G165" s="21"/>
      <c r="H165" s="35"/>
      <c r="I165" s="125"/>
      <c r="J165" s="126"/>
      <c r="K165" s="126"/>
      <c r="L165" s="126"/>
      <c r="M165" s="126"/>
      <c r="N165" s="60"/>
    </row>
    <row r="166" spans="1:14" s="7" customFormat="1" ht="48" customHeight="1" x14ac:dyDescent="0.15">
      <c r="A166" s="49">
        <v>152</v>
      </c>
      <c r="B166" s="86"/>
      <c r="C166" s="173"/>
      <c r="D166" s="21"/>
      <c r="E166" s="31"/>
      <c r="F166" s="20"/>
      <c r="G166" s="21"/>
      <c r="H166" s="35"/>
      <c r="I166" s="125"/>
      <c r="J166" s="126"/>
      <c r="K166" s="126"/>
      <c r="L166" s="126"/>
      <c r="M166" s="126"/>
      <c r="N166" s="60"/>
    </row>
    <row r="167" spans="1:14" s="7" customFormat="1" ht="48" customHeight="1" x14ac:dyDescent="0.15">
      <c r="A167" s="49">
        <v>153</v>
      </c>
      <c r="B167" s="86"/>
      <c r="C167" s="173"/>
      <c r="D167" s="21"/>
      <c r="E167" s="31"/>
      <c r="F167" s="20"/>
      <c r="G167" s="21"/>
      <c r="H167" s="35"/>
      <c r="I167" s="125"/>
      <c r="J167" s="126"/>
      <c r="K167" s="126"/>
      <c r="L167" s="126"/>
      <c r="M167" s="126"/>
      <c r="N167" s="60"/>
    </row>
    <row r="168" spans="1:14" s="7" customFormat="1" ht="48" customHeight="1" x14ac:dyDescent="0.15">
      <c r="A168" s="49">
        <v>154</v>
      </c>
      <c r="B168" s="86"/>
      <c r="C168" s="173"/>
      <c r="D168" s="21"/>
      <c r="E168" s="31"/>
      <c r="F168" s="20"/>
      <c r="G168" s="21"/>
      <c r="H168" s="35"/>
      <c r="I168" s="125"/>
      <c r="J168" s="126"/>
      <c r="K168" s="126"/>
      <c r="L168" s="126"/>
      <c r="M168" s="126"/>
      <c r="N168" s="60"/>
    </row>
    <row r="169" spans="1:14" s="7" customFormat="1" ht="48" customHeight="1" x14ac:dyDescent="0.15">
      <c r="A169" s="49">
        <v>155</v>
      </c>
      <c r="B169" s="86"/>
      <c r="C169" s="173"/>
      <c r="D169" s="21"/>
      <c r="E169" s="31"/>
      <c r="F169" s="20"/>
      <c r="G169" s="21"/>
      <c r="H169" s="35"/>
      <c r="I169" s="125"/>
      <c r="J169" s="126"/>
      <c r="K169" s="126"/>
      <c r="L169" s="126"/>
      <c r="M169" s="126"/>
      <c r="N169" s="60"/>
    </row>
    <row r="170" spans="1:14" s="7" customFormat="1" ht="48" customHeight="1" x14ac:dyDescent="0.15">
      <c r="A170" s="49">
        <v>156</v>
      </c>
      <c r="B170" s="86"/>
      <c r="C170" s="173"/>
      <c r="D170" s="21"/>
      <c r="E170" s="31"/>
      <c r="F170" s="20"/>
      <c r="G170" s="21"/>
      <c r="H170" s="35"/>
      <c r="I170" s="125"/>
      <c r="J170" s="126"/>
      <c r="K170" s="126"/>
      <c r="L170" s="126"/>
      <c r="M170" s="126"/>
      <c r="N170" s="60"/>
    </row>
    <row r="171" spans="1:14" s="7" customFormat="1" ht="48" customHeight="1" x14ac:dyDescent="0.15">
      <c r="A171" s="49">
        <v>157</v>
      </c>
      <c r="B171" s="86"/>
      <c r="C171" s="173"/>
      <c r="D171" s="21"/>
      <c r="E171" s="31"/>
      <c r="F171" s="20"/>
      <c r="G171" s="21"/>
      <c r="H171" s="35"/>
      <c r="I171" s="125"/>
      <c r="J171" s="126"/>
      <c r="K171" s="126"/>
      <c r="L171" s="126"/>
      <c r="M171" s="126"/>
      <c r="N171" s="60"/>
    </row>
    <row r="172" spans="1:14" s="7" customFormat="1" ht="48" customHeight="1" x14ac:dyDescent="0.15">
      <c r="A172" s="49">
        <v>158</v>
      </c>
      <c r="B172" s="86"/>
      <c r="C172" s="173"/>
      <c r="D172" s="21"/>
      <c r="E172" s="31"/>
      <c r="F172" s="20"/>
      <c r="G172" s="21"/>
      <c r="H172" s="35"/>
      <c r="I172" s="125"/>
      <c r="J172" s="126"/>
      <c r="K172" s="126"/>
      <c r="L172" s="126"/>
      <c r="M172" s="126"/>
      <c r="N172" s="60"/>
    </row>
    <row r="173" spans="1:14" s="7" customFormat="1" ht="48" customHeight="1" x14ac:dyDescent="0.15">
      <c r="A173" s="49">
        <v>159</v>
      </c>
      <c r="B173" s="86"/>
      <c r="C173" s="173"/>
      <c r="D173" s="21"/>
      <c r="E173" s="31"/>
      <c r="F173" s="20"/>
      <c r="G173" s="21"/>
      <c r="H173" s="35"/>
      <c r="I173" s="125"/>
      <c r="J173" s="126"/>
      <c r="K173" s="126"/>
      <c r="L173" s="126"/>
      <c r="M173" s="126"/>
      <c r="N173" s="60"/>
    </row>
    <row r="174" spans="1:14" s="7" customFormat="1" ht="48" customHeight="1" x14ac:dyDescent="0.15">
      <c r="A174" s="49">
        <v>160</v>
      </c>
      <c r="B174" s="86"/>
      <c r="C174" s="173"/>
      <c r="D174" s="21"/>
      <c r="E174" s="31"/>
      <c r="F174" s="20"/>
      <c r="G174" s="21"/>
      <c r="H174" s="35"/>
      <c r="I174" s="125"/>
      <c r="J174" s="126"/>
      <c r="K174" s="126"/>
      <c r="L174" s="126"/>
      <c r="M174" s="126"/>
      <c r="N174" s="60"/>
    </row>
    <row r="175" spans="1:14" s="7" customFormat="1" ht="48" customHeight="1" x14ac:dyDescent="0.15">
      <c r="A175" s="49">
        <v>161</v>
      </c>
      <c r="B175" s="86"/>
      <c r="C175" s="173"/>
      <c r="D175" s="21"/>
      <c r="E175" s="31"/>
      <c r="F175" s="20"/>
      <c r="G175" s="21"/>
      <c r="H175" s="35"/>
      <c r="I175" s="125"/>
      <c r="J175" s="126"/>
      <c r="K175" s="126"/>
      <c r="L175" s="126"/>
      <c r="M175" s="126"/>
      <c r="N175" s="60"/>
    </row>
    <row r="176" spans="1:14" s="7" customFormat="1" ht="48" customHeight="1" x14ac:dyDescent="0.15">
      <c r="A176" s="49">
        <v>162</v>
      </c>
      <c r="B176" s="86"/>
      <c r="C176" s="173"/>
      <c r="D176" s="21"/>
      <c r="E176" s="31"/>
      <c r="F176" s="20"/>
      <c r="G176" s="21"/>
      <c r="H176" s="35"/>
      <c r="I176" s="125"/>
      <c r="J176" s="126"/>
      <c r="K176" s="126"/>
      <c r="L176" s="126"/>
      <c r="M176" s="126"/>
      <c r="N176" s="60"/>
    </row>
    <row r="177" spans="1:14" s="7" customFormat="1" ht="48" customHeight="1" x14ac:dyDescent="0.15">
      <c r="A177" s="49">
        <v>163</v>
      </c>
      <c r="B177" s="86"/>
      <c r="C177" s="173"/>
      <c r="D177" s="21"/>
      <c r="E177" s="31"/>
      <c r="F177" s="20"/>
      <c r="G177" s="21"/>
      <c r="H177" s="35"/>
      <c r="I177" s="125"/>
      <c r="J177" s="126"/>
      <c r="K177" s="126"/>
      <c r="L177" s="126"/>
      <c r="M177" s="126"/>
      <c r="N177" s="60"/>
    </row>
    <row r="178" spans="1:14" s="7" customFormat="1" ht="48" customHeight="1" x14ac:dyDescent="0.15">
      <c r="A178" s="49">
        <v>164</v>
      </c>
      <c r="B178" s="86"/>
      <c r="C178" s="173"/>
      <c r="D178" s="21"/>
      <c r="E178" s="31"/>
      <c r="F178" s="20"/>
      <c r="G178" s="21"/>
      <c r="H178" s="35"/>
      <c r="I178" s="125"/>
      <c r="J178" s="126"/>
      <c r="K178" s="126"/>
      <c r="L178" s="126"/>
      <c r="M178" s="126"/>
      <c r="N178" s="60"/>
    </row>
    <row r="179" spans="1:14" s="7" customFormat="1" ht="48" customHeight="1" x14ac:dyDescent="0.15">
      <c r="A179" s="49">
        <v>165</v>
      </c>
      <c r="B179" s="86"/>
      <c r="C179" s="173"/>
      <c r="D179" s="21"/>
      <c r="E179" s="31"/>
      <c r="F179" s="20"/>
      <c r="G179" s="21"/>
      <c r="H179" s="35"/>
      <c r="I179" s="125"/>
      <c r="J179" s="126"/>
      <c r="K179" s="126"/>
      <c r="L179" s="126"/>
      <c r="M179" s="126"/>
      <c r="N179" s="60"/>
    </row>
    <row r="180" spans="1:14" s="7" customFormat="1" ht="48" customHeight="1" x14ac:dyDescent="0.15">
      <c r="A180" s="49">
        <v>166</v>
      </c>
      <c r="B180" s="86"/>
      <c r="C180" s="173"/>
      <c r="D180" s="21"/>
      <c r="E180" s="31"/>
      <c r="F180" s="20"/>
      <c r="G180" s="21"/>
      <c r="H180" s="35"/>
      <c r="I180" s="125"/>
      <c r="J180" s="126"/>
      <c r="K180" s="126"/>
      <c r="L180" s="126"/>
      <c r="M180" s="126"/>
      <c r="N180" s="60"/>
    </row>
    <row r="181" spans="1:14" s="7" customFormat="1" ht="48" customHeight="1" x14ac:dyDescent="0.15">
      <c r="A181" s="49">
        <v>167</v>
      </c>
      <c r="B181" s="86"/>
      <c r="C181" s="173"/>
      <c r="D181" s="21"/>
      <c r="E181" s="31"/>
      <c r="F181" s="20"/>
      <c r="G181" s="21"/>
      <c r="H181" s="35"/>
      <c r="I181" s="125"/>
      <c r="J181" s="126"/>
      <c r="K181" s="126"/>
      <c r="L181" s="126"/>
      <c r="M181" s="126"/>
      <c r="N181" s="60"/>
    </row>
    <row r="182" spans="1:14" s="7" customFormat="1" ht="48" customHeight="1" x14ac:dyDescent="0.15">
      <c r="A182" s="49">
        <v>168</v>
      </c>
      <c r="B182" s="86"/>
      <c r="C182" s="173"/>
      <c r="D182" s="21"/>
      <c r="E182" s="31"/>
      <c r="F182" s="20"/>
      <c r="G182" s="21"/>
      <c r="H182" s="35"/>
      <c r="I182" s="125"/>
      <c r="J182" s="126"/>
      <c r="K182" s="126"/>
      <c r="L182" s="126"/>
      <c r="M182" s="126"/>
      <c r="N182" s="60"/>
    </row>
    <row r="183" spans="1:14" s="7" customFormat="1" ht="48" customHeight="1" x14ac:dyDescent="0.15">
      <c r="A183" s="49">
        <v>169</v>
      </c>
      <c r="B183" s="86"/>
      <c r="C183" s="173"/>
      <c r="D183" s="21"/>
      <c r="E183" s="31"/>
      <c r="F183" s="20"/>
      <c r="G183" s="21"/>
      <c r="H183" s="35"/>
      <c r="I183" s="125"/>
      <c r="J183" s="126"/>
      <c r="K183" s="126"/>
      <c r="L183" s="126"/>
      <c r="M183" s="126"/>
      <c r="N183" s="60"/>
    </row>
    <row r="184" spans="1:14" s="7" customFormat="1" ht="48" customHeight="1" x14ac:dyDescent="0.15">
      <c r="A184" s="49">
        <v>170</v>
      </c>
      <c r="B184" s="86"/>
      <c r="C184" s="173"/>
      <c r="D184" s="21"/>
      <c r="E184" s="31"/>
      <c r="F184" s="20"/>
      <c r="G184" s="21"/>
      <c r="H184" s="35"/>
      <c r="I184" s="125"/>
      <c r="J184" s="126"/>
      <c r="K184" s="126"/>
      <c r="L184" s="126"/>
      <c r="M184" s="126"/>
      <c r="N184" s="60"/>
    </row>
    <row r="185" spans="1:14" s="7" customFormat="1" ht="48" customHeight="1" x14ac:dyDescent="0.15">
      <c r="A185" s="49">
        <v>171</v>
      </c>
      <c r="B185" s="86"/>
      <c r="C185" s="173"/>
      <c r="D185" s="21"/>
      <c r="E185" s="31"/>
      <c r="F185" s="20"/>
      <c r="G185" s="21"/>
      <c r="H185" s="35"/>
      <c r="I185" s="125"/>
      <c r="J185" s="126"/>
      <c r="K185" s="126"/>
      <c r="L185" s="126"/>
      <c r="M185" s="126"/>
      <c r="N185" s="60"/>
    </row>
    <row r="186" spans="1:14" s="7" customFormat="1" ht="48" customHeight="1" x14ac:dyDescent="0.15">
      <c r="A186" s="49">
        <v>172</v>
      </c>
      <c r="B186" s="86"/>
      <c r="C186" s="173"/>
      <c r="D186" s="21"/>
      <c r="E186" s="31"/>
      <c r="F186" s="20"/>
      <c r="G186" s="21"/>
      <c r="H186" s="35"/>
      <c r="I186" s="125"/>
      <c r="J186" s="126"/>
      <c r="K186" s="126"/>
      <c r="L186" s="126"/>
      <c r="M186" s="126"/>
      <c r="N186" s="60"/>
    </row>
    <row r="187" spans="1:14" s="7" customFormat="1" ht="48" customHeight="1" x14ac:dyDescent="0.15">
      <c r="A187" s="49">
        <v>173</v>
      </c>
      <c r="B187" s="86"/>
      <c r="C187" s="173"/>
      <c r="D187" s="21"/>
      <c r="E187" s="31"/>
      <c r="F187" s="20"/>
      <c r="G187" s="21"/>
      <c r="H187" s="35"/>
      <c r="I187" s="125"/>
      <c r="J187" s="126"/>
      <c r="K187" s="126"/>
      <c r="L187" s="126"/>
      <c r="M187" s="126"/>
      <c r="N187" s="60"/>
    </row>
    <row r="188" spans="1:14" s="7" customFormat="1" ht="48" customHeight="1" x14ac:dyDescent="0.15">
      <c r="A188" s="49">
        <v>174</v>
      </c>
      <c r="B188" s="86"/>
      <c r="C188" s="173"/>
      <c r="D188" s="21"/>
      <c r="E188" s="31"/>
      <c r="F188" s="20"/>
      <c r="G188" s="21"/>
      <c r="H188" s="35"/>
      <c r="I188" s="125"/>
      <c r="J188" s="126"/>
      <c r="K188" s="126"/>
      <c r="L188" s="126"/>
      <c r="M188" s="126"/>
      <c r="N188" s="60"/>
    </row>
    <row r="189" spans="1:14" s="7" customFormat="1" ht="48" customHeight="1" x14ac:dyDescent="0.15">
      <c r="A189" s="49">
        <v>175</v>
      </c>
      <c r="B189" s="86"/>
      <c r="C189" s="173"/>
      <c r="D189" s="21"/>
      <c r="E189" s="31"/>
      <c r="F189" s="20"/>
      <c r="G189" s="21"/>
      <c r="H189" s="35"/>
      <c r="I189" s="125"/>
      <c r="J189" s="126"/>
      <c r="K189" s="126"/>
      <c r="L189" s="126"/>
      <c r="M189" s="126"/>
      <c r="N189" s="60"/>
    </row>
    <row r="190" spans="1:14" s="7" customFormat="1" ht="48" customHeight="1" x14ac:dyDescent="0.15">
      <c r="A190" s="49">
        <v>176</v>
      </c>
      <c r="B190" s="86"/>
      <c r="C190" s="173"/>
      <c r="D190" s="21"/>
      <c r="E190" s="31"/>
      <c r="F190" s="20"/>
      <c r="G190" s="21"/>
      <c r="H190" s="35"/>
      <c r="I190" s="125"/>
      <c r="J190" s="126"/>
      <c r="K190" s="126"/>
      <c r="L190" s="126"/>
      <c r="M190" s="126"/>
      <c r="N190" s="60"/>
    </row>
    <row r="191" spans="1:14" s="7" customFormat="1" ht="48" customHeight="1" x14ac:dyDescent="0.15">
      <c r="A191" s="49">
        <v>177</v>
      </c>
      <c r="B191" s="86"/>
      <c r="C191" s="173"/>
      <c r="D191" s="21"/>
      <c r="E191" s="31"/>
      <c r="F191" s="20"/>
      <c r="G191" s="21"/>
      <c r="H191" s="35"/>
      <c r="I191" s="125"/>
      <c r="J191" s="126"/>
      <c r="K191" s="126"/>
      <c r="L191" s="126"/>
      <c r="M191" s="126"/>
      <c r="N191" s="60"/>
    </row>
    <row r="192" spans="1:14" s="7" customFormat="1" ht="48" customHeight="1" x14ac:dyDescent="0.15">
      <c r="A192" s="49">
        <v>178</v>
      </c>
      <c r="B192" s="86"/>
      <c r="C192" s="173"/>
      <c r="D192" s="21"/>
      <c r="E192" s="31"/>
      <c r="F192" s="20"/>
      <c r="G192" s="21"/>
      <c r="H192" s="35"/>
      <c r="I192" s="125"/>
      <c r="J192" s="126"/>
      <c r="K192" s="126"/>
      <c r="L192" s="126"/>
      <c r="M192" s="126"/>
      <c r="N192" s="60"/>
    </row>
    <row r="193" spans="1:14" s="7" customFormat="1" ht="48" customHeight="1" x14ac:dyDescent="0.15">
      <c r="A193" s="49">
        <v>179</v>
      </c>
      <c r="B193" s="86"/>
      <c r="C193" s="173"/>
      <c r="D193" s="21"/>
      <c r="E193" s="31"/>
      <c r="F193" s="20"/>
      <c r="G193" s="21"/>
      <c r="H193" s="35"/>
      <c r="I193" s="125"/>
      <c r="J193" s="126"/>
      <c r="K193" s="126"/>
      <c r="L193" s="126"/>
      <c r="M193" s="126"/>
      <c r="N193" s="60"/>
    </row>
    <row r="194" spans="1:14" s="7" customFormat="1" ht="48" customHeight="1" x14ac:dyDescent="0.15">
      <c r="A194" s="49">
        <v>180</v>
      </c>
      <c r="B194" s="86"/>
      <c r="C194" s="173"/>
      <c r="D194" s="21"/>
      <c r="E194" s="31"/>
      <c r="F194" s="20"/>
      <c r="G194" s="21"/>
      <c r="H194" s="35"/>
      <c r="I194" s="125"/>
      <c r="J194" s="126"/>
      <c r="K194" s="126"/>
      <c r="L194" s="126"/>
      <c r="M194" s="126"/>
      <c r="N194" s="60"/>
    </row>
    <row r="195" spans="1:14" s="7" customFormat="1" ht="48" customHeight="1" x14ac:dyDescent="0.15">
      <c r="A195" s="49">
        <v>181</v>
      </c>
      <c r="B195" s="86"/>
      <c r="C195" s="173"/>
      <c r="D195" s="21"/>
      <c r="E195" s="31"/>
      <c r="F195" s="20"/>
      <c r="G195" s="21"/>
      <c r="H195" s="35"/>
      <c r="I195" s="125"/>
      <c r="J195" s="126"/>
      <c r="K195" s="126"/>
      <c r="L195" s="126"/>
      <c r="M195" s="126"/>
      <c r="N195" s="60"/>
    </row>
    <row r="196" spans="1:14" s="7" customFormat="1" ht="48" customHeight="1" x14ac:dyDescent="0.15">
      <c r="A196" s="49">
        <v>182</v>
      </c>
      <c r="B196" s="86"/>
      <c r="C196" s="173"/>
      <c r="D196" s="21"/>
      <c r="E196" s="31"/>
      <c r="F196" s="20"/>
      <c r="G196" s="21"/>
      <c r="H196" s="35"/>
      <c r="I196" s="125"/>
      <c r="J196" s="126"/>
      <c r="K196" s="126"/>
      <c r="L196" s="126"/>
      <c r="M196" s="126"/>
      <c r="N196" s="60"/>
    </row>
    <row r="197" spans="1:14" s="7" customFormat="1" ht="48" customHeight="1" x14ac:dyDescent="0.15">
      <c r="A197" s="49">
        <v>183</v>
      </c>
      <c r="B197" s="86"/>
      <c r="C197" s="173"/>
      <c r="D197" s="21"/>
      <c r="E197" s="31"/>
      <c r="F197" s="20"/>
      <c r="G197" s="21"/>
      <c r="H197" s="35"/>
      <c r="I197" s="125"/>
      <c r="J197" s="126"/>
      <c r="K197" s="126"/>
      <c r="L197" s="126"/>
      <c r="M197" s="126"/>
      <c r="N197" s="60"/>
    </row>
    <row r="198" spans="1:14" s="7" customFormat="1" ht="48" customHeight="1" x14ac:dyDescent="0.15">
      <c r="A198" s="49">
        <v>184</v>
      </c>
      <c r="B198" s="86"/>
      <c r="C198" s="173"/>
      <c r="D198" s="21"/>
      <c r="E198" s="31"/>
      <c r="F198" s="20"/>
      <c r="G198" s="21"/>
      <c r="H198" s="35"/>
      <c r="I198" s="125"/>
      <c r="J198" s="126"/>
      <c r="K198" s="126"/>
      <c r="L198" s="126"/>
      <c r="M198" s="126"/>
      <c r="N198" s="60"/>
    </row>
    <row r="199" spans="1:14" s="7" customFormat="1" ht="48" customHeight="1" x14ac:dyDescent="0.15">
      <c r="A199" s="49">
        <v>185</v>
      </c>
      <c r="B199" s="86"/>
      <c r="C199" s="173"/>
      <c r="D199" s="21"/>
      <c r="E199" s="31"/>
      <c r="F199" s="20"/>
      <c r="G199" s="21"/>
      <c r="H199" s="35"/>
      <c r="I199" s="125"/>
      <c r="J199" s="126"/>
      <c r="K199" s="126"/>
      <c r="L199" s="126"/>
      <c r="M199" s="126"/>
      <c r="N199" s="60"/>
    </row>
    <row r="200" spans="1:14" s="7" customFormat="1" ht="48" customHeight="1" x14ac:dyDescent="0.15">
      <c r="A200" s="49">
        <v>186</v>
      </c>
      <c r="B200" s="86"/>
      <c r="C200" s="173"/>
      <c r="D200" s="21"/>
      <c r="E200" s="31"/>
      <c r="F200" s="20"/>
      <c r="G200" s="21"/>
      <c r="H200" s="35"/>
      <c r="I200" s="125"/>
      <c r="J200" s="126"/>
      <c r="K200" s="126"/>
      <c r="L200" s="126"/>
      <c r="M200" s="126"/>
      <c r="N200" s="60"/>
    </row>
    <row r="201" spans="1:14" s="7" customFormat="1" ht="48" customHeight="1" x14ac:dyDescent="0.15">
      <c r="A201" s="49">
        <v>187</v>
      </c>
      <c r="B201" s="86"/>
      <c r="C201" s="173"/>
      <c r="D201" s="21"/>
      <c r="E201" s="31"/>
      <c r="F201" s="20"/>
      <c r="G201" s="21"/>
      <c r="H201" s="35"/>
      <c r="I201" s="125"/>
      <c r="J201" s="126"/>
      <c r="K201" s="126"/>
      <c r="L201" s="126"/>
      <c r="M201" s="126"/>
      <c r="N201" s="60"/>
    </row>
    <row r="202" spans="1:14" s="7" customFormat="1" ht="48" customHeight="1" x14ac:dyDescent="0.15">
      <c r="A202" s="49">
        <v>188</v>
      </c>
      <c r="B202" s="86"/>
      <c r="C202" s="173"/>
      <c r="D202" s="21"/>
      <c r="E202" s="31"/>
      <c r="F202" s="20"/>
      <c r="G202" s="21"/>
      <c r="H202" s="35"/>
      <c r="I202" s="125"/>
      <c r="J202" s="126"/>
      <c r="K202" s="126"/>
      <c r="L202" s="126"/>
      <c r="M202" s="126"/>
      <c r="N202" s="60"/>
    </row>
    <row r="203" spans="1:14" s="7" customFormat="1" ht="48" customHeight="1" x14ac:dyDescent="0.15">
      <c r="A203" s="49">
        <v>189</v>
      </c>
      <c r="B203" s="86"/>
      <c r="C203" s="173"/>
      <c r="D203" s="21"/>
      <c r="E203" s="31"/>
      <c r="F203" s="20"/>
      <c r="G203" s="21"/>
      <c r="H203" s="35"/>
      <c r="I203" s="125"/>
      <c r="J203" s="126"/>
      <c r="K203" s="126"/>
      <c r="L203" s="126"/>
      <c r="M203" s="126"/>
      <c r="N203" s="60"/>
    </row>
    <row r="204" spans="1:14" s="7" customFormat="1" ht="48" customHeight="1" x14ac:dyDescent="0.15">
      <c r="A204" s="49">
        <v>190</v>
      </c>
      <c r="B204" s="86"/>
      <c r="C204" s="173"/>
      <c r="D204" s="21"/>
      <c r="E204" s="31"/>
      <c r="F204" s="20"/>
      <c r="G204" s="21"/>
      <c r="H204" s="35"/>
      <c r="I204" s="125"/>
      <c r="J204" s="126"/>
      <c r="K204" s="126"/>
      <c r="L204" s="126"/>
      <c r="M204" s="126"/>
      <c r="N204" s="60"/>
    </row>
    <row r="205" spans="1:14" s="7" customFormat="1" ht="48" customHeight="1" x14ac:dyDescent="0.15">
      <c r="A205" s="49">
        <v>191</v>
      </c>
      <c r="B205" s="86"/>
      <c r="C205" s="173"/>
      <c r="D205" s="21"/>
      <c r="E205" s="31"/>
      <c r="F205" s="20"/>
      <c r="G205" s="21"/>
      <c r="H205" s="35"/>
      <c r="I205" s="125"/>
      <c r="J205" s="126"/>
      <c r="K205" s="126"/>
      <c r="L205" s="126"/>
      <c r="M205" s="126"/>
      <c r="N205" s="60"/>
    </row>
    <row r="206" spans="1:14" s="7" customFormat="1" ht="48" customHeight="1" x14ac:dyDescent="0.15">
      <c r="A206" s="49">
        <v>192</v>
      </c>
      <c r="B206" s="86"/>
      <c r="C206" s="173"/>
      <c r="D206" s="21"/>
      <c r="E206" s="31"/>
      <c r="F206" s="20"/>
      <c r="G206" s="21"/>
      <c r="H206" s="35"/>
      <c r="I206" s="125"/>
      <c r="J206" s="126"/>
      <c r="K206" s="126"/>
      <c r="L206" s="126"/>
      <c r="M206" s="126"/>
      <c r="N206" s="60"/>
    </row>
    <row r="207" spans="1:14" s="7" customFormat="1" ht="48" customHeight="1" x14ac:dyDescent="0.15">
      <c r="A207" s="49">
        <v>193</v>
      </c>
      <c r="B207" s="86"/>
      <c r="C207" s="173"/>
      <c r="D207" s="21"/>
      <c r="E207" s="31"/>
      <c r="F207" s="20"/>
      <c r="G207" s="21"/>
      <c r="H207" s="35"/>
      <c r="I207" s="125"/>
      <c r="J207" s="126"/>
      <c r="K207" s="126"/>
      <c r="L207" s="126"/>
      <c r="M207" s="126"/>
      <c r="N207" s="60"/>
    </row>
    <row r="208" spans="1:14" s="7" customFormat="1" ht="48" customHeight="1" x14ac:dyDescent="0.15">
      <c r="A208" s="49">
        <v>194</v>
      </c>
      <c r="B208" s="86"/>
      <c r="C208" s="173"/>
      <c r="D208" s="21"/>
      <c r="E208" s="31"/>
      <c r="F208" s="20"/>
      <c r="G208" s="21"/>
      <c r="H208" s="35"/>
      <c r="I208" s="125"/>
      <c r="J208" s="126"/>
      <c r="K208" s="126"/>
      <c r="L208" s="126"/>
      <c r="M208" s="126"/>
      <c r="N208" s="60"/>
    </row>
    <row r="209" spans="1:14" s="7" customFormat="1" ht="48" customHeight="1" x14ac:dyDescent="0.15">
      <c r="A209" s="49">
        <v>195</v>
      </c>
      <c r="B209" s="86"/>
      <c r="C209" s="173"/>
      <c r="D209" s="21"/>
      <c r="E209" s="31"/>
      <c r="F209" s="20"/>
      <c r="G209" s="21"/>
      <c r="H209" s="35"/>
      <c r="I209" s="125"/>
      <c r="J209" s="126"/>
      <c r="K209" s="126"/>
      <c r="L209" s="126"/>
      <c r="M209" s="126"/>
      <c r="N209" s="60"/>
    </row>
    <row r="210" spans="1:14" s="7" customFormat="1" ht="48" customHeight="1" x14ac:dyDescent="0.15">
      <c r="A210" s="49">
        <v>196</v>
      </c>
      <c r="B210" s="86"/>
      <c r="C210" s="173"/>
      <c r="D210" s="21"/>
      <c r="E210" s="31"/>
      <c r="F210" s="20"/>
      <c r="G210" s="21"/>
      <c r="H210" s="35"/>
      <c r="I210" s="125"/>
      <c r="J210" s="126"/>
      <c r="K210" s="126"/>
      <c r="L210" s="126"/>
      <c r="M210" s="126"/>
      <c r="N210" s="60"/>
    </row>
    <row r="211" spans="1:14" s="7" customFormat="1" ht="48" customHeight="1" x14ac:dyDescent="0.15">
      <c r="A211" s="49">
        <v>197</v>
      </c>
      <c r="B211" s="86"/>
      <c r="C211" s="173"/>
      <c r="D211" s="21"/>
      <c r="E211" s="31"/>
      <c r="F211" s="20"/>
      <c r="G211" s="21"/>
      <c r="H211" s="35"/>
      <c r="I211" s="125"/>
      <c r="J211" s="126"/>
      <c r="K211" s="126"/>
      <c r="L211" s="126"/>
      <c r="M211" s="126"/>
      <c r="N211" s="60"/>
    </row>
    <row r="212" spans="1:14" s="7" customFormat="1" ht="48" customHeight="1" x14ac:dyDescent="0.15">
      <c r="A212" s="49">
        <v>198</v>
      </c>
      <c r="B212" s="86"/>
      <c r="C212" s="173"/>
      <c r="D212" s="21"/>
      <c r="E212" s="31"/>
      <c r="F212" s="20"/>
      <c r="G212" s="21"/>
      <c r="H212" s="35"/>
      <c r="I212" s="125"/>
      <c r="J212" s="126"/>
      <c r="K212" s="126"/>
      <c r="L212" s="126"/>
      <c r="M212" s="126"/>
      <c r="N212" s="60"/>
    </row>
    <row r="213" spans="1:14" s="7" customFormat="1" ht="48" customHeight="1" x14ac:dyDescent="0.15">
      <c r="A213" s="49">
        <v>199</v>
      </c>
      <c r="B213" s="86"/>
      <c r="C213" s="173"/>
      <c r="D213" s="21"/>
      <c r="E213" s="31"/>
      <c r="F213" s="20"/>
      <c r="G213" s="21"/>
      <c r="H213" s="35"/>
      <c r="I213" s="125"/>
      <c r="J213" s="126"/>
      <c r="K213" s="126"/>
      <c r="L213" s="126"/>
      <c r="M213" s="126"/>
      <c r="N213" s="60"/>
    </row>
    <row r="214" spans="1:14" s="7" customFormat="1" ht="48" customHeight="1" x14ac:dyDescent="0.15">
      <c r="A214" s="49">
        <v>200</v>
      </c>
      <c r="B214" s="86"/>
      <c r="C214" s="173"/>
      <c r="D214" s="21"/>
      <c r="E214" s="31"/>
      <c r="F214" s="20"/>
      <c r="G214" s="21"/>
      <c r="H214" s="35"/>
      <c r="I214" s="125"/>
      <c r="J214" s="126"/>
      <c r="K214" s="126"/>
      <c r="L214" s="126"/>
      <c r="M214" s="126"/>
      <c r="N214" s="60"/>
    </row>
    <row r="215" spans="1:14" s="7" customFormat="1" ht="48" customHeight="1" x14ac:dyDescent="0.15">
      <c r="A215" s="49">
        <v>201</v>
      </c>
      <c r="B215" s="86"/>
      <c r="C215" s="173"/>
      <c r="D215" s="21"/>
      <c r="E215" s="31"/>
      <c r="F215" s="20"/>
      <c r="G215" s="21"/>
      <c r="H215" s="35"/>
      <c r="I215" s="125"/>
      <c r="J215" s="126"/>
      <c r="K215" s="126"/>
      <c r="L215" s="126"/>
      <c r="M215" s="126"/>
      <c r="N215" s="60"/>
    </row>
    <row r="216" spans="1:14" s="7" customFormat="1" ht="48" customHeight="1" x14ac:dyDescent="0.15">
      <c r="A216" s="49">
        <v>202</v>
      </c>
      <c r="B216" s="86"/>
      <c r="C216" s="173"/>
      <c r="D216" s="21"/>
      <c r="E216" s="31"/>
      <c r="F216" s="20"/>
      <c r="G216" s="21"/>
      <c r="H216" s="35"/>
      <c r="I216" s="125"/>
      <c r="J216" s="126"/>
      <c r="K216" s="126"/>
      <c r="L216" s="126"/>
      <c r="M216" s="126"/>
      <c r="N216" s="60"/>
    </row>
    <row r="217" spans="1:14" s="7" customFormat="1" ht="48" customHeight="1" x14ac:dyDescent="0.15">
      <c r="A217" s="49">
        <v>203</v>
      </c>
      <c r="B217" s="86"/>
      <c r="C217" s="173"/>
      <c r="D217" s="21"/>
      <c r="E217" s="31"/>
      <c r="F217" s="20"/>
      <c r="G217" s="21"/>
      <c r="H217" s="35"/>
      <c r="I217" s="125"/>
      <c r="J217" s="126"/>
      <c r="K217" s="126"/>
      <c r="L217" s="126"/>
      <c r="M217" s="126"/>
      <c r="N217" s="60"/>
    </row>
    <row r="218" spans="1:14" s="7" customFormat="1" ht="48" customHeight="1" x14ac:dyDescent="0.15">
      <c r="A218" s="49">
        <v>204</v>
      </c>
      <c r="B218" s="86"/>
      <c r="C218" s="173"/>
      <c r="D218" s="21"/>
      <c r="E218" s="31"/>
      <c r="F218" s="20"/>
      <c r="G218" s="21"/>
      <c r="H218" s="35"/>
      <c r="I218" s="125"/>
      <c r="J218" s="126"/>
      <c r="K218" s="126"/>
      <c r="L218" s="126"/>
      <c r="M218" s="126"/>
      <c r="N218" s="60"/>
    </row>
    <row r="219" spans="1:14" s="7" customFormat="1" ht="48" customHeight="1" x14ac:dyDescent="0.15">
      <c r="A219" s="49">
        <v>205</v>
      </c>
      <c r="B219" s="86"/>
      <c r="C219" s="173"/>
      <c r="D219" s="21"/>
      <c r="E219" s="31"/>
      <c r="F219" s="20"/>
      <c r="G219" s="21"/>
      <c r="H219" s="35"/>
      <c r="I219" s="125"/>
      <c r="J219" s="126"/>
      <c r="K219" s="126"/>
      <c r="L219" s="126"/>
      <c r="M219" s="126"/>
      <c r="N219" s="60"/>
    </row>
    <row r="220" spans="1:14" s="7" customFormat="1" ht="48" customHeight="1" x14ac:dyDescent="0.15">
      <c r="A220" s="49">
        <v>206</v>
      </c>
      <c r="B220" s="86"/>
      <c r="C220" s="173"/>
      <c r="D220" s="21"/>
      <c r="E220" s="31"/>
      <c r="F220" s="20"/>
      <c r="G220" s="21"/>
      <c r="H220" s="35"/>
      <c r="I220" s="125"/>
      <c r="J220" s="126"/>
      <c r="K220" s="126"/>
      <c r="L220" s="126"/>
      <c r="M220" s="126"/>
      <c r="N220" s="60"/>
    </row>
    <row r="221" spans="1:14" s="7" customFormat="1" ht="48" customHeight="1" x14ac:dyDescent="0.15">
      <c r="A221" s="49">
        <v>207</v>
      </c>
      <c r="B221" s="86"/>
      <c r="C221" s="173"/>
      <c r="D221" s="21"/>
      <c r="E221" s="31"/>
      <c r="F221" s="20"/>
      <c r="G221" s="21"/>
      <c r="H221" s="35"/>
      <c r="I221" s="125"/>
      <c r="J221" s="126"/>
      <c r="K221" s="126"/>
      <c r="L221" s="126"/>
      <c r="M221" s="126"/>
      <c r="N221" s="60"/>
    </row>
    <row r="222" spans="1:14" s="7" customFormat="1" ht="48" customHeight="1" x14ac:dyDescent="0.15">
      <c r="A222" s="49">
        <v>208</v>
      </c>
      <c r="B222" s="86"/>
      <c r="C222" s="173"/>
      <c r="D222" s="21"/>
      <c r="E222" s="31"/>
      <c r="F222" s="20"/>
      <c r="G222" s="21"/>
      <c r="H222" s="35"/>
      <c r="I222" s="125"/>
      <c r="J222" s="126"/>
      <c r="K222" s="126"/>
      <c r="L222" s="126"/>
      <c r="M222" s="126"/>
      <c r="N222" s="60"/>
    </row>
    <row r="223" spans="1:14" s="7" customFormat="1" ht="48" customHeight="1" x14ac:dyDescent="0.15">
      <c r="A223" s="49">
        <v>209</v>
      </c>
      <c r="B223" s="86"/>
      <c r="C223" s="173"/>
      <c r="D223" s="21"/>
      <c r="E223" s="31"/>
      <c r="F223" s="20"/>
      <c r="G223" s="21"/>
      <c r="H223" s="35"/>
      <c r="I223" s="125"/>
      <c r="J223" s="126"/>
      <c r="K223" s="126"/>
      <c r="L223" s="126"/>
      <c r="M223" s="126"/>
      <c r="N223" s="60"/>
    </row>
    <row r="224" spans="1:14" s="7" customFormat="1" ht="48" customHeight="1" x14ac:dyDescent="0.15">
      <c r="A224" s="49">
        <v>210</v>
      </c>
      <c r="B224" s="86"/>
      <c r="C224" s="173"/>
      <c r="D224" s="21"/>
      <c r="E224" s="31"/>
      <c r="F224" s="20"/>
      <c r="G224" s="21"/>
      <c r="H224" s="35"/>
      <c r="I224" s="125"/>
      <c r="J224" s="126"/>
      <c r="K224" s="126"/>
      <c r="L224" s="126"/>
      <c r="M224" s="126"/>
      <c r="N224" s="60"/>
    </row>
    <row r="225" spans="1:14" s="7" customFormat="1" ht="48" customHeight="1" x14ac:dyDescent="0.15">
      <c r="A225" s="49">
        <v>211</v>
      </c>
      <c r="B225" s="86"/>
      <c r="C225" s="173"/>
      <c r="D225" s="21"/>
      <c r="E225" s="31"/>
      <c r="F225" s="20"/>
      <c r="G225" s="21"/>
      <c r="H225" s="35"/>
      <c r="I225" s="125"/>
      <c r="J225" s="126"/>
      <c r="K225" s="126"/>
      <c r="L225" s="126"/>
      <c r="M225" s="126"/>
      <c r="N225" s="60"/>
    </row>
    <row r="226" spans="1:14" s="7" customFormat="1" ht="48" customHeight="1" x14ac:dyDescent="0.15">
      <c r="A226" s="49">
        <v>212</v>
      </c>
      <c r="B226" s="86"/>
      <c r="C226" s="173"/>
      <c r="D226" s="21"/>
      <c r="E226" s="31"/>
      <c r="F226" s="20"/>
      <c r="G226" s="21"/>
      <c r="H226" s="35"/>
      <c r="I226" s="125"/>
      <c r="J226" s="126"/>
      <c r="K226" s="126"/>
      <c r="L226" s="126"/>
      <c r="M226" s="126"/>
      <c r="N226" s="60"/>
    </row>
    <row r="227" spans="1:14" s="7" customFormat="1" ht="48" customHeight="1" x14ac:dyDescent="0.15">
      <c r="A227" s="49">
        <v>213</v>
      </c>
      <c r="B227" s="86"/>
      <c r="C227" s="173"/>
      <c r="D227" s="21"/>
      <c r="E227" s="31"/>
      <c r="F227" s="20"/>
      <c r="G227" s="21"/>
      <c r="H227" s="35"/>
      <c r="I227" s="125"/>
      <c r="J227" s="126"/>
      <c r="K227" s="126"/>
      <c r="L227" s="126"/>
      <c r="M227" s="126"/>
      <c r="N227" s="60"/>
    </row>
    <row r="228" spans="1:14" s="7" customFormat="1" ht="48" customHeight="1" x14ac:dyDescent="0.15">
      <c r="A228" s="49">
        <v>214</v>
      </c>
      <c r="B228" s="86"/>
      <c r="C228" s="173"/>
      <c r="D228" s="21"/>
      <c r="E228" s="31"/>
      <c r="F228" s="20"/>
      <c r="G228" s="21"/>
      <c r="H228" s="35"/>
      <c r="I228" s="125"/>
      <c r="J228" s="126"/>
      <c r="K228" s="126"/>
      <c r="L228" s="126"/>
      <c r="M228" s="126"/>
      <c r="N228" s="60"/>
    </row>
    <row r="229" spans="1:14" s="7" customFormat="1" ht="48" customHeight="1" x14ac:dyDescent="0.15">
      <c r="A229" s="49">
        <v>215</v>
      </c>
      <c r="B229" s="86"/>
      <c r="C229" s="173"/>
      <c r="D229" s="21"/>
      <c r="E229" s="31"/>
      <c r="F229" s="20"/>
      <c r="G229" s="21"/>
      <c r="H229" s="35"/>
      <c r="I229" s="125"/>
      <c r="J229" s="126"/>
      <c r="K229" s="126"/>
      <c r="L229" s="126"/>
      <c r="M229" s="126"/>
      <c r="N229" s="60"/>
    </row>
    <row r="230" spans="1:14" s="7" customFormat="1" ht="48" customHeight="1" x14ac:dyDescent="0.15">
      <c r="A230" s="49">
        <v>216</v>
      </c>
      <c r="B230" s="86"/>
      <c r="C230" s="173"/>
      <c r="D230" s="21"/>
      <c r="E230" s="31"/>
      <c r="F230" s="20"/>
      <c r="G230" s="21"/>
      <c r="H230" s="35"/>
      <c r="I230" s="125"/>
      <c r="J230" s="126"/>
      <c r="K230" s="126"/>
      <c r="L230" s="126"/>
      <c r="M230" s="126"/>
      <c r="N230" s="60"/>
    </row>
    <row r="231" spans="1:14" s="7" customFormat="1" ht="48" customHeight="1" x14ac:dyDescent="0.15">
      <c r="A231" s="49">
        <v>217</v>
      </c>
      <c r="B231" s="86"/>
      <c r="C231" s="173"/>
      <c r="D231" s="21"/>
      <c r="E231" s="31"/>
      <c r="F231" s="20"/>
      <c r="G231" s="21"/>
      <c r="H231" s="35"/>
      <c r="I231" s="125"/>
      <c r="J231" s="126"/>
      <c r="K231" s="126"/>
      <c r="L231" s="126"/>
      <c r="M231" s="126"/>
      <c r="N231" s="60"/>
    </row>
    <row r="232" spans="1:14" s="7" customFormat="1" ht="48" customHeight="1" x14ac:dyDescent="0.15">
      <c r="A232" s="49">
        <v>218</v>
      </c>
      <c r="B232" s="86"/>
      <c r="C232" s="173"/>
      <c r="D232" s="21"/>
      <c r="E232" s="31"/>
      <c r="F232" s="20"/>
      <c r="G232" s="21"/>
      <c r="H232" s="35"/>
      <c r="I232" s="125"/>
      <c r="J232" s="126"/>
      <c r="K232" s="126"/>
      <c r="L232" s="126"/>
      <c r="M232" s="126"/>
      <c r="N232" s="60"/>
    </row>
    <row r="233" spans="1:14" s="7" customFormat="1" ht="48" customHeight="1" x14ac:dyDescent="0.15">
      <c r="A233" s="49">
        <v>219</v>
      </c>
      <c r="B233" s="86"/>
      <c r="C233" s="173"/>
      <c r="D233" s="21"/>
      <c r="E233" s="31"/>
      <c r="F233" s="20"/>
      <c r="G233" s="21"/>
      <c r="H233" s="35"/>
      <c r="I233" s="125"/>
      <c r="J233" s="126"/>
      <c r="K233" s="126"/>
      <c r="L233" s="126"/>
      <c r="M233" s="126"/>
      <c r="N233" s="60"/>
    </row>
    <row r="234" spans="1:14" s="7" customFormat="1" ht="48" customHeight="1" x14ac:dyDescent="0.15">
      <c r="A234" s="49">
        <v>220</v>
      </c>
      <c r="B234" s="86"/>
      <c r="C234" s="173"/>
      <c r="D234" s="21"/>
      <c r="E234" s="31"/>
      <c r="F234" s="20"/>
      <c r="G234" s="21"/>
      <c r="H234" s="35"/>
      <c r="I234" s="125"/>
      <c r="J234" s="126"/>
      <c r="K234" s="126"/>
      <c r="L234" s="126"/>
      <c r="M234" s="126"/>
      <c r="N234" s="60"/>
    </row>
    <row r="235" spans="1:14" s="7" customFormat="1" ht="48" customHeight="1" x14ac:dyDescent="0.15">
      <c r="A235" s="49">
        <v>221</v>
      </c>
      <c r="B235" s="86"/>
      <c r="C235" s="173"/>
      <c r="D235" s="21"/>
      <c r="E235" s="31"/>
      <c r="F235" s="20"/>
      <c r="G235" s="21"/>
      <c r="H235" s="35"/>
      <c r="I235" s="125"/>
      <c r="J235" s="126"/>
      <c r="K235" s="126"/>
      <c r="L235" s="126"/>
      <c r="M235" s="126"/>
      <c r="N235" s="60"/>
    </row>
    <row r="236" spans="1:14" s="7" customFormat="1" ht="48" customHeight="1" x14ac:dyDescent="0.15">
      <c r="A236" s="49">
        <v>222</v>
      </c>
      <c r="B236" s="86"/>
      <c r="C236" s="173"/>
      <c r="D236" s="21"/>
      <c r="E236" s="31"/>
      <c r="F236" s="20"/>
      <c r="G236" s="21"/>
      <c r="H236" s="35"/>
      <c r="I236" s="125"/>
      <c r="J236" s="126"/>
      <c r="K236" s="126"/>
      <c r="L236" s="126"/>
      <c r="M236" s="126"/>
      <c r="N236" s="60"/>
    </row>
    <row r="237" spans="1:14" s="7" customFormat="1" ht="48" customHeight="1" x14ac:dyDescent="0.15">
      <c r="A237" s="49">
        <v>223</v>
      </c>
      <c r="B237" s="86"/>
      <c r="C237" s="173"/>
      <c r="D237" s="21"/>
      <c r="E237" s="31"/>
      <c r="F237" s="20"/>
      <c r="G237" s="21"/>
      <c r="H237" s="35"/>
      <c r="I237" s="125"/>
      <c r="J237" s="126"/>
      <c r="K237" s="126"/>
      <c r="L237" s="126"/>
      <c r="M237" s="126"/>
      <c r="N237" s="60"/>
    </row>
    <row r="238" spans="1:14" s="7" customFormat="1" ht="48" customHeight="1" x14ac:dyDescent="0.15">
      <c r="A238" s="49">
        <v>224</v>
      </c>
      <c r="B238" s="86"/>
      <c r="C238" s="173"/>
      <c r="D238" s="21"/>
      <c r="E238" s="31"/>
      <c r="F238" s="20"/>
      <c r="G238" s="21"/>
      <c r="H238" s="35"/>
      <c r="I238" s="125"/>
      <c r="J238" s="126"/>
      <c r="K238" s="126"/>
      <c r="L238" s="126"/>
      <c r="M238" s="126"/>
      <c r="N238" s="60"/>
    </row>
    <row r="239" spans="1:14" s="7" customFormat="1" ht="48" customHeight="1" x14ac:dyDescent="0.15">
      <c r="A239" s="49">
        <v>225</v>
      </c>
      <c r="B239" s="86"/>
      <c r="C239" s="173"/>
      <c r="D239" s="21"/>
      <c r="E239" s="31"/>
      <c r="F239" s="20"/>
      <c r="G239" s="21"/>
      <c r="H239" s="35"/>
      <c r="I239" s="125"/>
      <c r="J239" s="126"/>
      <c r="K239" s="126"/>
      <c r="L239" s="126"/>
      <c r="M239" s="126"/>
      <c r="N239" s="60"/>
    </row>
    <row r="240" spans="1:14" s="7" customFormat="1" ht="48" customHeight="1" x14ac:dyDescent="0.15">
      <c r="A240" s="49">
        <v>226</v>
      </c>
      <c r="B240" s="86"/>
      <c r="C240" s="173"/>
      <c r="D240" s="21"/>
      <c r="E240" s="31"/>
      <c r="F240" s="20"/>
      <c r="G240" s="21"/>
      <c r="H240" s="35"/>
      <c r="I240" s="125"/>
      <c r="J240" s="126"/>
      <c r="K240" s="126"/>
      <c r="L240" s="126"/>
      <c r="M240" s="126"/>
      <c r="N240" s="60"/>
    </row>
    <row r="241" spans="1:14" s="7" customFormat="1" ht="48" customHeight="1" x14ac:dyDescent="0.15">
      <c r="A241" s="49">
        <v>227</v>
      </c>
      <c r="B241" s="86"/>
      <c r="C241" s="173"/>
      <c r="D241" s="21"/>
      <c r="E241" s="31"/>
      <c r="F241" s="20"/>
      <c r="G241" s="21"/>
      <c r="H241" s="35"/>
      <c r="I241" s="125"/>
      <c r="J241" s="126"/>
      <c r="K241" s="126"/>
      <c r="L241" s="126"/>
      <c r="M241" s="126"/>
      <c r="N241" s="60"/>
    </row>
    <row r="242" spans="1:14" s="7" customFormat="1" ht="48" customHeight="1" x14ac:dyDescent="0.15">
      <c r="A242" s="49">
        <v>228</v>
      </c>
      <c r="B242" s="86"/>
      <c r="C242" s="173"/>
      <c r="D242" s="21"/>
      <c r="E242" s="31"/>
      <c r="F242" s="20"/>
      <c r="G242" s="21"/>
      <c r="H242" s="35"/>
      <c r="I242" s="125"/>
      <c r="J242" s="126"/>
      <c r="K242" s="126"/>
      <c r="L242" s="126"/>
      <c r="M242" s="126"/>
      <c r="N242" s="60"/>
    </row>
    <row r="243" spans="1:14" s="7" customFormat="1" ht="48" customHeight="1" x14ac:dyDescent="0.15">
      <c r="A243" s="49">
        <v>229</v>
      </c>
      <c r="B243" s="86"/>
      <c r="C243" s="173"/>
      <c r="D243" s="21"/>
      <c r="E243" s="31"/>
      <c r="F243" s="20"/>
      <c r="G243" s="21"/>
      <c r="H243" s="35"/>
      <c r="I243" s="125"/>
      <c r="J243" s="126"/>
      <c r="K243" s="126"/>
      <c r="L243" s="126"/>
      <c r="M243" s="126"/>
      <c r="N243" s="60"/>
    </row>
    <row r="244" spans="1:14" s="7" customFormat="1" ht="48" customHeight="1" x14ac:dyDescent="0.15">
      <c r="A244" s="49">
        <v>230</v>
      </c>
      <c r="B244" s="86"/>
      <c r="C244" s="173"/>
      <c r="D244" s="21"/>
      <c r="E244" s="31"/>
      <c r="F244" s="20"/>
      <c r="G244" s="21"/>
      <c r="H244" s="35"/>
      <c r="I244" s="125"/>
      <c r="J244" s="126"/>
      <c r="K244" s="126"/>
      <c r="L244" s="126"/>
      <c r="M244" s="126"/>
      <c r="N244" s="60"/>
    </row>
    <row r="245" spans="1:14" s="7" customFormat="1" ht="48" customHeight="1" x14ac:dyDescent="0.15">
      <c r="A245" s="49">
        <v>231</v>
      </c>
      <c r="B245" s="86"/>
      <c r="C245" s="173"/>
      <c r="D245" s="21"/>
      <c r="E245" s="31"/>
      <c r="F245" s="20"/>
      <c r="G245" s="21"/>
      <c r="H245" s="35"/>
      <c r="I245" s="125"/>
      <c r="J245" s="126"/>
      <c r="K245" s="126"/>
      <c r="L245" s="126"/>
      <c r="M245" s="126"/>
      <c r="N245" s="60"/>
    </row>
    <row r="246" spans="1:14" s="7" customFormat="1" ht="48" customHeight="1" x14ac:dyDescent="0.15">
      <c r="A246" s="49">
        <v>232</v>
      </c>
      <c r="B246" s="86"/>
      <c r="C246" s="173"/>
      <c r="D246" s="21"/>
      <c r="E246" s="31"/>
      <c r="F246" s="20"/>
      <c r="G246" s="21"/>
      <c r="H246" s="35"/>
      <c r="I246" s="125"/>
      <c r="J246" s="126"/>
      <c r="K246" s="126"/>
      <c r="L246" s="126"/>
      <c r="M246" s="126"/>
      <c r="N246" s="60"/>
    </row>
    <row r="247" spans="1:14" s="7" customFormat="1" ht="48" customHeight="1" x14ac:dyDescent="0.15">
      <c r="A247" s="49">
        <v>233</v>
      </c>
      <c r="B247" s="86"/>
      <c r="C247" s="173"/>
      <c r="D247" s="21"/>
      <c r="E247" s="31"/>
      <c r="F247" s="20"/>
      <c r="G247" s="21"/>
      <c r="H247" s="35"/>
      <c r="I247" s="125"/>
      <c r="J247" s="126"/>
      <c r="K247" s="126"/>
      <c r="L247" s="126"/>
      <c r="M247" s="126"/>
      <c r="N247" s="60"/>
    </row>
    <row r="248" spans="1:14" s="7" customFormat="1" ht="48" customHeight="1" x14ac:dyDescent="0.15">
      <c r="A248" s="49">
        <v>234</v>
      </c>
      <c r="B248" s="86"/>
      <c r="C248" s="173"/>
      <c r="D248" s="21"/>
      <c r="E248" s="31"/>
      <c r="F248" s="20"/>
      <c r="G248" s="21"/>
      <c r="H248" s="35"/>
      <c r="I248" s="125"/>
      <c r="J248" s="126"/>
      <c r="K248" s="126"/>
      <c r="L248" s="126"/>
      <c r="M248" s="126"/>
      <c r="N248" s="60"/>
    </row>
    <row r="249" spans="1:14" s="7" customFormat="1" ht="48" customHeight="1" x14ac:dyDescent="0.15">
      <c r="A249" s="49">
        <v>235</v>
      </c>
      <c r="B249" s="86"/>
      <c r="C249" s="173"/>
      <c r="D249" s="21"/>
      <c r="E249" s="31"/>
      <c r="F249" s="20"/>
      <c r="G249" s="21"/>
      <c r="H249" s="35"/>
      <c r="I249" s="125"/>
      <c r="J249" s="126"/>
      <c r="K249" s="126"/>
      <c r="L249" s="126"/>
      <c r="M249" s="126"/>
      <c r="N249" s="60"/>
    </row>
    <row r="250" spans="1:14" s="7" customFormat="1" ht="48" customHeight="1" x14ac:dyDescent="0.15">
      <c r="A250" s="49">
        <v>236</v>
      </c>
      <c r="B250" s="86"/>
      <c r="C250" s="173"/>
      <c r="D250" s="21"/>
      <c r="E250" s="31"/>
      <c r="F250" s="20"/>
      <c r="G250" s="21"/>
      <c r="H250" s="35"/>
      <c r="I250" s="125"/>
      <c r="J250" s="126"/>
      <c r="K250" s="126"/>
      <c r="L250" s="126"/>
      <c r="M250" s="126"/>
      <c r="N250" s="60"/>
    </row>
    <row r="251" spans="1:14" s="7" customFormat="1" ht="48" customHeight="1" x14ac:dyDescent="0.15">
      <c r="A251" s="49">
        <v>237</v>
      </c>
      <c r="B251" s="86"/>
      <c r="C251" s="173"/>
      <c r="D251" s="21"/>
      <c r="E251" s="31"/>
      <c r="F251" s="20"/>
      <c r="G251" s="21"/>
      <c r="H251" s="35"/>
      <c r="I251" s="125"/>
      <c r="J251" s="126"/>
      <c r="K251" s="126"/>
      <c r="L251" s="126"/>
      <c r="M251" s="126"/>
      <c r="N251" s="60"/>
    </row>
    <row r="252" spans="1:14" s="7" customFormat="1" ht="48" customHeight="1" x14ac:dyDescent="0.15">
      <c r="A252" s="49">
        <v>238</v>
      </c>
      <c r="B252" s="86"/>
      <c r="C252" s="173"/>
      <c r="D252" s="21"/>
      <c r="E252" s="31"/>
      <c r="F252" s="20"/>
      <c r="G252" s="21"/>
      <c r="H252" s="35"/>
      <c r="I252" s="125"/>
      <c r="J252" s="126"/>
      <c r="K252" s="126"/>
      <c r="L252" s="126"/>
      <c r="M252" s="126"/>
      <c r="N252" s="60"/>
    </row>
    <row r="253" spans="1:14" s="7" customFormat="1" ht="48" customHeight="1" x14ac:dyDescent="0.15">
      <c r="A253" s="49">
        <v>239</v>
      </c>
      <c r="B253" s="86"/>
      <c r="C253" s="173"/>
      <c r="D253" s="21"/>
      <c r="E253" s="31"/>
      <c r="F253" s="20"/>
      <c r="G253" s="21"/>
      <c r="H253" s="35"/>
      <c r="I253" s="125"/>
      <c r="J253" s="126"/>
      <c r="K253" s="126"/>
      <c r="L253" s="126"/>
      <c r="M253" s="126"/>
      <c r="N253" s="60"/>
    </row>
    <row r="254" spans="1:14" s="7" customFormat="1" ht="48" customHeight="1" x14ac:dyDescent="0.15">
      <c r="A254" s="49">
        <v>240</v>
      </c>
      <c r="B254" s="86"/>
      <c r="C254" s="173"/>
      <c r="D254" s="21"/>
      <c r="E254" s="31"/>
      <c r="F254" s="20"/>
      <c r="G254" s="21"/>
      <c r="H254" s="35"/>
      <c r="I254" s="125"/>
      <c r="J254" s="126"/>
      <c r="K254" s="126"/>
      <c r="L254" s="126"/>
      <c r="M254" s="126"/>
      <c r="N254" s="60"/>
    </row>
    <row r="255" spans="1:14" s="7" customFormat="1" ht="48" customHeight="1" x14ac:dyDescent="0.15">
      <c r="A255" s="49">
        <v>241</v>
      </c>
      <c r="B255" s="86"/>
      <c r="C255" s="173"/>
      <c r="D255" s="21"/>
      <c r="E255" s="31"/>
      <c r="F255" s="20"/>
      <c r="G255" s="21"/>
      <c r="H255" s="35"/>
      <c r="I255" s="125"/>
      <c r="J255" s="126"/>
      <c r="K255" s="126"/>
      <c r="L255" s="126"/>
      <c r="M255" s="126"/>
      <c r="N255" s="60"/>
    </row>
    <row r="256" spans="1:14" s="7" customFormat="1" ht="48" customHeight="1" x14ac:dyDescent="0.15">
      <c r="A256" s="49">
        <v>242</v>
      </c>
      <c r="B256" s="86"/>
      <c r="C256" s="173"/>
      <c r="D256" s="21"/>
      <c r="E256" s="31"/>
      <c r="F256" s="20"/>
      <c r="G256" s="21"/>
      <c r="H256" s="35"/>
      <c r="I256" s="125"/>
      <c r="J256" s="126"/>
      <c r="K256" s="126"/>
      <c r="L256" s="126"/>
      <c r="M256" s="126"/>
      <c r="N256" s="60"/>
    </row>
    <row r="257" spans="1:14" s="7" customFormat="1" ht="48" customHeight="1" x14ac:dyDescent="0.15">
      <c r="A257" s="49">
        <v>243</v>
      </c>
      <c r="B257" s="86"/>
      <c r="C257" s="173"/>
      <c r="D257" s="21"/>
      <c r="E257" s="31"/>
      <c r="F257" s="20"/>
      <c r="G257" s="21"/>
      <c r="H257" s="35"/>
      <c r="I257" s="125"/>
      <c r="J257" s="126"/>
      <c r="K257" s="126"/>
      <c r="L257" s="126"/>
      <c r="M257" s="126"/>
      <c r="N257" s="60"/>
    </row>
    <row r="258" spans="1:14" s="7" customFormat="1" ht="48" customHeight="1" x14ac:dyDescent="0.15">
      <c r="A258" s="49">
        <v>244</v>
      </c>
      <c r="B258" s="86"/>
      <c r="C258" s="173"/>
      <c r="D258" s="21"/>
      <c r="E258" s="31"/>
      <c r="F258" s="20"/>
      <c r="G258" s="21"/>
      <c r="H258" s="35"/>
      <c r="I258" s="125"/>
      <c r="J258" s="126"/>
      <c r="K258" s="126"/>
      <c r="L258" s="126"/>
      <c r="M258" s="126"/>
      <c r="N258" s="60"/>
    </row>
    <row r="259" spans="1:14" s="7" customFormat="1" ht="48" customHeight="1" x14ac:dyDescent="0.15">
      <c r="A259" s="49">
        <v>245</v>
      </c>
      <c r="B259" s="86"/>
      <c r="C259" s="173"/>
      <c r="D259" s="21"/>
      <c r="E259" s="31"/>
      <c r="F259" s="20"/>
      <c r="G259" s="21"/>
      <c r="H259" s="35"/>
      <c r="I259" s="125"/>
      <c r="J259" s="126"/>
      <c r="K259" s="126"/>
      <c r="L259" s="126"/>
      <c r="M259" s="126"/>
      <c r="N259" s="60"/>
    </row>
    <row r="260" spans="1:14" s="7" customFormat="1" ht="48" customHeight="1" x14ac:dyDescent="0.15">
      <c r="A260" s="49">
        <v>246</v>
      </c>
      <c r="B260" s="86"/>
      <c r="C260" s="173"/>
      <c r="D260" s="21"/>
      <c r="E260" s="31"/>
      <c r="F260" s="20"/>
      <c r="G260" s="21"/>
      <c r="H260" s="35"/>
      <c r="I260" s="125"/>
      <c r="J260" s="126"/>
      <c r="K260" s="126"/>
      <c r="L260" s="126"/>
      <c r="M260" s="126"/>
      <c r="N260" s="60"/>
    </row>
    <row r="261" spans="1:14" s="7" customFormat="1" ht="48" customHeight="1" x14ac:dyDescent="0.15">
      <c r="A261" s="49">
        <v>247</v>
      </c>
      <c r="B261" s="86"/>
      <c r="C261" s="173"/>
      <c r="D261" s="21"/>
      <c r="E261" s="31"/>
      <c r="F261" s="20"/>
      <c r="G261" s="21"/>
      <c r="H261" s="35"/>
      <c r="I261" s="125"/>
      <c r="J261" s="126"/>
      <c r="K261" s="126"/>
      <c r="L261" s="126"/>
      <c r="M261" s="126"/>
      <c r="N261" s="60"/>
    </row>
    <row r="262" spans="1:14" s="7" customFormat="1" ht="48" customHeight="1" x14ac:dyDescent="0.15">
      <c r="A262" s="49">
        <v>248</v>
      </c>
      <c r="B262" s="86"/>
      <c r="C262" s="173"/>
      <c r="D262" s="21"/>
      <c r="E262" s="31"/>
      <c r="F262" s="20"/>
      <c r="G262" s="21"/>
      <c r="H262" s="35"/>
      <c r="I262" s="125"/>
      <c r="J262" s="126"/>
      <c r="K262" s="126"/>
      <c r="L262" s="126"/>
      <c r="M262" s="126"/>
      <c r="N262" s="60"/>
    </row>
    <row r="263" spans="1:14" s="7" customFormat="1" ht="48" customHeight="1" x14ac:dyDescent="0.15">
      <c r="A263" s="49">
        <v>249</v>
      </c>
      <c r="B263" s="86"/>
      <c r="C263" s="173"/>
      <c r="D263" s="21"/>
      <c r="E263" s="31"/>
      <c r="F263" s="20"/>
      <c r="G263" s="21"/>
      <c r="H263" s="35"/>
      <c r="I263" s="125"/>
      <c r="J263" s="126"/>
      <c r="K263" s="126"/>
      <c r="L263" s="126"/>
      <c r="M263" s="126"/>
      <c r="N263" s="60"/>
    </row>
    <row r="264" spans="1:14" s="7" customFormat="1" ht="48" customHeight="1" x14ac:dyDescent="0.15">
      <c r="A264" s="49">
        <v>250</v>
      </c>
      <c r="B264" s="86"/>
      <c r="C264" s="173"/>
      <c r="D264" s="21"/>
      <c r="E264" s="31"/>
      <c r="F264" s="20"/>
      <c r="G264" s="21"/>
      <c r="H264" s="35"/>
      <c r="I264" s="125"/>
      <c r="J264" s="126"/>
      <c r="K264" s="126"/>
      <c r="L264" s="126"/>
      <c r="M264" s="126"/>
      <c r="N264" s="60"/>
    </row>
    <row r="265" spans="1:14" s="7" customFormat="1" ht="48" customHeight="1" x14ac:dyDescent="0.15">
      <c r="A265" s="49">
        <v>251</v>
      </c>
      <c r="B265" s="86"/>
      <c r="C265" s="173"/>
      <c r="D265" s="21"/>
      <c r="E265" s="31"/>
      <c r="F265" s="20"/>
      <c r="G265" s="21"/>
      <c r="H265" s="35"/>
      <c r="I265" s="125"/>
      <c r="J265" s="126"/>
      <c r="K265" s="126"/>
      <c r="L265" s="126"/>
      <c r="M265" s="126"/>
      <c r="N265" s="60"/>
    </row>
    <row r="266" spans="1:14" s="7" customFormat="1" ht="48" customHeight="1" x14ac:dyDescent="0.15">
      <c r="A266" s="49">
        <v>252</v>
      </c>
      <c r="B266" s="86"/>
      <c r="C266" s="173"/>
      <c r="D266" s="21"/>
      <c r="E266" s="31"/>
      <c r="F266" s="20"/>
      <c r="G266" s="21"/>
      <c r="H266" s="35"/>
      <c r="I266" s="125"/>
      <c r="J266" s="126"/>
      <c r="K266" s="126"/>
      <c r="L266" s="126"/>
      <c r="M266" s="126"/>
      <c r="N266" s="60"/>
    </row>
    <row r="267" spans="1:14" s="7" customFormat="1" ht="48" customHeight="1" x14ac:dyDescent="0.15">
      <c r="A267" s="49">
        <v>253</v>
      </c>
      <c r="B267" s="86"/>
      <c r="C267" s="173"/>
      <c r="D267" s="21"/>
      <c r="E267" s="31"/>
      <c r="F267" s="20"/>
      <c r="G267" s="21"/>
      <c r="H267" s="35"/>
      <c r="I267" s="125"/>
      <c r="J267" s="126"/>
      <c r="K267" s="126"/>
      <c r="L267" s="126"/>
      <c r="M267" s="126"/>
      <c r="N267" s="60"/>
    </row>
    <row r="268" spans="1:14" s="7" customFormat="1" ht="48" customHeight="1" x14ac:dyDescent="0.15">
      <c r="A268" s="49">
        <v>254</v>
      </c>
      <c r="B268" s="86"/>
      <c r="C268" s="173"/>
      <c r="D268" s="21"/>
      <c r="E268" s="31"/>
      <c r="F268" s="20"/>
      <c r="G268" s="21"/>
      <c r="H268" s="35"/>
      <c r="I268" s="125"/>
      <c r="J268" s="126"/>
      <c r="K268" s="126"/>
      <c r="L268" s="126"/>
      <c r="M268" s="126"/>
      <c r="N268" s="60"/>
    </row>
    <row r="269" spans="1:14" s="7" customFormat="1" ht="48" customHeight="1" x14ac:dyDescent="0.15">
      <c r="A269" s="49">
        <v>255</v>
      </c>
      <c r="B269" s="86"/>
      <c r="C269" s="173"/>
      <c r="D269" s="21"/>
      <c r="E269" s="31"/>
      <c r="F269" s="20"/>
      <c r="G269" s="21"/>
      <c r="H269" s="35"/>
      <c r="I269" s="125"/>
      <c r="J269" s="126"/>
      <c r="K269" s="126"/>
      <c r="L269" s="126"/>
      <c r="M269" s="126"/>
      <c r="N269" s="60"/>
    </row>
    <row r="270" spans="1:14" s="7" customFormat="1" ht="48" customHeight="1" x14ac:dyDescent="0.15">
      <c r="A270" s="49">
        <v>256</v>
      </c>
      <c r="B270" s="86"/>
      <c r="C270" s="173"/>
      <c r="D270" s="21"/>
      <c r="E270" s="31"/>
      <c r="F270" s="20"/>
      <c r="G270" s="21"/>
      <c r="H270" s="35"/>
      <c r="I270" s="125"/>
      <c r="J270" s="126"/>
      <c r="K270" s="126"/>
      <c r="L270" s="126"/>
      <c r="M270" s="126"/>
      <c r="N270" s="60"/>
    </row>
    <row r="271" spans="1:14" s="7" customFormat="1" ht="48" customHeight="1" x14ac:dyDescent="0.15">
      <c r="A271" s="49">
        <v>257</v>
      </c>
      <c r="B271" s="86"/>
      <c r="C271" s="173"/>
      <c r="D271" s="21"/>
      <c r="E271" s="31"/>
      <c r="F271" s="20"/>
      <c r="G271" s="21"/>
      <c r="H271" s="35"/>
      <c r="I271" s="125"/>
      <c r="J271" s="126"/>
      <c r="K271" s="126"/>
      <c r="L271" s="126"/>
      <c r="M271" s="126"/>
      <c r="N271" s="60"/>
    </row>
    <row r="272" spans="1:14" s="7" customFormat="1" ht="48" customHeight="1" x14ac:dyDescent="0.15">
      <c r="A272" s="49">
        <v>258</v>
      </c>
      <c r="B272" s="86"/>
      <c r="C272" s="173"/>
      <c r="D272" s="21"/>
      <c r="E272" s="31"/>
      <c r="F272" s="20"/>
      <c r="G272" s="21"/>
      <c r="H272" s="35"/>
      <c r="I272" s="125"/>
      <c r="J272" s="126"/>
      <c r="K272" s="126"/>
      <c r="L272" s="126"/>
      <c r="M272" s="126"/>
      <c r="N272" s="60"/>
    </row>
    <row r="273" spans="1:14" s="7" customFormat="1" ht="48" customHeight="1" x14ac:dyDescent="0.15">
      <c r="A273" s="49">
        <v>259</v>
      </c>
      <c r="B273" s="86"/>
      <c r="C273" s="173"/>
      <c r="D273" s="21"/>
      <c r="E273" s="31"/>
      <c r="F273" s="20"/>
      <c r="G273" s="21"/>
      <c r="H273" s="35"/>
      <c r="I273" s="125"/>
      <c r="J273" s="126"/>
      <c r="K273" s="126"/>
      <c r="L273" s="126"/>
      <c r="M273" s="126"/>
      <c r="N273" s="60"/>
    </row>
    <row r="274" spans="1:14" s="7" customFormat="1" ht="48" customHeight="1" x14ac:dyDescent="0.15">
      <c r="A274" s="49">
        <v>260</v>
      </c>
      <c r="B274" s="86"/>
      <c r="C274" s="173"/>
      <c r="D274" s="21"/>
      <c r="E274" s="31"/>
      <c r="F274" s="20"/>
      <c r="G274" s="21"/>
      <c r="H274" s="35"/>
      <c r="I274" s="125"/>
      <c r="J274" s="126"/>
      <c r="K274" s="126"/>
      <c r="L274" s="126"/>
      <c r="M274" s="126"/>
      <c r="N274" s="60"/>
    </row>
    <row r="275" spans="1:14" s="7" customFormat="1" ht="48" customHeight="1" x14ac:dyDescent="0.15">
      <c r="A275" s="49">
        <v>261</v>
      </c>
      <c r="B275" s="86"/>
      <c r="C275" s="173"/>
      <c r="D275" s="21"/>
      <c r="E275" s="31"/>
      <c r="F275" s="20"/>
      <c r="G275" s="21"/>
      <c r="H275" s="35"/>
      <c r="I275" s="125"/>
      <c r="J275" s="126"/>
      <c r="K275" s="126"/>
      <c r="L275" s="126"/>
      <c r="M275" s="126"/>
      <c r="N275" s="60"/>
    </row>
    <row r="276" spans="1:14" s="7" customFormat="1" ht="48" customHeight="1" x14ac:dyDescent="0.15">
      <c r="A276" s="49">
        <v>262</v>
      </c>
      <c r="B276" s="86"/>
      <c r="C276" s="173"/>
      <c r="D276" s="21"/>
      <c r="E276" s="31"/>
      <c r="F276" s="20"/>
      <c r="G276" s="21"/>
      <c r="H276" s="35"/>
      <c r="I276" s="125"/>
      <c r="J276" s="126"/>
      <c r="K276" s="126"/>
      <c r="L276" s="126"/>
      <c r="M276" s="126"/>
      <c r="N276" s="60"/>
    </row>
    <row r="277" spans="1:14" s="7" customFormat="1" ht="48" customHeight="1" x14ac:dyDescent="0.15">
      <c r="A277" s="49">
        <v>263</v>
      </c>
      <c r="B277" s="86"/>
      <c r="C277" s="173"/>
      <c r="D277" s="21"/>
      <c r="E277" s="31"/>
      <c r="F277" s="20"/>
      <c r="G277" s="21"/>
      <c r="H277" s="35"/>
      <c r="I277" s="125"/>
      <c r="J277" s="126"/>
      <c r="K277" s="126"/>
      <c r="L277" s="126"/>
      <c r="M277" s="126"/>
      <c r="N277" s="60"/>
    </row>
    <row r="278" spans="1:14" s="7" customFormat="1" ht="48" customHeight="1" x14ac:dyDescent="0.15">
      <c r="A278" s="49">
        <v>264</v>
      </c>
      <c r="B278" s="86"/>
      <c r="C278" s="173"/>
      <c r="D278" s="21"/>
      <c r="E278" s="31"/>
      <c r="F278" s="20"/>
      <c r="G278" s="21"/>
      <c r="H278" s="35"/>
      <c r="I278" s="125"/>
      <c r="J278" s="126"/>
      <c r="K278" s="126"/>
      <c r="L278" s="126"/>
      <c r="M278" s="126"/>
      <c r="N278" s="60"/>
    </row>
    <row r="279" spans="1:14" s="7" customFormat="1" ht="48" customHeight="1" x14ac:dyDescent="0.15">
      <c r="A279" s="49">
        <v>265</v>
      </c>
      <c r="B279" s="86"/>
      <c r="C279" s="173"/>
      <c r="D279" s="21"/>
      <c r="E279" s="31"/>
      <c r="F279" s="20"/>
      <c r="G279" s="21"/>
      <c r="H279" s="35"/>
      <c r="I279" s="125"/>
      <c r="J279" s="126"/>
      <c r="K279" s="126"/>
      <c r="L279" s="126"/>
      <c r="M279" s="126"/>
      <c r="N279" s="60"/>
    </row>
    <row r="280" spans="1:14" s="7" customFormat="1" ht="48" customHeight="1" x14ac:dyDescent="0.15">
      <c r="A280" s="49">
        <v>266</v>
      </c>
      <c r="B280" s="86"/>
      <c r="C280" s="173"/>
      <c r="D280" s="21"/>
      <c r="E280" s="31"/>
      <c r="F280" s="20"/>
      <c r="G280" s="21"/>
      <c r="H280" s="35"/>
      <c r="I280" s="125"/>
      <c r="J280" s="126"/>
      <c r="K280" s="126"/>
      <c r="L280" s="126"/>
      <c r="M280" s="126"/>
      <c r="N280" s="60"/>
    </row>
    <row r="281" spans="1:14" s="7" customFormat="1" ht="48" customHeight="1" x14ac:dyDescent="0.15">
      <c r="A281" s="49">
        <v>267</v>
      </c>
      <c r="B281" s="86"/>
      <c r="C281" s="173"/>
      <c r="D281" s="21"/>
      <c r="E281" s="31"/>
      <c r="F281" s="20"/>
      <c r="G281" s="21"/>
      <c r="H281" s="35"/>
      <c r="I281" s="125"/>
      <c r="J281" s="126"/>
      <c r="K281" s="126"/>
      <c r="L281" s="126"/>
      <c r="M281" s="126"/>
      <c r="N281" s="60"/>
    </row>
    <row r="282" spans="1:14" s="7" customFormat="1" ht="48" customHeight="1" x14ac:dyDescent="0.15">
      <c r="A282" s="49">
        <v>268</v>
      </c>
      <c r="B282" s="86"/>
      <c r="C282" s="173"/>
      <c r="D282" s="21"/>
      <c r="E282" s="31"/>
      <c r="F282" s="20"/>
      <c r="G282" s="21"/>
      <c r="H282" s="35"/>
      <c r="I282" s="125"/>
      <c r="J282" s="126"/>
      <c r="K282" s="126"/>
      <c r="L282" s="126"/>
      <c r="M282" s="126"/>
      <c r="N282" s="60"/>
    </row>
    <row r="283" spans="1:14" s="7" customFormat="1" ht="48" customHeight="1" x14ac:dyDescent="0.15">
      <c r="A283" s="49">
        <v>269</v>
      </c>
      <c r="B283" s="86"/>
      <c r="C283" s="173"/>
      <c r="D283" s="21"/>
      <c r="E283" s="31"/>
      <c r="F283" s="20"/>
      <c r="G283" s="21"/>
      <c r="H283" s="35"/>
      <c r="I283" s="125"/>
      <c r="J283" s="126"/>
      <c r="K283" s="126"/>
      <c r="L283" s="126"/>
      <c r="M283" s="126"/>
      <c r="N283" s="60"/>
    </row>
    <row r="284" spans="1:14" s="7" customFormat="1" ht="48" customHeight="1" x14ac:dyDescent="0.15">
      <c r="A284" s="49">
        <v>270</v>
      </c>
      <c r="B284" s="86"/>
      <c r="C284" s="173"/>
      <c r="D284" s="21"/>
      <c r="E284" s="31"/>
      <c r="F284" s="20"/>
      <c r="G284" s="21"/>
      <c r="H284" s="35"/>
      <c r="I284" s="125"/>
      <c r="J284" s="126"/>
      <c r="K284" s="126"/>
      <c r="L284" s="126"/>
      <c r="M284" s="126"/>
      <c r="N284" s="60"/>
    </row>
    <row r="285" spans="1:14" s="7" customFormat="1" ht="48" customHeight="1" x14ac:dyDescent="0.15">
      <c r="A285" s="49">
        <v>271</v>
      </c>
      <c r="B285" s="86"/>
      <c r="C285" s="173"/>
      <c r="D285" s="21"/>
      <c r="E285" s="31"/>
      <c r="F285" s="20"/>
      <c r="G285" s="21"/>
      <c r="H285" s="35"/>
      <c r="I285" s="125"/>
      <c r="J285" s="126"/>
      <c r="K285" s="126"/>
      <c r="L285" s="126"/>
      <c r="M285" s="126"/>
      <c r="N285" s="60"/>
    </row>
    <row r="286" spans="1:14" s="7" customFormat="1" ht="48" customHeight="1" x14ac:dyDescent="0.15">
      <c r="A286" s="49">
        <v>272</v>
      </c>
      <c r="B286" s="86"/>
      <c r="C286" s="173"/>
      <c r="D286" s="21"/>
      <c r="E286" s="31"/>
      <c r="F286" s="20"/>
      <c r="G286" s="21"/>
      <c r="H286" s="35"/>
      <c r="I286" s="125"/>
      <c r="J286" s="126"/>
      <c r="K286" s="126"/>
      <c r="L286" s="126"/>
      <c r="M286" s="126"/>
      <c r="N286" s="60"/>
    </row>
    <row r="287" spans="1:14" s="7" customFormat="1" ht="48" customHeight="1" x14ac:dyDescent="0.15">
      <c r="A287" s="49">
        <v>273</v>
      </c>
      <c r="B287" s="86"/>
      <c r="C287" s="173"/>
      <c r="D287" s="21"/>
      <c r="E287" s="31"/>
      <c r="F287" s="20"/>
      <c r="G287" s="21"/>
      <c r="H287" s="35"/>
      <c r="I287" s="125"/>
      <c r="J287" s="126"/>
      <c r="K287" s="126"/>
      <c r="L287" s="126"/>
      <c r="M287" s="126"/>
      <c r="N287" s="60"/>
    </row>
    <row r="288" spans="1:14" s="7" customFormat="1" ht="48" customHeight="1" x14ac:dyDescent="0.15">
      <c r="A288" s="49">
        <v>274</v>
      </c>
      <c r="B288" s="86"/>
      <c r="C288" s="173"/>
      <c r="D288" s="21"/>
      <c r="E288" s="31"/>
      <c r="F288" s="20"/>
      <c r="G288" s="21"/>
      <c r="H288" s="35"/>
      <c r="I288" s="125"/>
      <c r="J288" s="126"/>
      <c r="K288" s="126"/>
      <c r="L288" s="126"/>
      <c r="M288" s="126"/>
      <c r="N288" s="60"/>
    </row>
    <row r="289" spans="1:15" s="7" customFormat="1" ht="48" customHeight="1" x14ac:dyDescent="0.15">
      <c r="A289" s="49">
        <v>275</v>
      </c>
      <c r="B289" s="86"/>
      <c r="C289" s="173"/>
      <c r="D289" s="21"/>
      <c r="E289" s="31"/>
      <c r="F289" s="20"/>
      <c r="G289" s="21"/>
      <c r="H289" s="35"/>
      <c r="I289" s="125"/>
      <c r="J289" s="126"/>
      <c r="K289" s="126"/>
      <c r="L289" s="126"/>
      <c r="M289" s="126"/>
      <c r="N289" s="60"/>
    </row>
    <row r="290" spans="1:15" s="7" customFormat="1" ht="48" customHeight="1" x14ac:dyDescent="0.15">
      <c r="A290" s="49">
        <v>276</v>
      </c>
      <c r="B290" s="86"/>
      <c r="C290" s="173"/>
      <c r="D290" s="21"/>
      <c r="E290" s="31"/>
      <c r="F290" s="20"/>
      <c r="G290" s="21"/>
      <c r="H290" s="35"/>
      <c r="I290" s="125"/>
      <c r="J290" s="126"/>
      <c r="K290" s="126"/>
      <c r="L290" s="126"/>
      <c r="M290" s="126"/>
      <c r="N290" s="60"/>
    </row>
    <row r="291" spans="1:15" s="7" customFormat="1" ht="48" customHeight="1" x14ac:dyDescent="0.15">
      <c r="A291" s="49">
        <v>277</v>
      </c>
      <c r="B291" s="86"/>
      <c r="C291" s="173"/>
      <c r="D291" s="21"/>
      <c r="E291" s="31"/>
      <c r="F291" s="20"/>
      <c r="G291" s="21"/>
      <c r="H291" s="35"/>
      <c r="I291" s="125"/>
      <c r="J291" s="126"/>
      <c r="K291" s="126"/>
      <c r="L291" s="126"/>
      <c r="M291" s="126"/>
      <c r="N291" s="60"/>
    </row>
    <row r="292" spans="1:15" s="7" customFormat="1" ht="48" customHeight="1" x14ac:dyDescent="0.15">
      <c r="A292" s="49">
        <v>278</v>
      </c>
      <c r="B292" s="86"/>
      <c r="C292" s="173"/>
      <c r="D292" s="21"/>
      <c r="E292" s="31"/>
      <c r="F292" s="20"/>
      <c r="G292" s="21"/>
      <c r="H292" s="35"/>
      <c r="I292" s="125"/>
      <c r="J292" s="126"/>
      <c r="K292" s="126"/>
      <c r="L292" s="126"/>
      <c r="M292" s="126"/>
      <c r="N292" s="60"/>
    </row>
    <row r="293" spans="1:15" s="7" customFormat="1" ht="48" customHeight="1" x14ac:dyDescent="0.15">
      <c r="A293" s="49">
        <v>279</v>
      </c>
      <c r="B293" s="86"/>
      <c r="C293" s="173"/>
      <c r="D293" s="21"/>
      <c r="E293" s="31"/>
      <c r="F293" s="20"/>
      <c r="G293" s="21"/>
      <c r="H293" s="35"/>
      <c r="I293" s="125"/>
      <c r="J293" s="126"/>
      <c r="K293" s="126"/>
      <c r="L293" s="126"/>
      <c r="M293" s="126"/>
      <c r="N293" s="60"/>
    </row>
    <row r="294" spans="1:15" s="7" customFormat="1" ht="48" customHeight="1" x14ac:dyDescent="0.15">
      <c r="A294" s="49">
        <v>280</v>
      </c>
      <c r="B294" s="86"/>
      <c r="C294" s="173"/>
      <c r="D294" s="21"/>
      <c r="E294" s="31"/>
      <c r="F294" s="20"/>
      <c r="G294" s="21"/>
      <c r="H294" s="35"/>
      <c r="I294" s="125"/>
      <c r="J294" s="126"/>
      <c r="K294" s="126"/>
      <c r="L294" s="126"/>
      <c r="M294" s="126"/>
      <c r="N294" s="60"/>
    </row>
    <row r="295" spans="1:15" s="7" customFormat="1" ht="48" customHeight="1" x14ac:dyDescent="0.15">
      <c r="A295" s="49">
        <v>281</v>
      </c>
      <c r="B295" s="86"/>
      <c r="C295" s="173"/>
      <c r="D295" s="21"/>
      <c r="E295" s="31"/>
      <c r="F295" s="20"/>
      <c r="G295" s="21"/>
      <c r="H295" s="35"/>
      <c r="I295" s="125"/>
      <c r="J295" s="126"/>
      <c r="K295" s="126"/>
      <c r="L295" s="126"/>
      <c r="M295" s="126"/>
      <c r="N295" s="60"/>
    </row>
    <row r="296" spans="1:15" s="7" customFormat="1" ht="48" customHeight="1" x14ac:dyDescent="0.15">
      <c r="A296" s="49">
        <v>282</v>
      </c>
      <c r="B296" s="86"/>
      <c r="C296" s="173"/>
      <c r="D296" s="23"/>
      <c r="E296" s="32"/>
      <c r="F296" s="22"/>
      <c r="G296" s="23"/>
      <c r="H296" s="35"/>
      <c r="I296" s="125"/>
      <c r="J296" s="129"/>
      <c r="K296" s="129"/>
      <c r="L296" s="129"/>
      <c r="M296" s="129"/>
      <c r="N296" s="66"/>
    </row>
    <row r="297" spans="1:15" s="7" customFormat="1" ht="48" customHeight="1" x14ac:dyDescent="0.15">
      <c r="A297" s="49">
        <v>283</v>
      </c>
      <c r="B297" s="86"/>
      <c r="C297" s="173"/>
      <c r="D297" s="25"/>
      <c r="E297" s="33"/>
      <c r="F297" s="24"/>
      <c r="G297" s="25"/>
      <c r="H297" s="35"/>
      <c r="I297" s="125"/>
      <c r="J297" s="129"/>
      <c r="K297" s="129"/>
      <c r="L297" s="129"/>
      <c r="M297" s="129"/>
      <c r="N297" s="66"/>
    </row>
    <row r="298" spans="1:15" s="7" customFormat="1" ht="48" customHeight="1" thickBot="1" x14ac:dyDescent="0.2">
      <c r="A298" s="49">
        <v>284</v>
      </c>
      <c r="B298" s="87"/>
      <c r="C298" s="231"/>
      <c r="D298" s="27"/>
      <c r="E298" s="34"/>
      <c r="F298" s="26"/>
      <c r="G298" s="27"/>
      <c r="H298" s="36"/>
      <c r="I298" s="130"/>
      <c r="J298" s="131"/>
      <c r="K298" s="131"/>
      <c r="L298" s="131"/>
      <c r="M298" s="131"/>
      <c r="N298" s="67"/>
    </row>
    <row r="299" spans="1:15" s="7" customFormat="1" ht="48" customHeight="1" x14ac:dyDescent="0.15">
      <c r="B299" s="17"/>
      <c r="C299" s="17"/>
      <c r="D299" s="17"/>
      <c r="F299" s="46"/>
      <c r="I299" s="97"/>
      <c r="J299" s="98"/>
      <c r="K299" s="98"/>
      <c r="L299" s="98"/>
      <c r="M299" s="98"/>
      <c r="N299" s="29"/>
      <c r="O299" s="57"/>
    </row>
    <row r="300" spans="1:15" s="7" customFormat="1" ht="17.25" x14ac:dyDescent="0.15">
      <c r="B300" s="17"/>
      <c r="C300" s="17"/>
      <c r="D300" s="17"/>
      <c r="E300" s="9"/>
      <c r="F300" s="47"/>
      <c r="G300" s="9"/>
      <c r="I300" s="97"/>
      <c r="J300" s="97"/>
      <c r="K300" s="97"/>
      <c r="L300" s="97"/>
      <c r="M300" s="97"/>
      <c r="N300" s="8"/>
      <c r="O300" s="57"/>
    </row>
    <row r="301" spans="1:15" s="7" customFormat="1" x14ac:dyDescent="0.15">
      <c r="B301" s="17"/>
      <c r="C301" s="17"/>
      <c r="D301" s="17"/>
      <c r="F301" s="46"/>
      <c r="I301" s="97"/>
      <c r="J301" s="97"/>
      <c r="K301" s="97"/>
      <c r="L301" s="97"/>
      <c r="M301" s="97"/>
      <c r="N301" s="8"/>
      <c r="O301" s="57"/>
    </row>
    <row r="302" spans="1:15" s="7" customFormat="1" x14ac:dyDescent="0.15">
      <c r="B302" s="17"/>
      <c r="C302" s="17"/>
      <c r="D302" s="17"/>
      <c r="F302" s="46"/>
      <c r="I302" s="97"/>
      <c r="J302" s="97"/>
      <c r="K302" s="97"/>
      <c r="L302" s="97"/>
      <c r="M302" s="97"/>
      <c r="N302" s="8"/>
      <c r="O302" s="57"/>
    </row>
    <row r="303" spans="1:15" s="7" customFormat="1" x14ac:dyDescent="0.15">
      <c r="B303" s="17"/>
      <c r="C303" s="17"/>
      <c r="D303" s="17"/>
      <c r="F303" s="46"/>
      <c r="I303" s="97"/>
      <c r="J303" s="97"/>
      <c r="K303" s="97"/>
      <c r="L303" s="97"/>
      <c r="M303" s="97"/>
      <c r="N303" s="8"/>
      <c r="O303" s="57"/>
    </row>
    <row r="304" spans="1:15" s="7" customFormat="1" x14ac:dyDescent="0.15">
      <c r="B304" s="17"/>
      <c r="C304" s="17"/>
      <c r="D304" s="17"/>
      <c r="F304" s="46"/>
      <c r="I304" s="97"/>
      <c r="J304" s="97"/>
      <c r="K304" s="97"/>
      <c r="L304" s="97"/>
      <c r="M304" s="97"/>
      <c r="N304" s="8"/>
    </row>
    <row r="305" spans="2:16" s="7" customFormat="1" x14ac:dyDescent="0.15">
      <c r="B305" s="17"/>
      <c r="C305" s="17"/>
      <c r="D305" s="17"/>
      <c r="F305" s="46"/>
      <c r="I305" s="97"/>
      <c r="J305" s="97"/>
      <c r="K305" s="97"/>
      <c r="L305" s="97"/>
      <c r="M305" s="97"/>
      <c r="N305" s="8"/>
    </row>
    <row r="306" spans="2:16" s="7" customFormat="1" x14ac:dyDescent="0.15">
      <c r="B306" s="17"/>
      <c r="C306" s="17"/>
      <c r="D306" s="17"/>
      <c r="F306" s="46"/>
      <c r="I306" s="97"/>
      <c r="J306" s="97"/>
      <c r="K306" s="97"/>
      <c r="L306" s="97"/>
      <c r="M306" s="97"/>
      <c r="N306" s="8"/>
    </row>
    <row r="307" spans="2:16" s="7" customFormat="1" x14ac:dyDescent="0.15">
      <c r="B307" s="17"/>
      <c r="C307" s="17"/>
      <c r="D307" s="17"/>
      <c r="F307" s="46"/>
      <c r="I307" s="97"/>
      <c r="J307" s="97"/>
      <c r="K307" s="97"/>
      <c r="L307" s="97"/>
      <c r="M307" s="97"/>
      <c r="N307" s="8"/>
    </row>
    <row r="308" spans="2:16" s="7" customFormat="1" x14ac:dyDescent="0.15">
      <c r="B308" s="17"/>
      <c r="C308" s="17"/>
      <c r="D308" s="17"/>
      <c r="F308" s="46"/>
      <c r="I308" s="97"/>
      <c r="J308" s="97"/>
      <c r="K308" s="97"/>
      <c r="L308" s="97"/>
      <c r="M308" s="97"/>
      <c r="N308" s="8"/>
    </row>
    <row r="309" spans="2:16" s="7" customFormat="1" x14ac:dyDescent="0.15">
      <c r="B309" s="17"/>
      <c r="C309" s="17"/>
      <c r="D309" s="17"/>
      <c r="F309" s="46"/>
      <c r="I309" s="97"/>
      <c r="J309" s="97"/>
      <c r="K309" s="97"/>
      <c r="L309" s="97"/>
      <c r="M309" s="97"/>
      <c r="N309" s="8"/>
    </row>
    <row r="310" spans="2:16" s="7" customFormat="1" x14ac:dyDescent="0.15">
      <c r="B310" s="81"/>
      <c r="F310" s="46"/>
      <c r="I310" s="97"/>
      <c r="J310" s="97"/>
      <c r="K310" s="97"/>
      <c r="L310" s="97"/>
      <c r="M310" s="97"/>
      <c r="N310" s="8"/>
    </row>
    <row r="311" spans="2:16" s="7" customFormat="1" x14ac:dyDescent="0.15">
      <c r="B311" s="81"/>
      <c r="F311" s="46"/>
      <c r="I311" s="97"/>
      <c r="J311" s="97"/>
      <c r="K311" s="97"/>
      <c r="L311" s="97"/>
      <c r="M311" s="97"/>
      <c r="N311" s="8"/>
    </row>
    <row r="312" spans="2:16" s="7" customFormat="1" x14ac:dyDescent="0.15">
      <c r="B312" s="81"/>
      <c r="F312" s="46"/>
      <c r="I312" s="97"/>
      <c r="J312" s="97"/>
      <c r="K312" s="97"/>
      <c r="L312" s="97"/>
      <c r="M312" s="97"/>
      <c r="N312" s="8"/>
    </row>
    <row r="313" spans="2:16" s="7" customFormat="1" x14ac:dyDescent="0.15">
      <c r="B313" s="81"/>
      <c r="F313" s="46"/>
      <c r="I313" s="97"/>
      <c r="J313" s="97"/>
      <c r="K313" s="97"/>
      <c r="L313" s="97"/>
      <c r="M313" s="97"/>
      <c r="N313" s="8"/>
    </row>
    <row r="314" spans="2:16" s="7" customFormat="1" x14ac:dyDescent="0.15">
      <c r="B314" s="81"/>
      <c r="F314" s="46"/>
      <c r="I314" s="97"/>
      <c r="J314" s="97"/>
      <c r="K314" s="97"/>
      <c r="L314" s="97"/>
      <c r="M314" s="97"/>
      <c r="N314" s="8"/>
    </row>
    <row r="315" spans="2:16" s="7" customFormat="1" x14ac:dyDescent="0.15">
      <c r="B315" s="81"/>
      <c r="F315" s="46"/>
      <c r="I315" s="97"/>
      <c r="J315" s="97"/>
      <c r="K315" s="97"/>
      <c r="L315" s="97"/>
      <c r="M315" s="97"/>
      <c r="N315" s="8"/>
    </row>
    <row r="316" spans="2:16" s="7" customFormat="1" x14ac:dyDescent="0.15">
      <c r="B316" s="81"/>
      <c r="F316" s="46"/>
      <c r="I316" s="97"/>
      <c r="J316" s="97"/>
      <c r="K316" s="97"/>
      <c r="L316" s="97"/>
      <c r="M316" s="97"/>
      <c r="N316" s="8"/>
    </row>
    <row r="317" spans="2:16" x14ac:dyDescent="0.15">
      <c r="O317" s="7"/>
      <c r="P317" s="7"/>
    </row>
  </sheetData>
  <mergeCells count="2">
    <mergeCell ref="B9:E9"/>
    <mergeCell ref="B13:D13"/>
  </mergeCells>
  <phoneticPr fontId="1"/>
  <dataValidations count="2">
    <dataValidation type="list" allowBlank="1" showInputMessage="1" showErrorMessage="1" sqref="B299:D309">
      <formula1>"①,②,③,④,⑤,Ⅰ"</formula1>
    </dataValidation>
    <dataValidation type="list" allowBlank="1" showInputMessage="1" showErrorMessage="1" sqref="B15:B298">
      <formula1>",〇"</formula1>
    </dataValidation>
  </dataValidations>
  <printOptions horizontalCentered="1"/>
  <pageMargins left="0.39370078740157483" right="0.39370078740157483" top="0.59055118110236227" bottom="0.39370078740157483" header="0.39370078740157483" footer="0.19685039370078741"/>
  <pageSetup paperSize="9" scale="3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最大必要見込量!$AF$6:$AF$7</xm:f>
          </x14:formula1>
          <xm:sqref>C15:C298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workbookViewId="0">
      <pane xSplit="1" ySplit="3" topLeftCell="W4" activePane="bottomRight" state="frozen"/>
      <selection pane="topRight" activeCell="B1" sqref="B1"/>
      <selection pane="bottomLeft" activeCell="A4" sqref="A4"/>
      <selection pane="bottomRight" activeCell="AF7" sqref="AF7"/>
    </sheetView>
  </sheetViews>
  <sheetFormatPr defaultRowHeight="13.5" x14ac:dyDescent="0.15"/>
  <cols>
    <col min="2" max="21" width="10.5" style="109" customWidth="1"/>
    <col min="22" max="22" width="9" style="109"/>
    <col min="23" max="23" width="11.5" style="109" customWidth="1"/>
    <col min="24" max="24" width="14.75" style="110" customWidth="1"/>
    <col min="25" max="25" width="15" style="110" customWidth="1"/>
    <col min="26" max="26" width="9.125" style="109" bestFit="1" customWidth="1"/>
    <col min="27" max="27" width="10.25" style="109" customWidth="1"/>
    <col min="28" max="29" width="9.125" style="109" bestFit="1" customWidth="1"/>
  </cols>
  <sheetData>
    <row r="1" spans="1:32" x14ac:dyDescent="0.15">
      <c r="A1" t="s">
        <v>70</v>
      </c>
    </row>
    <row r="2" spans="1:32" s="111" customFormat="1" ht="27" x14ac:dyDescent="0.15">
      <c r="B2" s="227" t="s">
        <v>71</v>
      </c>
      <c r="C2" s="227"/>
      <c r="D2" s="227"/>
      <c r="E2" s="227"/>
      <c r="F2" s="227" t="s">
        <v>72</v>
      </c>
      <c r="G2" s="227"/>
      <c r="H2" s="227"/>
      <c r="I2" s="227"/>
      <c r="J2" s="227" t="s">
        <v>73</v>
      </c>
      <c r="K2" s="227"/>
      <c r="L2" s="227"/>
      <c r="M2" s="227"/>
      <c r="N2" s="227" t="s">
        <v>74</v>
      </c>
      <c r="O2" s="227"/>
      <c r="P2" s="227"/>
      <c r="Q2" s="227"/>
      <c r="R2" s="227" t="s">
        <v>75</v>
      </c>
      <c r="S2" s="227"/>
      <c r="T2" s="227"/>
      <c r="U2" s="227"/>
      <c r="V2" s="112"/>
      <c r="W2" s="112" t="s">
        <v>76</v>
      </c>
      <c r="X2" s="113" t="s">
        <v>77</v>
      </c>
      <c r="Y2" s="113" t="s">
        <v>78</v>
      </c>
      <c r="Z2" s="227" t="s">
        <v>79</v>
      </c>
      <c r="AA2" s="227"/>
      <c r="AB2" s="227"/>
      <c r="AC2" s="227"/>
    </row>
    <row r="3" spans="1:32" s="111" customFormat="1" x14ac:dyDescent="0.15">
      <c r="B3" s="112" t="s">
        <v>80</v>
      </c>
      <c r="C3" s="112" t="s">
        <v>81</v>
      </c>
      <c r="D3" s="112" t="s">
        <v>82</v>
      </c>
      <c r="E3" s="112" t="s">
        <v>83</v>
      </c>
      <c r="F3" s="112" t="s">
        <v>80</v>
      </c>
      <c r="G3" s="112" t="s">
        <v>81</v>
      </c>
      <c r="H3" s="112" t="s">
        <v>82</v>
      </c>
      <c r="I3" s="112" t="s">
        <v>83</v>
      </c>
      <c r="J3" s="112" t="s">
        <v>80</v>
      </c>
      <c r="K3" s="112" t="s">
        <v>81</v>
      </c>
      <c r="L3" s="112" t="s">
        <v>82</v>
      </c>
      <c r="M3" s="112" t="s">
        <v>83</v>
      </c>
      <c r="N3" s="112" t="s">
        <v>80</v>
      </c>
      <c r="O3" s="112" t="s">
        <v>81</v>
      </c>
      <c r="P3" s="112" t="s">
        <v>82</v>
      </c>
      <c r="Q3" s="112" t="s">
        <v>83</v>
      </c>
      <c r="R3" s="112" t="s">
        <v>80</v>
      </c>
      <c r="S3" s="112" t="s">
        <v>81</v>
      </c>
      <c r="T3" s="112" t="s">
        <v>82</v>
      </c>
      <c r="U3" s="112" t="s">
        <v>83</v>
      </c>
      <c r="V3" s="112"/>
      <c r="W3" s="112"/>
      <c r="X3" s="113"/>
      <c r="Y3" s="113"/>
      <c r="Z3" s="112" t="s">
        <v>80</v>
      </c>
      <c r="AA3" s="112" t="s">
        <v>81</v>
      </c>
      <c r="AB3" s="112" t="s">
        <v>82</v>
      </c>
      <c r="AC3" s="112" t="s">
        <v>83</v>
      </c>
    </row>
    <row r="4" spans="1:32" x14ac:dyDescent="0.15">
      <c r="A4" t="s">
        <v>84</v>
      </c>
      <c r="B4" s="109">
        <f>ROUNDUP((6*$W4*61),-2)</f>
        <v>327300</v>
      </c>
      <c r="C4" s="109">
        <f>ROUNDUP((6*$W4*31),-2)</f>
        <v>166300</v>
      </c>
      <c r="D4" s="109">
        <f>ROUNDUP((6*$W4*28),-2)</f>
        <v>150200</v>
      </c>
      <c r="E4" s="109">
        <f>ROUNDUP((6*$W4*61),-2)</f>
        <v>327300</v>
      </c>
      <c r="F4" s="109">
        <f>ROUNDUP((3*$W4*61),-2)</f>
        <v>163700</v>
      </c>
      <c r="G4" s="109">
        <f>ROUNDUP((3*$W4*31),-2)</f>
        <v>83200</v>
      </c>
      <c r="H4" s="109">
        <f>ROUNDUP((3*$W4*28),-2)</f>
        <v>75100</v>
      </c>
      <c r="I4" s="109">
        <f>ROUNDUP((3*$W4*61),-2)</f>
        <v>163700</v>
      </c>
      <c r="J4" s="109">
        <f>ROUNDUP((6*$W4*61),-2)</f>
        <v>327300</v>
      </c>
      <c r="K4" s="109">
        <f>ROUNDUP((6*$W4*31),-2)</f>
        <v>166300</v>
      </c>
      <c r="L4" s="109">
        <f>ROUNDUP((6*$W4*28),-2)</f>
        <v>150200</v>
      </c>
      <c r="M4" s="109">
        <f>ROUNDUP((6*$W4*61),-2)</f>
        <v>327300</v>
      </c>
      <c r="N4" s="109">
        <f>ROUNDUP((3*$W4*61),-2)</f>
        <v>163700</v>
      </c>
      <c r="O4" s="109">
        <f>ROUNDUP((3*$W4*31),-2)</f>
        <v>83200</v>
      </c>
      <c r="P4" s="109">
        <f>ROUNDUP((3*$W4*28),-2)</f>
        <v>75100</v>
      </c>
      <c r="Q4" s="109">
        <f>ROUNDUP((3*$W4*61),-2)</f>
        <v>163700</v>
      </c>
      <c r="R4" s="109">
        <f>ROUNDUP((3*Z4*2),-2)</f>
        <v>763200</v>
      </c>
      <c r="S4" s="109">
        <f>ROUNDUP((3*AA4*2),-2)</f>
        <v>2086600</v>
      </c>
      <c r="T4" s="109">
        <f>ROUNDUP((3*AB4*2),-2)</f>
        <v>2928800</v>
      </c>
      <c r="U4" s="109">
        <f>ROUNDUP((3*AC4*2),-2)</f>
        <v>1340600</v>
      </c>
      <c r="W4" s="109">
        <f>SUM(X4:Y4)</f>
        <v>894</v>
      </c>
      <c r="X4" s="110">
        <v>877</v>
      </c>
      <c r="Y4" s="110">
        <v>17</v>
      </c>
      <c r="Z4" s="109">
        <v>127192</v>
      </c>
      <c r="AA4" s="109">
        <v>347762</v>
      </c>
      <c r="AB4" s="109">
        <v>488124</v>
      </c>
      <c r="AC4" s="109">
        <v>223417</v>
      </c>
      <c r="AF4" s="226" t="s">
        <v>98</v>
      </c>
    </row>
    <row r="5" spans="1:32" x14ac:dyDescent="0.15">
      <c r="A5" t="s">
        <v>85</v>
      </c>
      <c r="B5" s="109">
        <f t="shared" ref="B5:B50" si="0">ROUNDUP((6*$W5*61),-2)</f>
        <v>86100</v>
      </c>
      <c r="C5" s="109">
        <f t="shared" ref="C5:C50" si="1">ROUNDUP((6*$W5*31),-2)</f>
        <v>43800</v>
      </c>
      <c r="D5" s="109">
        <f t="shared" ref="D5:D50" si="2">ROUNDUP((6*$W5*28),-2)</f>
        <v>39500</v>
      </c>
      <c r="E5" s="109">
        <f t="shared" ref="E5:E50" si="3">ROUNDUP((6*$W5*61),-2)</f>
        <v>86100</v>
      </c>
      <c r="F5" s="109">
        <f t="shared" ref="F5:F50" si="4">ROUNDUP((3*$W5*61),-2)</f>
        <v>43100</v>
      </c>
      <c r="G5" s="109">
        <f t="shared" ref="G5:G50" si="5">ROUNDUP((3*$W5*31),-2)</f>
        <v>21900</v>
      </c>
      <c r="H5" s="109">
        <f t="shared" ref="H5:H50" si="6">ROUNDUP((3*$W5*28),-2)</f>
        <v>19800</v>
      </c>
      <c r="I5" s="109">
        <f t="shared" ref="I5:I50" si="7">ROUNDUP((3*$W5*61),-2)</f>
        <v>43100</v>
      </c>
      <c r="J5" s="109">
        <f t="shared" ref="J5:J50" si="8">ROUNDUP((6*$W5*61),-2)</f>
        <v>86100</v>
      </c>
      <c r="K5" s="109">
        <f t="shared" ref="K5:K50" si="9">ROUNDUP((6*$W5*31),-2)</f>
        <v>43800</v>
      </c>
      <c r="L5" s="109">
        <f t="shared" ref="L5:L50" si="10">ROUNDUP((6*$W5*28),-2)</f>
        <v>39500</v>
      </c>
      <c r="M5" s="109">
        <f t="shared" ref="M5:M50" si="11">ROUNDUP((6*$W5*61),-2)</f>
        <v>86100</v>
      </c>
      <c r="N5" s="109">
        <f t="shared" ref="N5:N50" si="12">ROUNDUP((3*$W5*61),-2)</f>
        <v>43100</v>
      </c>
      <c r="O5" s="109">
        <f t="shared" ref="O5:O50" si="13">ROUNDUP((3*$W5*31),-2)</f>
        <v>21900</v>
      </c>
      <c r="P5" s="109">
        <f t="shared" ref="P5:P50" si="14">ROUNDUP((3*$W5*28),-2)</f>
        <v>19800</v>
      </c>
      <c r="Q5" s="109">
        <f t="shared" ref="Q5:Q50" si="15">ROUNDUP((3*$W5*61),-2)</f>
        <v>43100</v>
      </c>
      <c r="R5" s="109">
        <f t="shared" ref="R5:R50" si="16">ROUNDUP((3*Z5*2),-2)</f>
        <v>87900</v>
      </c>
      <c r="S5" s="109">
        <f t="shared" ref="S5:S50" si="17">ROUNDUP((3*AA5*2),-2)</f>
        <v>729100</v>
      </c>
      <c r="T5" s="109">
        <f t="shared" ref="T5:T50" si="18">ROUNDUP((3*AB5*2),-2)</f>
        <v>512500</v>
      </c>
      <c r="U5" s="109">
        <f t="shared" ref="U5:U50" si="19">ROUNDUP((3*AC5*2),-2)</f>
        <v>349800</v>
      </c>
      <c r="W5" s="109">
        <f t="shared" ref="W5:W50" si="20">SUM(X5:Y5)</f>
        <v>235</v>
      </c>
      <c r="X5" s="110">
        <v>232</v>
      </c>
      <c r="Y5" s="110">
        <v>3</v>
      </c>
      <c r="Z5" s="109">
        <v>14636</v>
      </c>
      <c r="AA5" s="109">
        <v>121511</v>
      </c>
      <c r="AB5" s="109">
        <v>85410</v>
      </c>
      <c r="AC5" s="109">
        <v>58293</v>
      </c>
      <c r="AF5" s="226"/>
    </row>
    <row r="6" spans="1:32" x14ac:dyDescent="0.15">
      <c r="A6" t="s">
        <v>31</v>
      </c>
      <c r="B6" s="109">
        <f t="shared" si="0"/>
        <v>126300</v>
      </c>
      <c r="C6" s="109">
        <f t="shared" si="1"/>
        <v>64200</v>
      </c>
      <c r="D6" s="109">
        <f t="shared" si="2"/>
        <v>58000</v>
      </c>
      <c r="E6" s="109">
        <f t="shared" si="3"/>
        <v>126300</v>
      </c>
      <c r="F6" s="109">
        <f t="shared" si="4"/>
        <v>63200</v>
      </c>
      <c r="G6" s="109">
        <f t="shared" si="5"/>
        <v>32100</v>
      </c>
      <c r="H6" s="109">
        <f t="shared" si="6"/>
        <v>29000</v>
      </c>
      <c r="I6" s="109">
        <f t="shared" si="7"/>
        <v>63200</v>
      </c>
      <c r="J6" s="109">
        <f t="shared" si="8"/>
        <v>126300</v>
      </c>
      <c r="K6" s="109">
        <f t="shared" si="9"/>
        <v>64200</v>
      </c>
      <c r="L6" s="109">
        <f t="shared" si="10"/>
        <v>58000</v>
      </c>
      <c r="M6" s="109">
        <f t="shared" si="11"/>
        <v>126300</v>
      </c>
      <c r="N6" s="109">
        <f t="shared" si="12"/>
        <v>63200</v>
      </c>
      <c r="O6" s="109">
        <f t="shared" si="13"/>
        <v>32100</v>
      </c>
      <c r="P6" s="109">
        <f t="shared" si="14"/>
        <v>29000</v>
      </c>
      <c r="Q6" s="109">
        <f t="shared" si="15"/>
        <v>63200</v>
      </c>
      <c r="R6" s="109">
        <f t="shared" si="16"/>
        <v>98800</v>
      </c>
      <c r="S6" s="109">
        <f t="shared" si="17"/>
        <v>712500</v>
      </c>
      <c r="T6" s="109">
        <f t="shared" si="18"/>
        <v>553800</v>
      </c>
      <c r="U6" s="109">
        <f t="shared" si="19"/>
        <v>373600</v>
      </c>
      <c r="W6" s="109">
        <f t="shared" si="20"/>
        <v>345</v>
      </c>
      <c r="X6" s="110">
        <v>337</v>
      </c>
      <c r="Y6" s="110">
        <v>8</v>
      </c>
      <c r="Z6" s="109">
        <v>16458</v>
      </c>
      <c r="AA6" s="109">
        <v>118738</v>
      </c>
      <c r="AB6" s="109">
        <v>92284</v>
      </c>
      <c r="AC6" s="109">
        <v>62266</v>
      </c>
      <c r="AF6" s="171" t="s">
        <v>104</v>
      </c>
    </row>
    <row r="7" spans="1:32" x14ac:dyDescent="0.15">
      <c r="A7" t="s">
        <v>32</v>
      </c>
      <c r="B7" s="109">
        <f t="shared" si="0"/>
        <v>212000</v>
      </c>
      <c r="C7" s="109">
        <f t="shared" si="1"/>
        <v>107700</v>
      </c>
      <c r="D7" s="109">
        <f t="shared" si="2"/>
        <v>97300</v>
      </c>
      <c r="E7" s="109">
        <f t="shared" si="3"/>
        <v>212000</v>
      </c>
      <c r="F7" s="109">
        <f t="shared" si="4"/>
        <v>106000</v>
      </c>
      <c r="G7" s="109">
        <f t="shared" si="5"/>
        <v>53900</v>
      </c>
      <c r="H7" s="109">
        <f t="shared" si="6"/>
        <v>48700</v>
      </c>
      <c r="I7" s="109">
        <f t="shared" si="7"/>
        <v>106000</v>
      </c>
      <c r="J7" s="109">
        <f t="shared" si="8"/>
        <v>212000</v>
      </c>
      <c r="K7" s="109">
        <f t="shared" si="9"/>
        <v>107700</v>
      </c>
      <c r="L7" s="109">
        <f t="shared" si="10"/>
        <v>97300</v>
      </c>
      <c r="M7" s="109">
        <f t="shared" si="11"/>
        <v>212000</v>
      </c>
      <c r="N7" s="109">
        <f t="shared" si="12"/>
        <v>106000</v>
      </c>
      <c r="O7" s="109">
        <f t="shared" si="13"/>
        <v>53900</v>
      </c>
      <c r="P7" s="109">
        <f t="shared" si="14"/>
        <v>48700</v>
      </c>
      <c r="Q7" s="109">
        <f t="shared" si="15"/>
        <v>106000</v>
      </c>
      <c r="R7" s="109">
        <f t="shared" si="16"/>
        <v>375000</v>
      </c>
      <c r="S7" s="109">
        <f t="shared" si="17"/>
        <v>1349300</v>
      </c>
      <c r="T7" s="109">
        <f t="shared" si="18"/>
        <v>1038300</v>
      </c>
      <c r="U7" s="109">
        <f t="shared" si="19"/>
        <v>467300</v>
      </c>
      <c r="W7" s="109">
        <f t="shared" si="20"/>
        <v>579</v>
      </c>
      <c r="X7" s="110">
        <v>574</v>
      </c>
      <c r="Y7" s="110">
        <v>5</v>
      </c>
      <c r="Z7" s="109">
        <v>62489</v>
      </c>
      <c r="AA7" s="109">
        <v>224872</v>
      </c>
      <c r="AB7" s="109">
        <v>173041</v>
      </c>
      <c r="AC7" s="109">
        <v>77882</v>
      </c>
      <c r="AF7" s="172"/>
    </row>
    <row r="8" spans="1:32" x14ac:dyDescent="0.15">
      <c r="A8" t="s">
        <v>33</v>
      </c>
      <c r="B8" s="109">
        <f t="shared" si="0"/>
        <v>94800</v>
      </c>
      <c r="C8" s="109">
        <f t="shared" si="1"/>
        <v>48200</v>
      </c>
      <c r="D8" s="109">
        <f t="shared" si="2"/>
        <v>43600</v>
      </c>
      <c r="E8" s="109">
        <f t="shared" si="3"/>
        <v>94800</v>
      </c>
      <c r="F8" s="109">
        <f t="shared" si="4"/>
        <v>47400</v>
      </c>
      <c r="G8" s="109">
        <f t="shared" si="5"/>
        <v>24100</v>
      </c>
      <c r="H8" s="109">
        <f t="shared" si="6"/>
        <v>21800</v>
      </c>
      <c r="I8" s="109">
        <f t="shared" si="7"/>
        <v>47400</v>
      </c>
      <c r="J8" s="109">
        <f t="shared" si="8"/>
        <v>94800</v>
      </c>
      <c r="K8" s="109">
        <f t="shared" si="9"/>
        <v>48200</v>
      </c>
      <c r="L8" s="109">
        <f t="shared" si="10"/>
        <v>43600</v>
      </c>
      <c r="M8" s="109">
        <f t="shared" si="11"/>
        <v>94800</v>
      </c>
      <c r="N8" s="109">
        <f t="shared" si="12"/>
        <v>47400</v>
      </c>
      <c r="O8" s="109">
        <f t="shared" si="13"/>
        <v>24100</v>
      </c>
      <c r="P8" s="109">
        <f t="shared" si="14"/>
        <v>21800</v>
      </c>
      <c r="Q8" s="109">
        <f t="shared" si="15"/>
        <v>47400</v>
      </c>
      <c r="R8" s="109">
        <f t="shared" si="16"/>
        <v>76900</v>
      </c>
      <c r="S8" s="109">
        <f t="shared" si="17"/>
        <v>466700</v>
      </c>
      <c r="T8" s="109">
        <f t="shared" si="18"/>
        <v>396200</v>
      </c>
      <c r="U8" s="109">
        <f t="shared" si="19"/>
        <v>324900</v>
      </c>
      <c r="W8" s="109">
        <f t="shared" si="20"/>
        <v>259</v>
      </c>
      <c r="X8" s="110">
        <v>254</v>
      </c>
      <c r="Y8" s="110">
        <v>5</v>
      </c>
      <c r="Z8" s="109">
        <v>12814</v>
      </c>
      <c r="AA8" s="109">
        <v>77769</v>
      </c>
      <c r="AB8" s="109">
        <v>66030</v>
      </c>
      <c r="AC8" s="109">
        <v>54143</v>
      </c>
    </row>
    <row r="9" spans="1:32" x14ac:dyDescent="0.15">
      <c r="A9" t="s">
        <v>86</v>
      </c>
      <c r="B9" s="109">
        <f t="shared" si="0"/>
        <v>142100</v>
      </c>
      <c r="C9" s="109">
        <f t="shared" si="1"/>
        <v>72200</v>
      </c>
      <c r="D9" s="109">
        <f t="shared" si="2"/>
        <v>65200</v>
      </c>
      <c r="E9" s="109">
        <f t="shared" si="3"/>
        <v>142100</v>
      </c>
      <c r="F9" s="109">
        <f t="shared" si="4"/>
        <v>71100</v>
      </c>
      <c r="G9" s="109">
        <f t="shared" si="5"/>
        <v>36100</v>
      </c>
      <c r="H9" s="109">
        <f t="shared" si="6"/>
        <v>32600</v>
      </c>
      <c r="I9" s="109">
        <f t="shared" si="7"/>
        <v>71100</v>
      </c>
      <c r="J9" s="109">
        <f t="shared" si="8"/>
        <v>142100</v>
      </c>
      <c r="K9" s="109">
        <f t="shared" si="9"/>
        <v>72200</v>
      </c>
      <c r="L9" s="109">
        <f t="shared" si="10"/>
        <v>65200</v>
      </c>
      <c r="M9" s="109">
        <f t="shared" si="11"/>
        <v>142100</v>
      </c>
      <c r="N9" s="109">
        <f t="shared" si="12"/>
        <v>71100</v>
      </c>
      <c r="O9" s="109">
        <f t="shared" si="13"/>
        <v>36100</v>
      </c>
      <c r="P9" s="109">
        <f t="shared" si="14"/>
        <v>32600</v>
      </c>
      <c r="Q9" s="109">
        <f t="shared" si="15"/>
        <v>71100</v>
      </c>
      <c r="R9" s="109">
        <f t="shared" si="16"/>
        <v>71700</v>
      </c>
      <c r="S9" s="109">
        <f t="shared" si="17"/>
        <v>676500</v>
      </c>
      <c r="T9" s="109">
        <f t="shared" si="18"/>
        <v>480600</v>
      </c>
      <c r="U9" s="109">
        <f t="shared" si="19"/>
        <v>350600</v>
      </c>
      <c r="W9" s="109">
        <f t="shared" si="20"/>
        <v>388</v>
      </c>
      <c r="X9" s="110">
        <v>388</v>
      </c>
      <c r="Y9" s="110">
        <v>0</v>
      </c>
      <c r="Z9" s="109">
        <v>11949</v>
      </c>
      <c r="AA9" s="109">
        <v>112748</v>
      </c>
      <c r="AB9" s="109">
        <v>80087</v>
      </c>
      <c r="AC9" s="109">
        <v>58427</v>
      </c>
    </row>
    <row r="10" spans="1:32" x14ac:dyDescent="0.15">
      <c r="A10" t="s">
        <v>87</v>
      </c>
      <c r="B10" s="109">
        <f t="shared" si="0"/>
        <v>199200</v>
      </c>
      <c r="C10" s="109">
        <f t="shared" si="1"/>
        <v>101200</v>
      </c>
      <c r="D10" s="109">
        <f t="shared" si="2"/>
        <v>91400</v>
      </c>
      <c r="E10" s="109">
        <f t="shared" si="3"/>
        <v>199200</v>
      </c>
      <c r="F10" s="109">
        <f t="shared" si="4"/>
        <v>99600</v>
      </c>
      <c r="G10" s="109">
        <f t="shared" si="5"/>
        <v>50600</v>
      </c>
      <c r="H10" s="109">
        <f t="shared" si="6"/>
        <v>45700</v>
      </c>
      <c r="I10" s="109">
        <f t="shared" si="7"/>
        <v>99600</v>
      </c>
      <c r="J10" s="109">
        <f t="shared" si="8"/>
        <v>199200</v>
      </c>
      <c r="K10" s="109">
        <f t="shared" si="9"/>
        <v>101200</v>
      </c>
      <c r="L10" s="109">
        <f t="shared" si="10"/>
        <v>91400</v>
      </c>
      <c r="M10" s="109">
        <f t="shared" si="11"/>
        <v>199200</v>
      </c>
      <c r="N10" s="109">
        <f t="shared" si="12"/>
        <v>99600</v>
      </c>
      <c r="O10" s="109">
        <f t="shared" si="13"/>
        <v>50600</v>
      </c>
      <c r="P10" s="109">
        <f t="shared" si="14"/>
        <v>45700</v>
      </c>
      <c r="Q10" s="109">
        <f t="shared" si="15"/>
        <v>99600</v>
      </c>
      <c r="R10" s="109">
        <f t="shared" si="16"/>
        <v>156200</v>
      </c>
      <c r="S10" s="109">
        <f t="shared" si="17"/>
        <v>1298900</v>
      </c>
      <c r="T10" s="109">
        <f t="shared" si="18"/>
        <v>861800</v>
      </c>
      <c r="U10" s="109">
        <f t="shared" si="19"/>
        <v>487400</v>
      </c>
      <c r="W10" s="109">
        <f t="shared" si="20"/>
        <v>544</v>
      </c>
      <c r="X10" s="110">
        <v>519</v>
      </c>
      <c r="Y10" s="110">
        <v>25</v>
      </c>
      <c r="Z10" s="109">
        <v>26032</v>
      </c>
      <c r="AA10" s="109">
        <v>216480</v>
      </c>
      <c r="AB10" s="109">
        <v>143619</v>
      </c>
      <c r="AC10" s="109">
        <v>81227</v>
      </c>
    </row>
    <row r="11" spans="1:32" x14ac:dyDescent="0.15">
      <c r="A11" t="s">
        <v>34</v>
      </c>
      <c r="B11" s="109">
        <f t="shared" si="0"/>
        <v>266100</v>
      </c>
      <c r="C11" s="109">
        <f t="shared" si="1"/>
        <v>135300</v>
      </c>
      <c r="D11" s="109">
        <f t="shared" si="2"/>
        <v>122200</v>
      </c>
      <c r="E11" s="109">
        <f t="shared" si="3"/>
        <v>266100</v>
      </c>
      <c r="F11" s="109">
        <f t="shared" si="4"/>
        <v>133100</v>
      </c>
      <c r="G11" s="109">
        <f t="shared" si="5"/>
        <v>67700</v>
      </c>
      <c r="H11" s="109">
        <f t="shared" si="6"/>
        <v>61100</v>
      </c>
      <c r="I11" s="109">
        <f t="shared" si="7"/>
        <v>133100</v>
      </c>
      <c r="J11" s="109">
        <f t="shared" si="8"/>
        <v>266100</v>
      </c>
      <c r="K11" s="109">
        <f t="shared" si="9"/>
        <v>135300</v>
      </c>
      <c r="L11" s="109">
        <f t="shared" si="10"/>
        <v>122200</v>
      </c>
      <c r="M11" s="109">
        <f t="shared" si="11"/>
        <v>266100</v>
      </c>
      <c r="N11" s="109">
        <f t="shared" si="12"/>
        <v>133100</v>
      </c>
      <c r="O11" s="109">
        <f t="shared" si="13"/>
        <v>67700</v>
      </c>
      <c r="P11" s="109">
        <f t="shared" si="14"/>
        <v>61100</v>
      </c>
      <c r="Q11" s="109">
        <f t="shared" si="15"/>
        <v>133100</v>
      </c>
      <c r="R11" s="109">
        <f t="shared" si="16"/>
        <v>373100</v>
      </c>
      <c r="S11" s="109">
        <f t="shared" si="17"/>
        <v>2183300</v>
      </c>
      <c r="T11" s="109">
        <f t="shared" si="18"/>
        <v>1163500</v>
      </c>
      <c r="U11" s="109">
        <f t="shared" si="19"/>
        <v>291700</v>
      </c>
      <c r="W11" s="109">
        <f t="shared" si="20"/>
        <v>727</v>
      </c>
      <c r="X11" s="110">
        <v>710</v>
      </c>
      <c r="Y11" s="110">
        <v>17</v>
      </c>
      <c r="Z11" s="109">
        <v>62183</v>
      </c>
      <c r="AA11" s="109">
        <v>363873</v>
      </c>
      <c r="AB11" s="109">
        <v>193905</v>
      </c>
      <c r="AC11" s="109">
        <v>48610</v>
      </c>
    </row>
    <row r="12" spans="1:32" x14ac:dyDescent="0.15">
      <c r="A12" t="s">
        <v>88</v>
      </c>
      <c r="B12" s="109">
        <f t="shared" si="0"/>
        <v>231700</v>
      </c>
      <c r="C12" s="109">
        <f t="shared" si="1"/>
        <v>117800</v>
      </c>
      <c r="D12" s="109">
        <f t="shared" si="2"/>
        <v>106400</v>
      </c>
      <c r="E12" s="109">
        <f t="shared" si="3"/>
        <v>231700</v>
      </c>
      <c r="F12" s="109">
        <f t="shared" si="4"/>
        <v>115900</v>
      </c>
      <c r="G12" s="109">
        <f t="shared" si="5"/>
        <v>58900</v>
      </c>
      <c r="H12" s="109">
        <f t="shared" si="6"/>
        <v>53200</v>
      </c>
      <c r="I12" s="109">
        <f t="shared" si="7"/>
        <v>115900</v>
      </c>
      <c r="J12" s="109">
        <f t="shared" si="8"/>
        <v>231700</v>
      </c>
      <c r="K12" s="109">
        <f t="shared" si="9"/>
        <v>117800</v>
      </c>
      <c r="L12" s="109">
        <f t="shared" si="10"/>
        <v>106400</v>
      </c>
      <c r="M12" s="109">
        <f t="shared" si="11"/>
        <v>231700</v>
      </c>
      <c r="N12" s="109">
        <f t="shared" si="12"/>
        <v>115900</v>
      </c>
      <c r="O12" s="109">
        <f t="shared" si="13"/>
        <v>58900</v>
      </c>
      <c r="P12" s="109">
        <f t="shared" si="14"/>
        <v>53200</v>
      </c>
      <c r="Q12" s="109">
        <f t="shared" si="15"/>
        <v>115900</v>
      </c>
      <c r="R12" s="109">
        <f t="shared" si="16"/>
        <v>394500</v>
      </c>
      <c r="S12" s="109">
        <f t="shared" si="17"/>
        <v>1375000</v>
      </c>
      <c r="T12" s="109">
        <f t="shared" si="18"/>
        <v>794000</v>
      </c>
      <c r="U12" s="109">
        <f t="shared" si="19"/>
        <v>258500</v>
      </c>
      <c r="W12" s="109">
        <f t="shared" si="20"/>
        <v>633</v>
      </c>
      <c r="X12" s="110">
        <v>622</v>
      </c>
      <c r="Y12" s="110">
        <v>11</v>
      </c>
      <c r="Z12" s="109">
        <v>65741</v>
      </c>
      <c r="AA12" s="109">
        <v>229151</v>
      </c>
      <c r="AB12" s="109">
        <v>132328</v>
      </c>
      <c r="AC12" s="109">
        <v>43075</v>
      </c>
    </row>
    <row r="13" spans="1:32" x14ac:dyDescent="0.15">
      <c r="A13" t="s">
        <v>35</v>
      </c>
      <c r="B13" s="109">
        <f t="shared" si="0"/>
        <v>208300</v>
      </c>
      <c r="C13" s="109">
        <f t="shared" si="1"/>
        <v>105900</v>
      </c>
      <c r="D13" s="109">
        <f t="shared" si="2"/>
        <v>95600</v>
      </c>
      <c r="E13" s="109">
        <f t="shared" si="3"/>
        <v>208300</v>
      </c>
      <c r="F13" s="109">
        <f t="shared" si="4"/>
        <v>104200</v>
      </c>
      <c r="G13" s="109">
        <f t="shared" si="5"/>
        <v>53000</v>
      </c>
      <c r="H13" s="109">
        <f t="shared" si="6"/>
        <v>47800</v>
      </c>
      <c r="I13" s="109">
        <f t="shared" si="7"/>
        <v>104200</v>
      </c>
      <c r="J13" s="109">
        <f t="shared" si="8"/>
        <v>208300</v>
      </c>
      <c r="K13" s="109">
        <f t="shared" si="9"/>
        <v>105900</v>
      </c>
      <c r="L13" s="109">
        <f t="shared" si="10"/>
        <v>95600</v>
      </c>
      <c r="M13" s="109">
        <f t="shared" si="11"/>
        <v>208300</v>
      </c>
      <c r="N13" s="109">
        <f t="shared" si="12"/>
        <v>104200</v>
      </c>
      <c r="O13" s="109">
        <f t="shared" si="13"/>
        <v>53000</v>
      </c>
      <c r="P13" s="109">
        <f t="shared" si="14"/>
        <v>47800</v>
      </c>
      <c r="Q13" s="109">
        <f t="shared" si="15"/>
        <v>104200</v>
      </c>
      <c r="R13" s="109">
        <f t="shared" si="16"/>
        <v>300800</v>
      </c>
      <c r="S13" s="109">
        <f t="shared" si="17"/>
        <v>1497200</v>
      </c>
      <c r="T13" s="109">
        <f t="shared" si="18"/>
        <v>851100</v>
      </c>
      <c r="U13" s="109">
        <f t="shared" si="19"/>
        <v>253400</v>
      </c>
      <c r="W13" s="109">
        <f t="shared" si="20"/>
        <v>569</v>
      </c>
      <c r="X13" s="110">
        <v>556</v>
      </c>
      <c r="Y13" s="110">
        <v>13</v>
      </c>
      <c r="Z13" s="109">
        <v>50118</v>
      </c>
      <c r="AA13" s="109">
        <v>249524</v>
      </c>
      <c r="AB13" s="109">
        <v>141839</v>
      </c>
      <c r="AC13" s="109">
        <v>42232</v>
      </c>
    </row>
    <row r="14" spans="1:32" x14ac:dyDescent="0.15">
      <c r="A14" t="s">
        <v>36</v>
      </c>
      <c r="B14" s="109">
        <f t="shared" si="0"/>
        <v>455000</v>
      </c>
      <c r="C14" s="109">
        <f t="shared" si="1"/>
        <v>231200</v>
      </c>
      <c r="D14" s="109">
        <f t="shared" si="2"/>
        <v>208900</v>
      </c>
      <c r="E14" s="109">
        <f t="shared" si="3"/>
        <v>455000</v>
      </c>
      <c r="F14" s="109">
        <f t="shared" si="4"/>
        <v>227500</v>
      </c>
      <c r="G14" s="109">
        <f t="shared" si="5"/>
        <v>115600</v>
      </c>
      <c r="H14" s="109">
        <f t="shared" si="6"/>
        <v>104500</v>
      </c>
      <c r="I14" s="109">
        <f t="shared" si="7"/>
        <v>227500</v>
      </c>
      <c r="J14" s="109">
        <f t="shared" si="8"/>
        <v>455000</v>
      </c>
      <c r="K14" s="109">
        <f t="shared" si="9"/>
        <v>231200</v>
      </c>
      <c r="L14" s="109">
        <f t="shared" si="10"/>
        <v>208900</v>
      </c>
      <c r="M14" s="109">
        <f t="shared" si="11"/>
        <v>455000</v>
      </c>
      <c r="N14" s="109">
        <f t="shared" si="12"/>
        <v>227500</v>
      </c>
      <c r="O14" s="109">
        <f t="shared" si="13"/>
        <v>115600</v>
      </c>
      <c r="P14" s="109">
        <f t="shared" si="14"/>
        <v>104500</v>
      </c>
      <c r="Q14" s="109">
        <f t="shared" si="15"/>
        <v>227500</v>
      </c>
      <c r="R14" s="109">
        <f t="shared" si="16"/>
        <v>1419500</v>
      </c>
      <c r="S14" s="109">
        <f t="shared" si="17"/>
        <v>5179900</v>
      </c>
      <c r="T14" s="109">
        <f t="shared" si="18"/>
        <v>2464300</v>
      </c>
      <c r="U14" s="109">
        <f t="shared" si="19"/>
        <v>494200</v>
      </c>
      <c r="W14" s="109">
        <f t="shared" si="20"/>
        <v>1243</v>
      </c>
      <c r="X14" s="110">
        <v>1211</v>
      </c>
      <c r="Y14" s="110">
        <v>32</v>
      </c>
      <c r="Z14" s="109">
        <v>236577</v>
      </c>
      <c r="AA14" s="109">
        <v>863305</v>
      </c>
      <c r="AB14" s="109">
        <v>410703</v>
      </c>
      <c r="AC14" s="109">
        <v>82364</v>
      </c>
    </row>
    <row r="15" spans="1:32" x14ac:dyDescent="0.15">
      <c r="A15" t="s">
        <v>37</v>
      </c>
      <c r="B15" s="109">
        <f t="shared" si="0"/>
        <v>252200</v>
      </c>
      <c r="C15" s="109">
        <f t="shared" si="1"/>
        <v>128200</v>
      </c>
      <c r="D15" s="109">
        <f t="shared" si="2"/>
        <v>115800</v>
      </c>
      <c r="E15" s="109">
        <f t="shared" si="3"/>
        <v>252200</v>
      </c>
      <c r="F15" s="109">
        <f t="shared" si="4"/>
        <v>126100</v>
      </c>
      <c r="G15" s="109">
        <f t="shared" si="5"/>
        <v>64100</v>
      </c>
      <c r="H15" s="109">
        <f t="shared" si="6"/>
        <v>57900</v>
      </c>
      <c r="I15" s="109">
        <f t="shared" si="7"/>
        <v>126100</v>
      </c>
      <c r="J15" s="109">
        <f t="shared" si="8"/>
        <v>252200</v>
      </c>
      <c r="K15" s="109">
        <f t="shared" si="9"/>
        <v>128200</v>
      </c>
      <c r="L15" s="109">
        <f t="shared" si="10"/>
        <v>115800</v>
      </c>
      <c r="M15" s="109">
        <f t="shared" si="11"/>
        <v>252200</v>
      </c>
      <c r="N15" s="109">
        <f t="shared" si="12"/>
        <v>126100</v>
      </c>
      <c r="O15" s="109">
        <f t="shared" si="13"/>
        <v>64100</v>
      </c>
      <c r="P15" s="109">
        <f t="shared" si="14"/>
        <v>57900</v>
      </c>
      <c r="Q15" s="109">
        <f t="shared" si="15"/>
        <v>126100</v>
      </c>
      <c r="R15" s="109">
        <f t="shared" si="16"/>
        <v>964600</v>
      </c>
      <c r="S15" s="109">
        <f t="shared" si="17"/>
        <v>4588900</v>
      </c>
      <c r="T15" s="109">
        <f t="shared" si="18"/>
        <v>2296600</v>
      </c>
      <c r="U15" s="109">
        <f t="shared" si="19"/>
        <v>479000</v>
      </c>
      <c r="W15" s="109">
        <f t="shared" si="20"/>
        <v>689</v>
      </c>
      <c r="X15" s="110">
        <v>684</v>
      </c>
      <c r="Y15" s="110">
        <v>5</v>
      </c>
      <c r="Z15" s="109">
        <v>160765</v>
      </c>
      <c r="AA15" s="109">
        <v>764814</v>
      </c>
      <c r="AB15" s="109">
        <v>382754</v>
      </c>
      <c r="AC15" s="109">
        <v>79827</v>
      </c>
    </row>
    <row r="16" spans="1:32" x14ac:dyDescent="0.15">
      <c r="A16" t="s">
        <v>38</v>
      </c>
      <c r="B16" s="109">
        <f t="shared" si="0"/>
        <v>1399600</v>
      </c>
      <c r="C16" s="109">
        <f t="shared" si="1"/>
        <v>711300</v>
      </c>
      <c r="D16" s="109">
        <f t="shared" si="2"/>
        <v>642500</v>
      </c>
      <c r="E16" s="109">
        <f t="shared" si="3"/>
        <v>1399600</v>
      </c>
      <c r="F16" s="109">
        <f t="shared" si="4"/>
        <v>699800</v>
      </c>
      <c r="G16" s="109">
        <f t="shared" si="5"/>
        <v>355700</v>
      </c>
      <c r="H16" s="109">
        <f t="shared" si="6"/>
        <v>321300</v>
      </c>
      <c r="I16" s="109">
        <f t="shared" si="7"/>
        <v>699800</v>
      </c>
      <c r="J16" s="109">
        <f t="shared" si="8"/>
        <v>1399600</v>
      </c>
      <c r="K16" s="109">
        <f t="shared" si="9"/>
        <v>711300</v>
      </c>
      <c r="L16" s="109">
        <f t="shared" si="10"/>
        <v>642500</v>
      </c>
      <c r="M16" s="109">
        <f t="shared" si="11"/>
        <v>1399600</v>
      </c>
      <c r="N16" s="109">
        <f t="shared" si="12"/>
        <v>699800</v>
      </c>
      <c r="O16" s="109">
        <f t="shared" si="13"/>
        <v>355700</v>
      </c>
      <c r="P16" s="109">
        <f t="shared" si="14"/>
        <v>321300</v>
      </c>
      <c r="Q16" s="109">
        <f t="shared" si="15"/>
        <v>699800</v>
      </c>
      <c r="R16" s="109">
        <f t="shared" si="16"/>
        <v>2847100</v>
      </c>
      <c r="S16" s="109">
        <f t="shared" si="17"/>
        <v>10630800</v>
      </c>
      <c r="T16" s="109">
        <f t="shared" si="18"/>
        <v>5039200</v>
      </c>
      <c r="U16" s="109">
        <f t="shared" si="19"/>
        <v>1215400</v>
      </c>
      <c r="W16" s="109">
        <f t="shared" si="20"/>
        <v>3824</v>
      </c>
      <c r="X16" s="110">
        <v>3766</v>
      </c>
      <c r="Y16" s="110">
        <v>58</v>
      </c>
      <c r="Z16" s="109">
        <v>474515</v>
      </c>
      <c r="AA16" s="109">
        <v>1771787</v>
      </c>
      <c r="AB16" s="109">
        <v>839856</v>
      </c>
      <c r="AC16" s="109">
        <v>202565</v>
      </c>
    </row>
    <row r="17" spans="1:29" x14ac:dyDescent="0.15">
      <c r="A17" t="s">
        <v>39</v>
      </c>
      <c r="B17" s="109">
        <f t="shared" si="0"/>
        <v>751800</v>
      </c>
      <c r="C17" s="109">
        <f t="shared" si="1"/>
        <v>382100</v>
      </c>
      <c r="D17" s="109">
        <f t="shared" si="2"/>
        <v>345100</v>
      </c>
      <c r="E17" s="109">
        <f t="shared" si="3"/>
        <v>751800</v>
      </c>
      <c r="F17" s="109">
        <f t="shared" si="4"/>
        <v>375900</v>
      </c>
      <c r="G17" s="109">
        <f t="shared" si="5"/>
        <v>191100</v>
      </c>
      <c r="H17" s="109">
        <f t="shared" si="6"/>
        <v>172600</v>
      </c>
      <c r="I17" s="109">
        <f t="shared" si="7"/>
        <v>375900</v>
      </c>
      <c r="J17" s="109">
        <f t="shared" si="8"/>
        <v>751800</v>
      </c>
      <c r="K17" s="109">
        <f t="shared" si="9"/>
        <v>382100</v>
      </c>
      <c r="L17" s="109">
        <f t="shared" si="10"/>
        <v>345100</v>
      </c>
      <c r="M17" s="109">
        <f t="shared" si="11"/>
        <v>751800</v>
      </c>
      <c r="N17" s="109">
        <f t="shared" si="12"/>
        <v>375900</v>
      </c>
      <c r="O17" s="109">
        <f t="shared" si="13"/>
        <v>191100</v>
      </c>
      <c r="P17" s="109">
        <f t="shared" si="14"/>
        <v>172600</v>
      </c>
      <c r="Q17" s="109">
        <f t="shared" si="15"/>
        <v>375900</v>
      </c>
      <c r="R17" s="109">
        <f t="shared" si="16"/>
        <v>1436700</v>
      </c>
      <c r="S17" s="109">
        <f t="shared" si="17"/>
        <v>7133500</v>
      </c>
      <c r="T17" s="109">
        <f t="shared" si="18"/>
        <v>3442100</v>
      </c>
      <c r="U17" s="109">
        <f t="shared" si="19"/>
        <v>711400</v>
      </c>
      <c r="W17" s="109">
        <f t="shared" si="20"/>
        <v>2054</v>
      </c>
      <c r="X17" s="110">
        <v>2026</v>
      </c>
      <c r="Y17" s="110">
        <v>28</v>
      </c>
      <c r="Z17" s="109">
        <v>239435</v>
      </c>
      <c r="AA17" s="109">
        <v>1188906</v>
      </c>
      <c r="AB17" s="109">
        <v>573669</v>
      </c>
      <c r="AC17" s="109">
        <v>118551</v>
      </c>
    </row>
    <row r="18" spans="1:29" x14ac:dyDescent="0.15">
      <c r="A18" t="s">
        <v>40</v>
      </c>
      <c r="B18" s="109">
        <f t="shared" si="0"/>
        <v>224800</v>
      </c>
      <c r="C18" s="109">
        <f t="shared" si="1"/>
        <v>114300</v>
      </c>
      <c r="D18" s="109">
        <f t="shared" si="2"/>
        <v>103200</v>
      </c>
      <c r="E18" s="109">
        <f t="shared" si="3"/>
        <v>224800</v>
      </c>
      <c r="F18" s="109">
        <f t="shared" si="4"/>
        <v>112400</v>
      </c>
      <c r="G18" s="109">
        <f t="shared" si="5"/>
        <v>57200</v>
      </c>
      <c r="H18" s="109">
        <f t="shared" si="6"/>
        <v>51600</v>
      </c>
      <c r="I18" s="109">
        <f t="shared" si="7"/>
        <v>112400</v>
      </c>
      <c r="J18" s="109">
        <f t="shared" si="8"/>
        <v>224800</v>
      </c>
      <c r="K18" s="109">
        <f t="shared" si="9"/>
        <v>114300</v>
      </c>
      <c r="L18" s="109">
        <f t="shared" si="10"/>
        <v>103200</v>
      </c>
      <c r="M18" s="109">
        <f t="shared" si="11"/>
        <v>224800</v>
      </c>
      <c r="N18" s="109">
        <f t="shared" si="12"/>
        <v>112400</v>
      </c>
      <c r="O18" s="109">
        <f t="shared" si="13"/>
        <v>57200</v>
      </c>
      <c r="P18" s="109">
        <f t="shared" si="14"/>
        <v>51600</v>
      </c>
      <c r="Q18" s="109">
        <f t="shared" si="15"/>
        <v>112400</v>
      </c>
      <c r="R18" s="109">
        <f t="shared" si="16"/>
        <v>341900</v>
      </c>
      <c r="S18" s="109">
        <f t="shared" si="17"/>
        <v>1260400</v>
      </c>
      <c r="T18" s="109">
        <f t="shared" si="18"/>
        <v>862400</v>
      </c>
      <c r="U18" s="109">
        <f t="shared" si="19"/>
        <v>652100</v>
      </c>
      <c r="W18" s="109">
        <f t="shared" si="20"/>
        <v>614</v>
      </c>
      <c r="X18" s="110">
        <v>600</v>
      </c>
      <c r="Y18" s="110">
        <v>14</v>
      </c>
      <c r="Z18" s="109">
        <v>56983</v>
      </c>
      <c r="AA18" s="109">
        <v>210064</v>
      </c>
      <c r="AB18" s="109">
        <v>143730</v>
      </c>
      <c r="AC18" s="109">
        <v>108668</v>
      </c>
    </row>
    <row r="19" spans="1:29" x14ac:dyDescent="0.15">
      <c r="A19" t="s">
        <v>41</v>
      </c>
      <c r="B19" s="109">
        <f t="shared" si="0"/>
        <v>98100</v>
      </c>
      <c r="C19" s="109">
        <f t="shared" si="1"/>
        <v>49900</v>
      </c>
      <c r="D19" s="109">
        <f t="shared" si="2"/>
        <v>45100</v>
      </c>
      <c r="E19" s="109">
        <f t="shared" si="3"/>
        <v>98100</v>
      </c>
      <c r="F19" s="109">
        <f t="shared" si="4"/>
        <v>49100</v>
      </c>
      <c r="G19" s="109">
        <f t="shared" si="5"/>
        <v>25000</v>
      </c>
      <c r="H19" s="109">
        <f t="shared" si="6"/>
        <v>22600</v>
      </c>
      <c r="I19" s="109">
        <f t="shared" si="7"/>
        <v>49100</v>
      </c>
      <c r="J19" s="109">
        <f t="shared" si="8"/>
        <v>98100</v>
      </c>
      <c r="K19" s="109">
        <f t="shared" si="9"/>
        <v>49900</v>
      </c>
      <c r="L19" s="109">
        <f t="shared" si="10"/>
        <v>45100</v>
      </c>
      <c r="M19" s="109">
        <f t="shared" si="11"/>
        <v>98100</v>
      </c>
      <c r="N19" s="109">
        <f t="shared" si="12"/>
        <v>49100</v>
      </c>
      <c r="O19" s="109">
        <f t="shared" si="13"/>
        <v>25000</v>
      </c>
      <c r="P19" s="109">
        <f t="shared" si="14"/>
        <v>22600</v>
      </c>
      <c r="Q19" s="109">
        <f t="shared" si="15"/>
        <v>49100</v>
      </c>
      <c r="R19" s="109">
        <f t="shared" si="16"/>
        <v>37100</v>
      </c>
      <c r="S19" s="109">
        <f t="shared" si="17"/>
        <v>504700</v>
      </c>
      <c r="T19" s="109">
        <f t="shared" si="18"/>
        <v>461500</v>
      </c>
      <c r="U19" s="109">
        <f t="shared" si="19"/>
        <v>262100</v>
      </c>
      <c r="W19" s="109">
        <f t="shared" si="20"/>
        <v>268</v>
      </c>
      <c r="X19" s="110">
        <v>264</v>
      </c>
      <c r="Y19" s="110">
        <v>4</v>
      </c>
      <c r="Z19" s="109">
        <v>6179</v>
      </c>
      <c r="AA19" s="109">
        <v>84106</v>
      </c>
      <c r="AB19" s="109">
        <v>76915</v>
      </c>
      <c r="AC19" s="109">
        <v>43677</v>
      </c>
    </row>
    <row r="20" spans="1:29" x14ac:dyDescent="0.15">
      <c r="A20" t="s">
        <v>42</v>
      </c>
      <c r="B20" s="109">
        <f t="shared" si="0"/>
        <v>98100</v>
      </c>
      <c r="C20" s="109">
        <f t="shared" si="1"/>
        <v>49900</v>
      </c>
      <c r="D20" s="109">
        <f t="shared" si="2"/>
        <v>45100</v>
      </c>
      <c r="E20" s="109">
        <f t="shared" si="3"/>
        <v>98100</v>
      </c>
      <c r="F20" s="109">
        <f t="shared" si="4"/>
        <v>49100</v>
      </c>
      <c r="G20" s="109">
        <f t="shared" si="5"/>
        <v>25000</v>
      </c>
      <c r="H20" s="109">
        <f t="shared" si="6"/>
        <v>22600</v>
      </c>
      <c r="I20" s="109">
        <f t="shared" si="7"/>
        <v>49100</v>
      </c>
      <c r="J20" s="109">
        <f t="shared" si="8"/>
        <v>98100</v>
      </c>
      <c r="K20" s="109">
        <f t="shared" si="9"/>
        <v>49900</v>
      </c>
      <c r="L20" s="109">
        <f t="shared" si="10"/>
        <v>45100</v>
      </c>
      <c r="M20" s="109">
        <f t="shared" si="11"/>
        <v>98100</v>
      </c>
      <c r="N20" s="109">
        <f t="shared" si="12"/>
        <v>49100</v>
      </c>
      <c r="O20" s="109">
        <f t="shared" si="13"/>
        <v>25000</v>
      </c>
      <c r="P20" s="109">
        <f t="shared" si="14"/>
        <v>22600</v>
      </c>
      <c r="Q20" s="109">
        <f t="shared" si="15"/>
        <v>49100</v>
      </c>
      <c r="R20" s="109">
        <f t="shared" si="16"/>
        <v>137500</v>
      </c>
      <c r="S20" s="109">
        <f t="shared" si="17"/>
        <v>586500</v>
      </c>
      <c r="T20" s="109">
        <f t="shared" si="18"/>
        <v>449700</v>
      </c>
      <c r="U20" s="109">
        <f t="shared" si="19"/>
        <v>299500</v>
      </c>
      <c r="W20" s="109">
        <f t="shared" si="20"/>
        <v>268</v>
      </c>
      <c r="X20" s="110">
        <v>267</v>
      </c>
      <c r="Y20" s="110">
        <v>1</v>
      </c>
      <c r="Z20" s="109">
        <v>22908</v>
      </c>
      <c r="AA20" s="109">
        <v>97745</v>
      </c>
      <c r="AB20" s="109">
        <v>74936</v>
      </c>
      <c r="AC20" s="109">
        <v>49916</v>
      </c>
    </row>
    <row r="21" spans="1:29" x14ac:dyDescent="0.15">
      <c r="A21" t="s">
        <v>43</v>
      </c>
      <c r="B21" s="109">
        <f t="shared" si="0"/>
        <v>106200</v>
      </c>
      <c r="C21" s="109">
        <f t="shared" si="1"/>
        <v>54000</v>
      </c>
      <c r="D21" s="109">
        <f t="shared" si="2"/>
        <v>48800</v>
      </c>
      <c r="E21" s="109">
        <f t="shared" si="3"/>
        <v>106200</v>
      </c>
      <c r="F21" s="109">
        <f t="shared" si="4"/>
        <v>53100</v>
      </c>
      <c r="G21" s="109">
        <f t="shared" si="5"/>
        <v>27000</v>
      </c>
      <c r="H21" s="109">
        <f t="shared" si="6"/>
        <v>24400</v>
      </c>
      <c r="I21" s="109">
        <f t="shared" si="7"/>
        <v>53100</v>
      </c>
      <c r="J21" s="109">
        <f t="shared" si="8"/>
        <v>106200</v>
      </c>
      <c r="K21" s="109">
        <f t="shared" si="9"/>
        <v>54000</v>
      </c>
      <c r="L21" s="109">
        <f t="shared" si="10"/>
        <v>48800</v>
      </c>
      <c r="M21" s="109">
        <f t="shared" si="11"/>
        <v>106200</v>
      </c>
      <c r="N21" s="109">
        <f t="shared" si="12"/>
        <v>53100</v>
      </c>
      <c r="O21" s="109">
        <f t="shared" si="13"/>
        <v>27000</v>
      </c>
      <c r="P21" s="109">
        <f t="shared" si="14"/>
        <v>24400</v>
      </c>
      <c r="Q21" s="109">
        <f t="shared" si="15"/>
        <v>53100</v>
      </c>
      <c r="R21" s="109">
        <f t="shared" si="16"/>
        <v>123000</v>
      </c>
      <c r="S21" s="109">
        <f t="shared" si="17"/>
        <v>557500</v>
      </c>
      <c r="T21" s="109">
        <f t="shared" si="18"/>
        <v>213200</v>
      </c>
      <c r="U21" s="109">
        <f t="shared" si="19"/>
        <v>199500</v>
      </c>
      <c r="W21" s="109">
        <f t="shared" si="20"/>
        <v>290</v>
      </c>
      <c r="X21" s="110">
        <v>288</v>
      </c>
      <c r="Y21" s="110">
        <v>2</v>
      </c>
      <c r="Z21" s="109">
        <v>20491</v>
      </c>
      <c r="AA21" s="109">
        <v>92910</v>
      </c>
      <c r="AB21" s="109">
        <v>35517</v>
      </c>
      <c r="AC21" s="109">
        <v>33241</v>
      </c>
    </row>
    <row r="22" spans="1:29" x14ac:dyDescent="0.15">
      <c r="A22" t="s">
        <v>89</v>
      </c>
      <c r="B22" s="109">
        <f t="shared" si="0"/>
        <v>99200</v>
      </c>
      <c r="C22" s="109">
        <f t="shared" si="1"/>
        <v>50500</v>
      </c>
      <c r="D22" s="109">
        <f t="shared" si="2"/>
        <v>45600</v>
      </c>
      <c r="E22" s="109">
        <f t="shared" si="3"/>
        <v>99200</v>
      </c>
      <c r="F22" s="109">
        <f t="shared" si="4"/>
        <v>49600</v>
      </c>
      <c r="G22" s="109">
        <f t="shared" si="5"/>
        <v>25300</v>
      </c>
      <c r="H22" s="109">
        <f t="shared" si="6"/>
        <v>22800</v>
      </c>
      <c r="I22" s="109">
        <f t="shared" si="7"/>
        <v>49600</v>
      </c>
      <c r="J22" s="109">
        <f t="shared" si="8"/>
        <v>99200</v>
      </c>
      <c r="K22" s="109">
        <f t="shared" si="9"/>
        <v>50500</v>
      </c>
      <c r="L22" s="109">
        <f t="shared" si="10"/>
        <v>45600</v>
      </c>
      <c r="M22" s="109">
        <f t="shared" si="11"/>
        <v>99200</v>
      </c>
      <c r="N22" s="109">
        <f t="shared" si="12"/>
        <v>49600</v>
      </c>
      <c r="O22" s="109">
        <f t="shared" si="13"/>
        <v>25300</v>
      </c>
      <c r="P22" s="109">
        <f t="shared" si="14"/>
        <v>22800</v>
      </c>
      <c r="Q22" s="109">
        <f t="shared" si="15"/>
        <v>49600</v>
      </c>
      <c r="R22" s="109">
        <f t="shared" si="16"/>
        <v>106600</v>
      </c>
      <c r="S22" s="109">
        <f t="shared" si="17"/>
        <v>564600</v>
      </c>
      <c r="T22" s="109">
        <f t="shared" si="18"/>
        <v>317400</v>
      </c>
      <c r="U22" s="109">
        <f t="shared" si="19"/>
        <v>104500</v>
      </c>
      <c r="W22" s="109">
        <f t="shared" si="20"/>
        <v>271</v>
      </c>
      <c r="X22" s="110">
        <v>271</v>
      </c>
      <c r="Y22" s="110">
        <v>0</v>
      </c>
      <c r="Z22" s="109">
        <v>17761</v>
      </c>
      <c r="AA22" s="109">
        <v>94088</v>
      </c>
      <c r="AB22" s="109">
        <v>52900</v>
      </c>
      <c r="AC22" s="109">
        <v>17415</v>
      </c>
    </row>
    <row r="23" spans="1:29" x14ac:dyDescent="0.15">
      <c r="A23" t="s">
        <v>44</v>
      </c>
      <c r="B23" s="109">
        <f t="shared" si="0"/>
        <v>218200</v>
      </c>
      <c r="C23" s="109">
        <f t="shared" si="1"/>
        <v>110900</v>
      </c>
      <c r="D23" s="109">
        <f t="shared" si="2"/>
        <v>100200</v>
      </c>
      <c r="E23" s="109">
        <f t="shared" si="3"/>
        <v>218200</v>
      </c>
      <c r="F23" s="109">
        <f t="shared" si="4"/>
        <v>109100</v>
      </c>
      <c r="G23" s="109">
        <f t="shared" si="5"/>
        <v>55500</v>
      </c>
      <c r="H23" s="109">
        <f t="shared" si="6"/>
        <v>50100</v>
      </c>
      <c r="I23" s="109">
        <f t="shared" si="7"/>
        <v>109100</v>
      </c>
      <c r="J23" s="109">
        <f t="shared" si="8"/>
        <v>218200</v>
      </c>
      <c r="K23" s="109">
        <f t="shared" si="9"/>
        <v>110900</v>
      </c>
      <c r="L23" s="109">
        <f t="shared" si="10"/>
        <v>100200</v>
      </c>
      <c r="M23" s="109">
        <f t="shared" si="11"/>
        <v>218200</v>
      </c>
      <c r="N23" s="109">
        <f t="shared" si="12"/>
        <v>109100</v>
      </c>
      <c r="O23" s="109">
        <f t="shared" si="13"/>
        <v>55500</v>
      </c>
      <c r="P23" s="109">
        <f t="shared" si="14"/>
        <v>50100</v>
      </c>
      <c r="Q23" s="109">
        <f t="shared" si="15"/>
        <v>109100</v>
      </c>
      <c r="R23" s="109">
        <f t="shared" si="16"/>
        <v>413600</v>
      </c>
      <c r="S23" s="109">
        <f t="shared" si="17"/>
        <v>1201700</v>
      </c>
      <c r="T23" s="109">
        <f t="shared" si="18"/>
        <v>794300</v>
      </c>
      <c r="U23" s="109">
        <f t="shared" si="19"/>
        <v>350900</v>
      </c>
      <c r="W23" s="109">
        <f t="shared" si="20"/>
        <v>596</v>
      </c>
      <c r="X23" s="110">
        <v>582</v>
      </c>
      <c r="Y23" s="110">
        <v>14</v>
      </c>
      <c r="Z23" s="109">
        <v>68923</v>
      </c>
      <c r="AA23" s="109">
        <v>200282</v>
      </c>
      <c r="AB23" s="109">
        <v>132371</v>
      </c>
      <c r="AC23" s="109">
        <v>58479</v>
      </c>
    </row>
    <row r="24" spans="1:29" x14ac:dyDescent="0.15">
      <c r="A24" t="s">
        <v>45</v>
      </c>
      <c r="B24" s="109">
        <f t="shared" si="0"/>
        <v>234300</v>
      </c>
      <c r="C24" s="109">
        <f t="shared" si="1"/>
        <v>119100</v>
      </c>
      <c r="D24" s="109">
        <f t="shared" si="2"/>
        <v>107600</v>
      </c>
      <c r="E24" s="109">
        <f t="shared" si="3"/>
        <v>234300</v>
      </c>
      <c r="F24" s="109">
        <f t="shared" si="4"/>
        <v>117200</v>
      </c>
      <c r="G24" s="109">
        <f t="shared" si="5"/>
        <v>59600</v>
      </c>
      <c r="H24" s="109">
        <f t="shared" si="6"/>
        <v>53800</v>
      </c>
      <c r="I24" s="109">
        <f t="shared" si="7"/>
        <v>117200</v>
      </c>
      <c r="J24" s="109">
        <f t="shared" si="8"/>
        <v>234300</v>
      </c>
      <c r="K24" s="109">
        <f t="shared" si="9"/>
        <v>119100</v>
      </c>
      <c r="L24" s="109">
        <f t="shared" si="10"/>
        <v>107600</v>
      </c>
      <c r="M24" s="109">
        <f t="shared" si="11"/>
        <v>234300</v>
      </c>
      <c r="N24" s="109">
        <f t="shared" si="12"/>
        <v>117200</v>
      </c>
      <c r="O24" s="109">
        <f t="shared" si="13"/>
        <v>59600</v>
      </c>
      <c r="P24" s="109">
        <f t="shared" si="14"/>
        <v>53800</v>
      </c>
      <c r="Q24" s="109">
        <f t="shared" si="15"/>
        <v>117200</v>
      </c>
      <c r="R24" s="109">
        <f t="shared" si="16"/>
        <v>237200</v>
      </c>
      <c r="S24" s="109">
        <f t="shared" si="17"/>
        <v>1591100</v>
      </c>
      <c r="T24" s="109">
        <f t="shared" si="18"/>
        <v>834700</v>
      </c>
      <c r="U24" s="109">
        <f t="shared" si="19"/>
        <v>301500</v>
      </c>
      <c r="W24" s="109">
        <f t="shared" si="20"/>
        <v>640</v>
      </c>
      <c r="X24" s="110">
        <v>631</v>
      </c>
      <c r="Y24" s="110">
        <v>9</v>
      </c>
      <c r="Z24" s="109">
        <v>39519</v>
      </c>
      <c r="AA24" s="109">
        <v>265172</v>
      </c>
      <c r="AB24" s="109">
        <v>139106</v>
      </c>
      <c r="AC24" s="109">
        <v>50238</v>
      </c>
    </row>
    <row r="25" spans="1:29" x14ac:dyDescent="0.15">
      <c r="A25" t="s">
        <v>90</v>
      </c>
      <c r="B25" s="109">
        <f t="shared" si="0"/>
        <v>337100</v>
      </c>
      <c r="C25" s="109">
        <f t="shared" si="1"/>
        <v>171400</v>
      </c>
      <c r="D25" s="109">
        <f t="shared" si="2"/>
        <v>154800</v>
      </c>
      <c r="E25" s="109">
        <f t="shared" si="3"/>
        <v>337100</v>
      </c>
      <c r="F25" s="109">
        <f t="shared" si="4"/>
        <v>168600</v>
      </c>
      <c r="G25" s="109">
        <f t="shared" si="5"/>
        <v>85700</v>
      </c>
      <c r="H25" s="109">
        <f t="shared" si="6"/>
        <v>77400</v>
      </c>
      <c r="I25" s="109">
        <f t="shared" si="7"/>
        <v>168600</v>
      </c>
      <c r="J25" s="109">
        <f t="shared" si="8"/>
        <v>337100</v>
      </c>
      <c r="K25" s="109">
        <f t="shared" si="9"/>
        <v>171400</v>
      </c>
      <c r="L25" s="109">
        <f t="shared" si="10"/>
        <v>154800</v>
      </c>
      <c r="M25" s="109">
        <f t="shared" si="11"/>
        <v>337100</v>
      </c>
      <c r="N25" s="109">
        <f t="shared" si="12"/>
        <v>168600</v>
      </c>
      <c r="O25" s="109">
        <f t="shared" si="13"/>
        <v>85700</v>
      </c>
      <c r="P25" s="109">
        <f t="shared" si="14"/>
        <v>77400</v>
      </c>
      <c r="Q25" s="109">
        <f t="shared" si="15"/>
        <v>168600</v>
      </c>
      <c r="R25" s="109">
        <f t="shared" si="16"/>
        <v>687900</v>
      </c>
      <c r="S25" s="109">
        <f t="shared" si="17"/>
        <v>3012100</v>
      </c>
      <c r="T25" s="109">
        <f t="shared" si="18"/>
        <v>1318100</v>
      </c>
      <c r="U25" s="109">
        <f t="shared" si="19"/>
        <v>377200</v>
      </c>
      <c r="W25" s="109">
        <f t="shared" si="20"/>
        <v>921</v>
      </c>
      <c r="X25" s="110">
        <v>908</v>
      </c>
      <c r="Y25" s="110">
        <v>13</v>
      </c>
      <c r="Z25" s="109">
        <v>114644</v>
      </c>
      <c r="AA25" s="109">
        <v>502008</v>
      </c>
      <c r="AB25" s="109">
        <v>219668</v>
      </c>
      <c r="AC25" s="109">
        <v>62852</v>
      </c>
    </row>
    <row r="26" spans="1:29" x14ac:dyDescent="0.15">
      <c r="A26" t="s">
        <v>46</v>
      </c>
      <c r="B26" s="109">
        <f t="shared" si="0"/>
        <v>607600</v>
      </c>
      <c r="C26" s="109">
        <f t="shared" si="1"/>
        <v>308800</v>
      </c>
      <c r="D26" s="109">
        <f t="shared" si="2"/>
        <v>278900</v>
      </c>
      <c r="E26" s="109">
        <f t="shared" si="3"/>
        <v>607600</v>
      </c>
      <c r="F26" s="109">
        <f t="shared" si="4"/>
        <v>303800</v>
      </c>
      <c r="G26" s="109">
        <f t="shared" si="5"/>
        <v>154400</v>
      </c>
      <c r="H26" s="109">
        <f t="shared" si="6"/>
        <v>139500</v>
      </c>
      <c r="I26" s="109">
        <f t="shared" si="7"/>
        <v>303800</v>
      </c>
      <c r="J26" s="109">
        <f t="shared" si="8"/>
        <v>607600</v>
      </c>
      <c r="K26" s="109">
        <f t="shared" si="9"/>
        <v>308800</v>
      </c>
      <c r="L26" s="109">
        <f t="shared" si="10"/>
        <v>278900</v>
      </c>
      <c r="M26" s="109">
        <f t="shared" si="11"/>
        <v>607600</v>
      </c>
      <c r="N26" s="109">
        <f t="shared" si="12"/>
        <v>303800</v>
      </c>
      <c r="O26" s="109">
        <f t="shared" si="13"/>
        <v>154400</v>
      </c>
      <c r="P26" s="109">
        <f t="shared" si="14"/>
        <v>139500</v>
      </c>
      <c r="Q26" s="109">
        <f t="shared" si="15"/>
        <v>303800</v>
      </c>
      <c r="R26" s="109">
        <f t="shared" si="16"/>
        <v>1018900</v>
      </c>
      <c r="S26" s="109">
        <f t="shared" si="17"/>
        <v>6152000</v>
      </c>
      <c r="T26" s="109">
        <f t="shared" si="18"/>
        <v>3322400</v>
      </c>
      <c r="U26" s="109">
        <f t="shared" si="19"/>
        <v>1020000</v>
      </c>
      <c r="W26" s="109">
        <f t="shared" si="20"/>
        <v>1660</v>
      </c>
      <c r="X26" s="110">
        <v>1659</v>
      </c>
      <c r="Y26" s="110">
        <v>1</v>
      </c>
      <c r="Z26" s="109">
        <v>169801</v>
      </c>
      <c r="AA26" s="109">
        <v>1025328</v>
      </c>
      <c r="AB26" s="109">
        <v>553723</v>
      </c>
      <c r="AC26" s="109">
        <v>169993</v>
      </c>
    </row>
    <row r="27" spans="1:29" x14ac:dyDescent="0.15">
      <c r="A27" t="s">
        <v>47</v>
      </c>
      <c r="B27" s="109">
        <f t="shared" si="0"/>
        <v>198100</v>
      </c>
      <c r="C27" s="109">
        <f t="shared" si="1"/>
        <v>100700</v>
      </c>
      <c r="D27" s="109">
        <f t="shared" si="2"/>
        <v>90900</v>
      </c>
      <c r="E27" s="109">
        <f t="shared" si="3"/>
        <v>198100</v>
      </c>
      <c r="F27" s="109">
        <f t="shared" si="4"/>
        <v>99100</v>
      </c>
      <c r="G27" s="109">
        <f t="shared" si="5"/>
        <v>50400</v>
      </c>
      <c r="H27" s="109">
        <f t="shared" si="6"/>
        <v>45500</v>
      </c>
      <c r="I27" s="109">
        <f t="shared" si="7"/>
        <v>99100</v>
      </c>
      <c r="J27" s="109">
        <f t="shared" si="8"/>
        <v>198100</v>
      </c>
      <c r="K27" s="109">
        <f t="shared" si="9"/>
        <v>100700</v>
      </c>
      <c r="L27" s="109">
        <f t="shared" si="10"/>
        <v>90900</v>
      </c>
      <c r="M27" s="109">
        <f t="shared" si="11"/>
        <v>198100</v>
      </c>
      <c r="N27" s="109">
        <f t="shared" si="12"/>
        <v>99100</v>
      </c>
      <c r="O27" s="109">
        <f t="shared" si="13"/>
        <v>50400</v>
      </c>
      <c r="P27" s="109">
        <f t="shared" si="14"/>
        <v>45500</v>
      </c>
      <c r="Q27" s="109">
        <f t="shared" si="15"/>
        <v>99100</v>
      </c>
      <c r="R27" s="109">
        <f t="shared" si="16"/>
        <v>312000</v>
      </c>
      <c r="S27" s="109">
        <f t="shared" si="17"/>
        <v>1490700</v>
      </c>
      <c r="T27" s="109">
        <f t="shared" si="18"/>
        <v>783900</v>
      </c>
      <c r="U27" s="109">
        <f t="shared" si="19"/>
        <v>194100</v>
      </c>
      <c r="W27" s="109">
        <f t="shared" si="20"/>
        <v>541</v>
      </c>
      <c r="X27" s="110">
        <v>530</v>
      </c>
      <c r="Y27" s="110">
        <v>11</v>
      </c>
      <c r="Z27" s="109">
        <v>51998</v>
      </c>
      <c r="AA27" s="109">
        <v>248449</v>
      </c>
      <c r="AB27" s="109">
        <v>130643</v>
      </c>
      <c r="AC27" s="109">
        <v>32348</v>
      </c>
    </row>
    <row r="28" spans="1:29" x14ac:dyDescent="0.15">
      <c r="A28" t="s">
        <v>91</v>
      </c>
      <c r="B28" s="109">
        <f t="shared" si="0"/>
        <v>203900</v>
      </c>
      <c r="C28" s="109">
        <f t="shared" si="1"/>
        <v>103700</v>
      </c>
      <c r="D28" s="109">
        <f t="shared" si="2"/>
        <v>93600</v>
      </c>
      <c r="E28" s="109">
        <f t="shared" si="3"/>
        <v>203900</v>
      </c>
      <c r="F28" s="109">
        <f t="shared" si="4"/>
        <v>102000</v>
      </c>
      <c r="G28" s="109">
        <f t="shared" si="5"/>
        <v>51900</v>
      </c>
      <c r="H28" s="109">
        <f t="shared" si="6"/>
        <v>46800</v>
      </c>
      <c r="I28" s="109">
        <f t="shared" si="7"/>
        <v>102000</v>
      </c>
      <c r="J28" s="109">
        <f t="shared" si="8"/>
        <v>203900</v>
      </c>
      <c r="K28" s="109">
        <f t="shared" si="9"/>
        <v>103700</v>
      </c>
      <c r="L28" s="109">
        <f t="shared" si="10"/>
        <v>93600</v>
      </c>
      <c r="M28" s="109">
        <f t="shared" si="11"/>
        <v>203900</v>
      </c>
      <c r="N28" s="109">
        <f t="shared" si="12"/>
        <v>102000</v>
      </c>
      <c r="O28" s="109">
        <f t="shared" si="13"/>
        <v>51900</v>
      </c>
      <c r="P28" s="109">
        <f t="shared" si="14"/>
        <v>46800</v>
      </c>
      <c r="Q28" s="109">
        <f t="shared" si="15"/>
        <v>102000</v>
      </c>
      <c r="R28" s="109">
        <f t="shared" si="16"/>
        <v>228300</v>
      </c>
      <c r="S28" s="109">
        <f t="shared" si="17"/>
        <v>920400</v>
      </c>
      <c r="T28" s="109">
        <f t="shared" si="18"/>
        <v>635000</v>
      </c>
      <c r="U28" s="109">
        <f t="shared" si="19"/>
        <v>157500</v>
      </c>
      <c r="W28" s="109">
        <f t="shared" si="20"/>
        <v>557</v>
      </c>
      <c r="X28" s="110">
        <v>548</v>
      </c>
      <c r="Y28" s="110">
        <v>9</v>
      </c>
      <c r="Z28" s="109">
        <v>38047</v>
      </c>
      <c r="AA28" s="109">
        <v>153385</v>
      </c>
      <c r="AB28" s="109">
        <v>105826</v>
      </c>
      <c r="AC28" s="109">
        <v>26238</v>
      </c>
    </row>
    <row r="29" spans="1:29" x14ac:dyDescent="0.15">
      <c r="A29" t="s">
        <v>48</v>
      </c>
      <c r="B29" s="109">
        <f t="shared" si="0"/>
        <v>258800</v>
      </c>
      <c r="C29" s="109">
        <f t="shared" si="1"/>
        <v>131600</v>
      </c>
      <c r="D29" s="109">
        <f t="shared" si="2"/>
        <v>118800</v>
      </c>
      <c r="E29" s="109">
        <f t="shared" si="3"/>
        <v>258800</v>
      </c>
      <c r="F29" s="109">
        <f t="shared" si="4"/>
        <v>129400</v>
      </c>
      <c r="G29" s="109">
        <f t="shared" si="5"/>
        <v>65800</v>
      </c>
      <c r="H29" s="109">
        <f t="shared" si="6"/>
        <v>59400</v>
      </c>
      <c r="I29" s="109">
        <f t="shared" si="7"/>
        <v>129400</v>
      </c>
      <c r="J29" s="109">
        <f t="shared" si="8"/>
        <v>258800</v>
      </c>
      <c r="K29" s="109">
        <f t="shared" si="9"/>
        <v>131600</v>
      </c>
      <c r="L29" s="109">
        <f t="shared" si="10"/>
        <v>118800</v>
      </c>
      <c r="M29" s="109">
        <f t="shared" si="11"/>
        <v>258800</v>
      </c>
      <c r="N29" s="109">
        <f t="shared" si="12"/>
        <v>129400</v>
      </c>
      <c r="O29" s="109">
        <f t="shared" si="13"/>
        <v>65800</v>
      </c>
      <c r="P29" s="109">
        <f t="shared" si="14"/>
        <v>59400</v>
      </c>
      <c r="Q29" s="109">
        <f t="shared" si="15"/>
        <v>129400</v>
      </c>
      <c r="R29" s="109">
        <f t="shared" si="16"/>
        <v>310500</v>
      </c>
      <c r="S29" s="109">
        <f t="shared" si="17"/>
        <v>1613000</v>
      </c>
      <c r="T29" s="109">
        <f t="shared" si="18"/>
        <v>1048300</v>
      </c>
      <c r="U29" s="109">
        <f t="shared" si="19"/>
        <v>258800</v>
      </c>
      <c r="W29" s="109">
        <f t="shared" si="20"/>
        <v>707</v>
      </c>
      <c r="X29" s="110">
        <v>701</v>
      </c>
      <c r="Y29" s="110">
        <v>6</v>
      </c>
      <c r="Z29" s="109">
        <v>51741</v>
      </c>
      <c r="AA29" s="109">
        <v>268828</v>
      </c>
      <c r="AB29" s="109">
        <v>174714</v>
      </c>
      <c r="AC29" s="109">
        <v>43127</v>
      </c>
    </row>
    <row r="30" spans="1:29" x14ac:dyDescent="0.15">
      <c r="A30" t="s">
        <v>49</v>
      </c>
      <c r="B30" s="109">
        <f t="shared" si="0"/>
        <v>620100</v>
      </c>
      <c r="C30" s="109">
        <f t="shared" si="1"/>
        <v>315100</v>
      </c>
      <c r="D30" s="109">
        <f t="shared" si="2"/>
        <v>284600</v>
      </c>
      <c r="E30" s="109">
        <f t="shared" si="3"/>
        <v>620100</v>
      </c>
      <c r="F30" s="109">
        <f t="shared" si="4"/>
        <v>310100</v>
      </c>
      <c r="G30" s="109">
        <f t="shared" si="5"/>
        <v>157600</v>
      </c>
      <c r="H30" s="109">
        <f t="shared" si="6"/>
        <v>142300</v>
      </c>
      <c r="I30" s="109">
        <f t="shared" si="7"/>
        <v>310100</v>
      </c>
      <c r="J30" s="109">
        <f t="shared" si="8"/>
        <v>620100</v>
      </c>
      <c r="K30" s="109">
        <f t="shared" si="9"/>
        <v>315100</v>
      </c>
      <c r="L30" s="109">
        <f t="shared" si="10"/>
        <v>284600</v>
      </c>
      <c r="M30" s="109">
        <f t="shared" si="11"/>
        <v>620100</v>
      </c>
      <c r="N30" s="109">
        <f t="shared" si="12"/>
        <v>310100</v>
      </c>
      <c r="O30" s="109">
        <f t="shared" si="13"/>
        <v>157600</v>
      </c>
      <c r="P30" s="109">
        <f t="shared" si="14"/>
        <v>142300</v>
      </c>
      <c r="Q30" s="109">
        <f t="shared" si="15"/>
        <v>310100</v>
      </c>
      <c r="R30" s="109">
        <f t="shared" si="16"/>
        <v>1380100</v>
      </c>
      <c r="S30" s="109">
        <f t="shared" si="17"/>
        <v>6473000</v>
      </c>
      <c r="T30" s="109">
        <f t="shared" si="18"/>
        <v>3889100</v>
      </c>
      <c r="U30" s="109">
        <f t="shared" si="19"/>
        <v>941200</v>
      </c>
      <c r="W30" s="109">
        <f t="shared" si="20"/>
        <v>1694</v>
      </c>
      <c r="X30" s="110">
        <v>1619</v>
      </c>
      <c r="Y30" s="110">
        <v>75</v>
      </c>
      <c r="Z30" s="109">
        <v>230014</v>
      </c>
      <c r="AA30" s="109">
        <v>1078824</v>
      </c>
      <c r="AB30" s="109">
        <v>648182</v>
      </c>
      <c r="AC30" s="109">
        <v>156866</v>
      </c>
    </row>
    <row r="31" spans="1:29" x14ac:dyDescent="0.15">
      <c r="A31" t="s">
        <v>50</v>
      </c>
      <c r="B31" s="109">
        <f t="shared" si="0"/>
        <v>459400</v>
      </c>
      <c r="C31" s="109">
        <f t="shared" si="1"/>
        <v>233500</v>
      </c>
      <c r="D31" s="109">
        <f t="shared" si="2"/>
        <v>210900</v>
      </c>
      <c r="E31" s="109">
        <f t="shared" si="3"/>
        <v>459400</v>
      </c>
      <c r="F31" s="109">
        <f t="shared" si="4"/>
        <v>229700</v>
      </c>
      <c r="G31" s="109">
        <f t="shared" si="5"/>
        <v>116800</v>
      </c>
      <c r="H31" s="109">
        <f t="shared" si="6"/>
        <v>105500</v>
      </c>
      <c r="I31" s="109">
        <f t="shared" si="7"/>
        <v>229700</v>
      </c>
      <c r="J31" s="109">
        <f t="shared" si="8"/>
        <v>459400</v>
      </c>
      <c r="K31" s="109">
        <f t="shared" si="9"/>
        <v>233500</v>
      </c>
      <c r="L31" s="109">
        <f t="shared" si="10"/>
        <v>210900</v>
      </c>
      <c r="M31" s="109">
        <f t="shared" si="11"/>
        <v>459400</v>
      </c>
      <c r="N31" s="109">
        <f t="shared" si="12"/>
        <v>229700</v>
      </c>
      <c r="O31" s="109">
        <f t="shared" si="13"/>
        <v>116800</v>
      </c>
      <c r="P31" s="109">
        <f t="shared" si="14"/>
        <v>105500</v>
      </c>
      <c r="Q31" s="109">
        <f t="shared" si="15"/>
        <v>229700</v>
      </c>
      <c r="R31" s="109">
        <f t="shared" si="16"/>
        <v>710000</v>
      </c>
      <c r="S31" s="109">
        <f t="shared" si="17"/>
        <v>4078300</v>
      </c>
      <c r="T31" s="109">
        <f t="shared" si="18"/>
        <v>2444800</v>
      </c>
      <c r="U31" s="109">
        <f t="shared" si="19"/>
        <v>621300</v>
      </c>
      <c r="W31" s="109">
        <f t="shared" si="20"/>
        <v>1255</v>
      </c>
      <c r="X31" s="110">
        <v>1247</v>
      </c>
      <c r="Y31" s="110">
        <v>8</v>
      </c>
      <c r="Z31" s="109">
        <v>118325</v>
      </c>
      <c r="AA31" s="109">
        <v>679716</v>
      </c>
      <c r="AB31" s="109">
        <v>407463</v>
      </c>
      <c r="AC31" s="109">
        <v>103535</v>
      </c>
    </row>
    <row r="32" spans="1:29" x14ac:dyDescent="0.15">
      <c r="A32" t="s">
        <v>51</v>
      </c>
      <c r="B32" s="109">
        <f t="shared" si="0"/>
        <v>99200</v>
      </c>
      <c r="C32" s="109">
        <f t="shared" si="1"/>
        <v>50500</v>
      </c>
      <c r="D32" s="109">
        <f t="shared" si="2"/>
        <v>45600</v>
      </c>
      <c r="E32" s="109">
        <f t="shared" si="3"/>
        <v>99200</v>
      </c>
      <c r="F32" s="109">
        <f t="shared" si="4"/>
        <v>49600</v>
      </c>
      <c r="G32" s="109">
        <f t="shared" si="5"/>
        <v>25300</v>
      </c>
      <c r="H32" s="109">
        <f t="shared" si="6"/>
        <v>22800</v>
      </c>
      <c r="I32" s="109">
        <f t="shared" si="7"/>
        <v>49600</v>
      </c>
      <c r="J32" s="109">
        <f t="shared" si="8"/>
        <v>99200</v>
      </c>
      <c r="K32" s="109">
        <f t="shared" si="9"/>
        <v>50500</v>
      </c>
      <c r="L32" s="109">
        <f t="shared" si="10"/>
        <v>45600</v>
      </c>
      <c r="M32" s="109">
        <f t="shared" si="11"/>
        <v>99200</v>
      </c>
      <c r="N32" s="109">
        <f t="shared" si="12"/>
        <v>49600</v>
      </c>
      <c r="O32" s="109">
        <f t="shared" si="13"/>
        <v>25300</v>
      </c>
      <c r="P32" s="109">
        <f t="shared" si="14"/>
        <v>22800</v>
      </c>
      <c r="Q32" s="109">
        <f t="shared" si="15"/>
        <v>49600</v>
      </c>
      <c r="R32" s="109">
        <f t="shared" si="16"/>
        <v>198800</v>
      </c>
      <c r="S32" s="109">
        <f t="shared" si="17"/>
        <v>1036100</v>
      </c>
      <c r="T32" s="109">
        <f t="shared" si="18"/>
        <v>585700</v>
      </c>
      <c r="U32" s="109">
        <f t="shared" si="19"/>
        <v>143400</v>
      </c>
      <c r="W32" s="109">
        <f t="shared" si="20"/>
        <v>271</v>
      </c>
      <c r="X32" s="110">
        <v>264</v>
      </c>
      <c r="Y32" s="110">
        <v>7</v>
      </c>
      <c r="Z32" s="109">
        <v>33127</v>
      </c>
      <c r="AA32" s="109">
        <v>172675</v>
      </c>
      <c r="AB32" s="109">
        <v>97615</v>
      </c>
      <c r="AC32" s="109">
        <v>23896</v>
      </c>
    </row>
    <row r="33" spans="1:29" x14ac:dyDescent="0.15">
      <c r="A33" t="s">
        <v>92</v>
      </c>
      <c r="B33" s="109">
        <f t="shared" si="0"/>
        <v>129200</v>
      </c>
      <c r="C33" s="109">
        <f t="shared" si="1"/>
        <v>65700</v>
      </c>
      <c r="D33" s="109">
        <f t="shared" si="2"/>
        <v>59400</v>
      </c>
      <c r="E33" s="109">
        <f t="shared" si="3"/>
        <v>129200</v>
      </c>
      <c r="F33" s="109">
        <f t="shared" si="4"/>
        <v>64600</v>
      </c>
      <c r="G33" s="109">
        <f t="shared" si="5"/>
        <v>32900</v>
      </c>
      <c r="H33" s="109">
        <f t="shared" si="6"/>
        <v>29700</v>
      </c>
      <c r="I33" s="109">
        <f t="shared" si="7"/>
        <v>64600</v>
      </c>
      <c r="J33" s="109">
        <f t="shared" si="8"/>
        <v>129200</v>
      </c>
      <c r="K33" s="109">
        <f t="shared" si="9"/>
        <v>65700</v>
      </c>
      <c r="L33" s="109">
        <f t="shared" si="10"/>
        <v>59400</v>
      </c>
      <c r="M33" s="109">
        <f t="shared" si="11"/>
        <v>129200</v>
      </c>
      <c r="N33" s="109">
        <f t="shared" si="12"/>
        <v>64600</v>
      </c>
      <c r="O33" s="109">
        <f t="shared" si="13"/>
        <v>32900</v>
      </c>
      <c r="P33" s="109">
        <f t="shared" si="14"/>
        <v>29700</v>
      </c>
      <c r="Q33" s="109">
        <f t="shared" si="15"/>
        <v>64600</v>
      </c>
      <c r="R33" s="109">
        <f t="shared" si="16"/>
        <v>116500</v>
      </c>
      <c r="S33" s="109">
        <f t="shared" si="17"/>
        <v>803600</v>
      </c>
      <c r="T33" s="109">
        <f t="shared" si="18"/>
        <v>518300</v>
      </c>
      <c r="U33" s="109">
        <f t="shared" si="19"/>
        <v>88100</v>
      </c>
      <c r="W33" s="109">
        <f t="shared" si="20"/>
        <v>353</v>
      </c>
      <c r="X33" s="110">
        <v>351</v>
      </c>
      <c r="Y33" s="110">
        <v>2</v>
      </c>
      <c r="Z33" s="109">
        <v>19408</v>
      </c>
      <c r="AA33" s="109">
        <v>133921</v>
      </c>
      <c r="AB33" s="109">
        <v>86381</v>
      </c>
      <c r="AC33" s="109">
        <v>14677</v>
      </c>
    </row>
    <row r="34" spans="1:29" x14ac:dyDescent="0.15">
      <c r="A34" t="s">
        <v>52</v>
      </c>
      <c r="B34" s="109">
        <f t="shared" si="0"/>
        <v>114200</v>
      </c>
      <c r="C34" s="109">
        <f t="shared" si="1"/>
        <v>58100</v>
      </c>
      <c r="D34" s="109">
        <f t="shared" si="2"/>
        <v>52500</v>
      </c>
      <c r="E34" s="109">
        <f t="shared" si="3"/>
        <v>114200</v>
      </c>
      <c r="F34" s="109">
        <f t="shared" si="4"/>
        <v>57100</v>
      </c>
      <c r="G34" s="109">
        <f t="shared" si="5"/>
        <v>29100</v>
      </c>
      <c r="H34" s="109">
        <f t="shared" si="6"/>
        <v>26300</v>
      </c>
      <c r="I34" s="109">
        <f t="shared" si="7"/>
        <v>57100</v>
      </c>
      <c r="J34" s="109">
        <f t="shared" si="8"/>
        <v>114200</v>
      </c>
      <c r="K34" s="109">
        <f t="shared" si="9"/>
        <v>58100</v>
      </c>
      <c r="L34" s="109">
        <f t="shared" si="10"/>
        <v>52500</v>
      </c>
      <c r="M34" s="109">
        <f t="shared" si="11"/>
        <v>114200</v>
      </c>
      <c r="N34" s="109">
        <f t="shared" si="12"/>
        <v>57100</v>
      </c>
      <c r="O34" s="109">
        <f t="shared" si="13"/>
        <v>29100</v>
      </c>
      <c r="P34" s="109">
        <f t="shared" si="14"/>
        <v>26300</v>
      </c>
      <c r="Q34" s="109">
        <f t="shared" si="15"/>
        <v>57100</v>
      </c>
      <c r="R34" s="109">
        <f t="shared" si="16"/>
        <v>96400</v>
      </c>
      <c r="S34" s="109">
        <f t="shared" si="17"/>
        <v>464400</v>
      </c>
      <c r="T34" s="109">
        <f t="shared" si="18"/>
        <v>303200</v>
      </c>
      <c r="U34" s="109">
        <f t="shared" si="19"/>
        <v>115600</v>
      </c>
      <c r="W34" s="109">
        <f t="shared" si="20"/>
        <v>312</v>
      </c>
      <c r="X34" s="110">
        <v>309</v>
      </c>
      <c r="Y34" s="110">
        <v>3</v>
      </c>
      <c r="Z34" s="109">
        <v>16061</v>
      </c>
      <c r="AA34" s="109">
        <v>77385</v>
      </c>
      <c r="AB34" s="109">
        <v>50518</v>
      </c>
      <c r="AC34" s="109">
        <v>19261</v>
      </c>
    </row>
    <row r="35" spans="1:29" x14ac:dyDescent="0.15">
      <c r="A35" t="s">
        <v>53</v>
      </c>
      <c r="B35" s="109">
        <f t="shared" si="0"/>
        <v>90800</v>
      </c>
      <c r="C35" s="109">
        <f t="shared" si="1"/>
        <v>46200</v>
      </c>
      <c r="D35" s="109">
        <f t="shared" si="2"/>
        <v>41700</v>
      </c>
      <c r="E35" s="109">
        <f t="shared" si="3"/>
        <v>90800</v>
      </c>
      <c r="F35" s="109">
        <f t="shared" si="4"/>
        <v>45400</v>
      </c>
      <c r="G35" s="109">
        <f t="shared" si="5"/>
        <v>23100</v>
      </c>
      <c r="H35" s="109">
        <f t="shared" si="6"/>
        <v>20900</v>
      </c>
      <c r="I35" s="109">
        <f t="shared" si="7"/>
        <v>45400</v>
      </c>
      <c r="J35" s="109">
        <f t="shared" si="8"/>
        <v>90800</v>
      </c>
      <c r="K35" s="109">
        <f t="shared" si="9"/>
        <v>46200</v>
      </c>
      <c r="L35" s="109">
        <f t="shared" si="10"/>
        <v>41700</v>
      </c>
      <c r="M35" s="109">
        <f t="shared" si="11"/>
        <v>90800</v>
      </c>
      <c r="N35" s="109">
        <f t="shared" si="12"/>
        <v>45400</v>
      </c>
      <c r="O35" s="109">
        <f t="shared" si="13"/>
        <v>23100</v>
      </c>
      <c r="P35" s="109">
        <f t="shared" si="14"/>
        <v>20900</v>
      </c>
      <c r="Q35" s="109">
        <f t="shared" si="15"/>
        <v>45400</v>
      </c>
      <c r="R35" s="109">
        <f t="shared" si="16"/>
        <v>129500</v>
      </c>
      <c r="S35" s="109">
        <f t="shared" si="17"/>
        <v>489900</v>
      </c>
      <c r="T35" s="109">
        <f t="shared" si="18"/>
        <v>315000</v>
      </c>
      <c r="U35" s="109">
        <f t="shared" si="19"/>
        <v>114800</v>
      </c>
      <c r="W35" s="109">
        <f t="shared" si="20"/>
        <v>248</v>
      </c>
      <c r="X35" s="110">
        <v>246</v>
      </c>
      <c r="Y35" s="110">
        <v>2</v>
      </c>
      <c r="Z35" s="109">
        <v>21576</v>
      </c>
      <c r="AA35" s="109">
        <v>81637</v>
      </c>
      <c r="AB35" s="109">
        <v>52490</v>
      </c>
      <c r="AC35" s="109">
        <v>19129</v>
      </c>
    </row>
    <row r="36" spans="1:29" x14ac:dyDescent="0.15">
      <c r="A36" t="s">
        <v>54</v>
      </c>
      <c r="B36" s="109">
        <f t="shared" si="0"/>
        <v>199200</v>
      </c>
      <c r="C36" s="109">
        <f t="shared" si="1"/>
        <v>101200</v>
      </c>
      <c r="D36" s="109">
        <f t="shared" si="2"/>
        <v>91400</v>
      </c>
      <c r="E36" s="109">
        <f t="shared" si="3"/>
        <v>199200</v>
      </c>
      <c r="F36" s="109">
        <f t="shared" si="4"/>
        <v>99600</v>
      </c>
      <c r="G36" s="109">
        <f t="shared" si="5"/>
        <v>50600</v>
      </c>
      <c r="H36" s="109">
        <f t="shared" si="6"/>
        <v>45700</v>
      </c>
      <c r="I36" s="109">
        <f t="shared" si="7"/>
        <v>99600</v>
      </c>
      <c r="J36" s="109">
        <f t="shared" si="8"/>
        <v>199200</v>
      </c>
      <c r="K36" s="109">
        <f t="shared" si="9"/>
        <v>101200</v>
      </c>
      <c r="L36" s="109">
        <f t="shared" si="10"/>
        <v>91400</v>
      </c>
      <c r="M36" s="109">
        <f t="shared" si="11"/>
        <v>199200</v>
      </c>
      <c r="N36" s="109">
        <f t="shared" si="12"/>
        <v>99600</v>
      </c>
      <c r="O36" s="109">
        <f t="shared" si="13"/>
        <v>50600</v>
      </c>
      <c r="P36" s="109">
        <f t="shared" si="14"/>
        <v>45700</v>
      </c>
      <c r="Q36" s="109">
        <f t="shared" si="15"/>
        <v>99600</v>
      </c>
      <c r="R36" s="109">
        <f t="shared" si="16"/>
        <v>512200</v>
      </c>
      <c r="S36" s="109">
        <f t="shared" si="17"/>
        <v>1216500</v>
      </c>
      <c r="T36" s="109">
        <f t="shared" si="18"/>
        <v>875400</v>
      </c>
      <c r="U36" s="109">
        <f t="shared" si="19"/>
        <v>255400</v>
      </c>
      <c r="W36" s="109">
        <f t="shared" si="20"/>
        <v>544</v>
      </c>
      <c r="X36" s="110">
        <v>541</v>
      </c>
      <c r="Y36" s="110">
        <v>3</v>
      </c>
      <c r="Z36" s="109">
        <v>85357</v>
      </c>
      <c r="AA36" s="109">
        <v>202741</v>
      </c>
      <c r="AB36" s="109">
        <v>145884</v>
      </c>
      <c r="AC36" s="109">
        <v>42559</v>
      </c>
    </row>
    <row r="37" spans="1:29" x14ac:dyDescent="0.15">
      <c r="A37" t="s">
        <v>55</v>
      </c>
      <c r="B37" s="109">
        <f t="shared" si="0"/>
        <v>415800</v>
      </c>
      <c r="C37" s="109">
        <f t="shared" si="1"/>
        <v>211300</v>
      </c>
      <c r="D37" s="109">
        <f t="shared" si="2"/>
        <v>190900</v>
      </c>
      <c r="E37" s="109">
        <f t="shared" si="3"/>
        <v>415800</v>
      </c>
      <c r="F37" s="109">
        <f t="shared" si="4"/>
        <v>207900</v>
      </c>
      <c r="G37" s="109">
        <f t="shared" si="5"/>
        <v>105700</v>
      </c>
      <c r="H37" s="109">
        <f t="shared" si="6"/>
        <v>95500</v>
      </c>
      <c r="I37" s="109">
        <f t="shared" si="7"/>
        <v>207900</v>
      </c>
      <c r="J37" s="109">
        <f t="shared" si="8"/>
        <v>415800</v>
      </c>
      <c r="K37" s="109">
        <f t="shared" si="9"/>
        <v>211300</v>
      </c>
      <c r="L37" s="109">
        <f t="shared" si="10"/>
        <v>190900</v>
      </c>
      <c r="M37" s="109">
        <f t="shared" si="11"/>
        <v>415800</v>
      </c>
      <c r="N37" s="109">
        <f t="shared" si="12"/>
        <v>207900</v>
      </c>
      <c r="O37" s="109">
        <f t="shared" si="13"/>
        <v>105700</v>
      </c>
      <c r="P37" s="109">
        <f t="shared" si="14"/>
        <v>95500</v>
      </c>
      <c r="Q37" s="109">
        <f t="shared" si="15"/>
        <v>207900</v>
      </c>
      <c r="R37" s="109">
        <f t="shared" si="16"/>
        <v>860900</v>
      </c>
      <c r="S37" s="109">
        <f t="shared" si="17"/>
        <v>2165900</v>
      </c>
      <c r="T37" s="109">
        <f t="shared" si="18"/>
        <v>1263400</v>
      </c>
      <c r="U37" s="109">
        <f t="shared" si="19"/>
        <v>391800</v>
      </c>
      <c r="W37" s="109">
        <f t="shared" si="20"/>
        <v>1136</v>
      </c>
      <c r="X37" s="110">
        <v>1132</v>
      </c>
      <c r="Y37" s="110">
        <v>4</v>
      </c>
      <c r="Z37" s="109">
        <v>143467</v>
      </c>
      <c r="AA37" s="109">
        <v>360969</v>
      </c>
      <c r="AB37" s="109">
        <v>210559</v>
      </c>
      <c r="AC37" s="109">
        <v>65297</v>
      </c>
    </row>
    <row r="38" spans="1:29" x14ac:dyDescent="0.15">
      <c r="A38" t="s">
        <v>56</v>
      </c>
      <c r="B38" s="109">
        <f t="shared" si="0"/>
        <v>205000</v>
      </c>
      <c r="C38" s="109">
        <f t="shared" si="1"/>
        <v>104200</v>
      </c>
      <c r="D38" s="109">
        <f t="shared" si="2"/>
        <v>94100</v>
      </c>
      <c r="E38" s="109">
        <f t="shared" si="3"/>
        <v>205000</v>
      </c>
      <c r="F38" s="109">
        <f t="shared" si="4"/>
        <v>102500</v>
      </c>
      <c r="G38" s="109">
        <f t="shared" si="5"/>
        <v>52100</v>
      </c>
      <c r="H38" s="109">
        <f t="shared" si="6"/>
        <v>47100</v>
      </c>
      <c r="I38" s="109">
        <f t="shared" si="7"/>
        <v>102500</v>
      </c>
      <c r="J38" s="109">
        <f t="shared" si="8"/>
        <v>205000</v>
      </c>
      <c r="K38" s="109">
        <f t="shared" si="9"/>
        <v>104200</v>
      </c>
      <c r="L38" s="109">
        <f t="shared" si="10"/>
        <v>94100</v>
      </c>
      <c r="M38" s="109">
        <f t="shared" si="11"/>
        <v>205000</v>
      </c>
      <c r="N38" s="109">
        <f t="shared" si="12"/>
        <v>102500</v>
      </c>
      <c r="O38" s="109">
        <f t="shared" si="13"/>
        <v>52100</v>
      </c>
      <c r="P38" s="109">
        <f t="shared" si="14"/>
        <v>47100</v>
      </c>
      <c r="Q38" s="109">
        <f t="shared" si="15"/>
        <v>102500</v>
      </c>
      <c r="R38" s="109">
        <f t="shared" si="16"/>
        <v>315500</v>
      </c>
      <c r="S38" s="109">
        <f t="shared" si="17"/>
        <v>1012600</v>
      </c>
      <c r="T38" s="109">
        <f t="shared" si="18"/>
        <v>701200</v>
      </c>
      <c r="U38" s="109">
        <f t="shared" si="19"/>
        <v>157000</v>
      </c>
      <c r="W38" s="109">
        <f t="shared" si="20"/>
        <v>560</v>
      </c>
      <c r="X38" s="110">
        <v>546</v>
      </c>
      <c r="Y38" s="110">
        <v>14</v>
      </c>
      <c r="Z38" s="109">
        <v>52582</v>
      </c>
      <c r="AA38" s="109">
        <v>168751</v>
      </c>
      <c r="AB38" s="109">
        <v>116861</v>
      </c>
      <c r="AC38" s="109">
        <v>26164</v>
      </c>
    </row>
    <row r="39" spans="1:29" x14ac:dyDescent="0.15">
      <c r="A39" t="s">
        <v>57</v>
      </c>
      <c r="B39" s="109">
        <f t="shared" si="0"/>
        <v>125200</v>
      </c>
      <c r="C39" s="109">
        <f t="shared" si="1"/>
        <v>63700</v>
      </c>
      <c r="D39" s="109">
        <f t="shared" si="2"/>
        <v>57500</v>
      </c>
      <c r="E39" s="109">
        <f t="shared" si="3"/>
        <v>125200</v>
      </c>
      <c r="F39" s="109">
        <f t="shared" si="4"/>
        <v>62600</v>
      </c>
      <c r="G39" s="109">
        <f t="shared" si="5"/>
        <v>31900</v>
      </c>
      <c r="H39" s="109">
        <f t="shared" si="6"/>
        <v>28800</v>
      </c>
      <c r="I39" s="109">
        <f t="shared" si="7"/>
        <v>62600</v>
      </c>
      <c r="J39" s="109">
        <f t="shared" si="8"/>
        <v>125200</v>
      </c>
      <c r="K39" s="109">
        <f t="shared" si="9"/>
        <v>63700</v>
      </c>
      <c r="L39" s="109">
        <f t="shared" si="10"/>
        <v>57500</v>
      </c>
      <c r="M39" s="109">
        <f t="shared" si="11"/>
        <v>125200</v>
      </c>
      <c r="N39" s="109">
        <f t="shared" si="12"/>
        <v>62600</v>
      </c>
      <c r="O39" s="109">
        <f t="shared" si="13"/>
        <v>31900</v>
      </c>
      <c r="P39" s="109">
        <f t="shared" si="14"/>
        <v>28800</v>
      </c>
      <c r="Q39" s="109">
        <f t="shared" si="15"/>
        <v>62600</v>
      </c>
      <c r="R39" s="109">
        <f t="shared" si="16"/>
        <v>144800</v>
      </c>
      <c r="S39" s="109">
        <f t="shared" si="17"/>
        <v>530000</v>
      </c>
      <c r="T39" s="109">
        <f t="shared" si="18"/>
        <v>394400</v>
      </c>
      <c r="U39" s="109">
        <f t="shared" si="19"/>
        <v>107900</v>
      </c>
      <c r="W39" s="109">
        <f t="shared" si="20"/>
        <v>342</v>
      </c>
      <c r="X39" s="110">
        <v>338</v>
      </c>
      <c r="Y39" s="110">
        <v>4</v>
      </c>
      <c r="Z39" s="109">
        <v>24127</v>
      </c>
      <c r="AA39" s="109">
        <v>88328</v>
      </c>
      <c r="AB39" s="109">
        <v>65731</v>
      </c>
      <c r="AC39" s="109">
        <v>17968</v>
      </c>
    </row>
    <row r="40" spans="1:29" x14ac:dyDescent="0.15">
      <c r="A40" t="s">
        <v>58</v>
      </c>
      <c r="B40" s="109">
        <f t="shared" si="0"/>
        <v>101100</v>
      </c>
      <c r="C40" s="109">
        <f t="shared" si="1"/>
        <v>51400</v>
      </c>
      <c r="D40" s="109">
        <f t="shared" si="2"/>
        <v>46400</v>
      </c>
      <c r="E40" s="109">
        <f t="shared" si="3"/>
        <v>101100</v>
      </c>
      <c r="F40" s="109">
        <f t="shared" si="4"/>
        <v>50600</v>
      </c>
      <c r="G40" s="109">
        <f t="shared" si="5"/>
        <v>25700</v>
      </c>
      <c r="H40" s="109">
        <f t="shared" si="6"/>
        <v>23200</v>
      </c>
      <c r="I40" s="109">
        <f t="shared" si="7"/>
        <v>50600</v>
      </c>
      <c r="J40" s="109">
        <f t="shared" si="8"/>
        <v>101100</v>
      </c>
      <c r="K40" s="109">
        <f t="shared" si="9"/>
        <v>51400</v>
      </c>
      <c r="L40" s="109">
        <f t="shared" si="10"/>
        <v>46400</v>
      </c>
      <c r="M40" s="109">
        <f t="shared" si="11"/>
        <v>101100</v>
      </c>
      <c r="N40" s="109">
        <f t="shared" si="12"/>
        <v>50600</v>
      </c>
      <c r="O40" s="109">
        <f t="shared" si="13"/>
        <v>25700</v>
      </c>
      <c r="P40" s="109">
        <f t="shared" si="14"/>
        <v>23200</v>
      </c>
      <c r="Q40" s="109">
        <f t="shared" si="15"/>
        <v>50600</v>
      </c>
      <c r="R40" s="109">
        <f t="shared" si="16"/>
        <v>143900</v>
      </c>
      <c r="S40" s="109">
        <f t="shared" si="17"/>
        <v>775600</v>
      </c>
      <c r="T40" s="109">
        <f t="shared" si="18"/>
        <v>406200</v>
      </c>
      <c r="U40" s="109">
        <f t="shared" si="19"/>
        <v>178900</v>
      </c>
      <c r="W40" s="109">
        <f t="shared" si="20"/>
        <v>276</v>
      </c>
      <c r="X40" s="110">
        <v>270</v>
      </c>
      <c r="Y40" s="110">
        <v>6</v>
      </c>
      <c r="Z40" s="109">
        <v>23970</v>
      </c>
      <c r="AA40" s="109">
        <v>129252</v>
      </c>
      <c r="AB40" s="109">
        <v>67697</v>
      </c>
      <c r="AC40" s="109">
        <v>29812</v>
      </c>
    </row>
    <row r="41" spans="1:29" x14ac:dyDescent="0.15">
      <c r="A41" t="s">
        <v>59</v>
      </c>
      <c r="B41" s="109">
        <f t="shared" si="0"/>
        <v>231000</v>
      </c>
      <c r="C41" s="109">
        <f t="shared" si="1"/>
        <v>117400</v>
      </c>
      <c r="D41" s="109">
        <f t="shared" si="2"/>
        <v>106100</v>
      </c>
      <c r="E41" s="109">
        <f t="shared" si="3"/>
        <v>231000</v>
      </c>
      <c r="F41" s="109">
        <f t="shared" si="4"/>
        <v>115500</v>
      </c>
      <c r="G41" s="109">
        <f t="shared" si="5"/>
        <v>58700</v>
      </c>
      <c r="H41" s="109">
        <f t="shared" si="6"/>
        <v>53100</v>
      </c>
      <c r="I41" s="109">
        <f t="shared" si="7"/>
        <v>115500</v>
      </c>
      <c r="J41" s="109">
        <f t="shared" si="8"/>
        <v>231000</v>
      </c>
      <c r="K41" s="109">
        <f t="shared" si="9"/>
        <v>117400</v>
      </c>
      <c r="L41" s="109">
        <f t="shared" si="10"/>
        <v>106100</v>
      </c>
      <c r="M41" s="109">
        <f t="shared" si="11"/>
        <v>231000</v>
      </c>
      <c r="N41" s="109">
        <f t="shared" si="12"/>
        <v>115500</v>
      </c>
      <c r="O41" s="109">
        <f t="shared" si="13"/>
        <v>58700</v>
      </c>
      <c r="P41" s="109">
        <f t="shared" si="14"/>
        <v>53100</v>
      </c>
      <c r="Q41" s="109">
        <f t="shared" si="15"/>
        <v>115500</v>
      </c>
      <c r="R41" s="109">
        <f t="shared" si="16"/>
        <v>322100</v>
      </c>
      <c r="S41" s="109">
        <f t="shared" si="17"/>
        <v>890100</v>
      </c>
      <c r="T41" s="109">
        <f t="shared" si="18"/>
        <v>604800</v>
      </c>
      <c r="U41" s="109">
        <f t="shared" si="19"/>
        <v>192300</v>
      </c>
      <c r="W41" s="109">
        <f t="shared" si="20"/>
        <v>631</v>
      </c>
      <c r="X41" s="110">
        <v>621</v>
      </c>
      <c r="Y41" s="110">
        <v>10</v>
      </c>
      <c r="Z41" s="109">
        <v>53678</v>
      </c>
      <c r="AA41" s="109">
        <v>148343</v>
      </c>
      <c r="AB41" s="109">
        <v>100793</v>
      </c>
      <c r="AC41" s="109">
        <v>32046</v>
      </c>
    </row>
    <row r="42" spans="1:29" x14ac:dyDescent="0.15">
      <c r="A42" t="s">
        <v>60</v>
      </c>
      <c r="B42" s="109">
        <f t="shared" si="0"/>
        <v>81300</v>
      </c>
      <c r="C42" s="109">
        <f t="shared" si="1"/>
        <v>41300</v>
      </c>
      <c r="D42" s="109">
        <f t="shared" si="2"/>
        <v>37300</v>
      </c>
      <c r="E42" s="109">
        <f t="shared" si="3"/>
        <v>81300</v>
      </c>
      <c r="F42" s="109">
        <f t="shared" si="4"/>
        <v>40700</v>
      </c>
      <c r="G42" s="109">
        <f t="shared" si="5"/>
        <v>20700</v>
      </c>
      <c r="H42" s="109">
        <f t="shared" si="6"/>
        <v>18700</v>
      </c>
      <c r="I42" s="109">
        <f t="shared" si="7"/>
        <v>40700</v>
      </c>
      <c r="J42" s="109">
        <f t="shared" si="8"/>
        <v>81300</v>
      </c>
      <c r="K42" s="109">
        <f t="shared" si="9"/>
        <v>41300</v>
      </c>
      <c r="L42" s="109">
        <f t="shared" si="10"/>
        <v>37300</v>
      </c>
      <c r="M42" s="109">
        <f t="shared" si="11"/>
        <v>81300</v>
      </c>
      <c r="N42" s="109">
        <f t="shared" si="12"/>
        <v>40700</v>
      </c>
      <c r="O42" s="109">
        <f t="shared" si="13"/>
        <v>20700</v>
      </c>
      <c r="P42" s="109">
        <f t="shared" si="14"/>
        <v>18700</v>
      </c>
      <c r="Q42" s="109">
        <f t="shared" si="15"/>
        <v>40700</v>
      </c>
      <c r="R42" s="109">
        <f t="shared" si="16"/>
        <v>41600</v>
      </c>
      <c r="S42" s="109">
        <f t="shared" si="17"/>
        <v>521000</v>
      </c>
      <c r="T42" s="109">
        <f t="shared" si="18"/>
        <v>375500</v>
      </c>
      <c r="U42" s="109">
        <f t="shared" si="19"/>
        <v>68100</v>
      </c>
      <c r="W42" s="109">
        <f t="shared" si="20"/>
        <v>222</v>
      </c>
      <c r="X42" s="110">
        <v>222</v>
      </c>
      <c r="Y42" s="110">
        <v>0</v>
      </c>
      <c r="Z42" s="109">
        <v>6925</v>
      </c>
      <c r="AA42" s="109">
        <v>86820</v>
      </c>
      <c r="AB42" s="109">
        <v>62575</v>
      </c>
      <c r="AC42" s="109">
        <v>11335</v>
      </c>
    </row>
    <row r="43" spans="1:29" x14ac:dyDescent="0.15">
      <c r="A43" t="s">
        <v>61</v>
      </c>
      <c r="B43" s="109">
        <f t="shared" si="0"/>
        <v>553800</v>
      </c>
      <c r="C43" s="109">
        <f t="shared" si="1"/>
        <v>281500</v>
      </c>
      <c r="D43" s="109">
        <f t="shared" si="2"/>
        <v>254200</v>
      </c>
      <c r="E43" s="109">
        <f t="shared" si="3"/>
        <v>553800</v>
      </c>
      <c r="F43" s="109">
        <f t="shared" si="4"/>
        <v>276900</v>
      </c>
      <c r="G43" s="109">
        <f t="shared" si="5"/>
        <v>140800</v>
      </c>
      <c r="H43" s="109">
        <f t="shared" si="6"/>
        <v>127100</v>
      </c>
      <c r="I43" s="109">
        <f t="shared" si="7"/>
        <v>276900</v>
      </c>
      <c r="J43" s="109">
        <f t="shared" si="8"/>
        <v>553800</v>
      </c>
      <c r="K43" s="109">
        <f t="shared" si="9"/>
        <v>281500</v>
      </c>
      <c r="L43" s="109">
        <f t="shared" si="10"/>
        <v>254200</v>
      </c>
      <c r="M43" s="109">
        <f t="shared" si="11"/>
        <v>553800</v>
      </c>
      <c r="N43" s="109">
        <f t="shared" si="12"/>
        <v>276900</v>
      </c>
      <c r="O43" s="109">
        <f t="shared" si="13"/>
        <v>140800</v>
      </c>
      <c r="P43" s="109">
        <f t="shared" si="14"/>
        <v>127100</v>
      </c>
      <c r="Q43" s="109">
        <f t="shared" si="15"/>
        <v>276900</v>
      </c>
      <c r="R43" s="109">
        <f t="shared" si="16"/>
        <v>1227500</v>
      </c>
      <c r="S43" s="109">
        <f t="shared" si="17"/>
        <v>4978300</v>
      </c>
      <c r="T43" s="109">
        <f t="shared" si="18"/>
        <v>1948700</v>
      </c>
      <c r="U43" s="109">
        <f t="shared" si="19"/>
        <v>411200</v>
      </c>
      <c r="W43" s="109">
        <f t="shared" si="20"/>
        <v>1513</v>
      </c>
      <c r="X43" s="110">
        <v>1489</v>
      </c>
      <c r="Y43" s="110">
        <v>24</v>
      </c>
      <c r="Z43" s="109">
        <v>204571</v>
      </c>
      <c r="AA43" s="109">
        <v>829704</v>
      </c>
      <c r="AB43" s="109">
        <v>324772</v>
      </c>
      <c r="AC43" s="109">
        <v>68523</v>
      </c>
    </row>
    <row r="44" spans="1:29" x14ac:dyDescent="0.15">
      <c r="A44" t="s">
        <v>62</v>
      </c>
      <c r="B44" s="109">
        <f t="shared" si="0"/>
        <v>115000</v>
      </c>
      <c r="C44" s="109">
        <f t="shared" si="1"/>
        <v>58500</v>
      </c>
      <c r="D44" s="109">
        <f t="shared" si="2"/>
        <v>52800</v>
      </c>
      <c r="E44" s="109">
        <f t="shared" si="3"/>
        <v>115000</v>
      </c>
      <c r="F44" s="109">
        <f t="shared" si="4"/>
        <v>57500</v>
      </c>
      <c r="G44" s="109">
        <f t="shared" si="5"/>
        <v>29300</v>
      </c>
      <c r="H44" s="109">
        <f t="shared" si="6"/>
        <v>26400</v>
      </c>
      <c r="I44" s="109">
        <f t="shared" si="7"/>
        <v>57500</v>
      </c>
      <c r="J44" s="109">
        <f t="shared" si="8"/>
        <v>115000</v>
      </c>
      <c r="K44" s="109">
        <f t="shared" si="9"/>
        <v>58500</v>
      </c>
      <c r="L44" s="109">
        <f t="shared" si="10"/>
        <v>52800</v>
      </c>
      <c r="M44" s="109">
        <f t="shared" si="11"/>
        <v>115000</v>
      </c>
      <c r="N44" s="109">
        <f t="shared" si="12"/>
        <v>57500</v>
      </c>
      <c r="O44" s="109">
        <f t="shared" si="13"/>
        <v>29300</v>
      </c>
      <c r="P44" s="109">
        <f t="shared" si="14"/>
        <v>26400</v>
      </c>
      <c r="Q44" s="109">
        <f t="shared" si="15"/>
        <v>57500</v>
      </c>
      <c r="R44" s="109">
        <f t="shared" si="16"/>
        <v>201400</v>
      </c>
      <c r="S44" s="109">
        <f t="shared" si="17"/>
        <v>799400</v>
      </c>
      <c r="T44" s="109">
        <f t="shared" si="18"/>
        <v>379700</v>
      </c>
      <c r="U44" s="109">
        <f t="shared" si="19"/>
        <v>98100</v>
      </c>
      <c r="W44" s="109">
        <f t="shared" si="20"/>
        <v>314</v>
      </c>
      <c r="X44" s="110">
        <v>309</v>
      </c>
      <c r="Y44" s="110">
        <v>5</v>
      </c>
      <c r="Z44" s="109">
        <v>33563</v>
      </c>
      <c r="AA44" s="109">
        <v>133218</v>
      </c>
      <c r="AB44" s="109">
        <v>63282</v>
      </c>
      <c r="AC44" s="109">
        <v>16338</v>
      </c>
    </row>
    <row r="45" spans="1:29" x14ac:dyDescent="0.15">
      <c r="A45" t="s">
        <v>93</v>
      </c>
      <c r="B45" s="109">
        <f t="shared" si="0"/>
        <v>136200</v>
      </c>
      <c r="C45" s="109">
        <f t="shared" si="1"/>
        <v>69200</v>
      </c>
      <c r="D45" s="109">
        <f t="shared" si="2"/>
        <v>62500</v>
      </c>
      <c r="E45" s="109">
        <f t="shared" si="3"/>
        <v>136200</v>
      </c>
      <c r="F45" s="109">
        <f t="shared" si="4"/>
        <v>68100</v>
      </c>
      <c r="G45" s="109">
        <f t="shared" si="5"/>
        <v>34600</v>
      </c>
      <c r="H45" s="109">
        <f t="shared" si="6"/>
        <v>31300</v>
      </c>
      <c r="I45" s="109">
        <f t="shared" si="7"/>
        <v>68100</v>
      </c>
      <c r="J45" s="109">
        <f t="shared" si="8"/>
        <v>136200</v>
      </c>
      <c r="K45" s="109">
        <f t="shared" si="9"/>
        <v>69200</v>
      </c>
      <c r="L45" s="109">
        <f t="shared" si="10"/>
        <v>62500</v>
      </c>
      <c r="M45" s="109">
        <f t="shared" si="11"/>
        <v>136200</v>
      </c>
      <c r="N45" s="109">
        <f t="shared" si="12"/>
        <v>68100</v>
      </c>
      <c r="O45" s="109">
        <f t="shared" si="13"/>
        <v>34600</v>
      </c>
      <c r="P45" s="109">
        <f t="shared" si="14"/>
        <v>31300</v>
      </c>
      <c r="Q45" s="109">
        <f t="shared" si="15"/>
        <v>68100</v>
      </c>
      <c r="R45" s="109">
        <f t="shared" si="16"/>
        <v>486600</v>
      </c>
      <c r="S45" s="109">
        <f t="shared" si="17"/>
        <v>1161500</v>
      </c>
      <c r="T45" s="109">
        <f t="shared" si="18"/>
        <v>546500</v>
      </c>
      <c r="U45" s="109">
        <f t="shared" si="19"/>
        <v>128200</v>
      </c>
      <c r="W45" s="109">
        <f t="shared" si="20"/>
        <v>372</v>
      </c>
      <c r="X45" s="110">
        <v>368</v>
      </c>
      <c r="Y45" s="110">
        <v>4</v>
      </c>
      <c r="Z45" s="109">
        <v>81091</v>
      </c>
      <c r="AA45" s="109">
        <v>193574</v>
      </c>
      <c r="AB45" s="109">
        <v>91078</v>
      </c>
      <c r="AC45" s="109">
        <v>21366</v>
      </c>
    </row>
    <row r="46" spans="1:29" x14ac:dyDescent="0.15">
      <c r="A46" t="s">
        <v>63</v>
      </c>
      <c r="B46" s="109">
        <f t="shared" si="0"/>
        <v>248900</v>
      </c>
      <c r="C46" s="109">
        <f t="shared" si="1"/>
        <v>126500</v>
      </c>
      <c r="D46" s="109">
        <f t="shared" si="2"/>
        <v>114300</v>
      </c>
      <c r="E46" s="109">
        <f t="shared" si="3"/>
        <v>248900</v>
      </c>
      <c r="F46" s="109">
        <f t="shared" si="4"/>
        <v>124500</v>
      </c>
      <c r="G46" s="109">
        <f t="shared" si="5"/>
        <v>63300</v>
      </c>
      <c r="H46" s="109">
        <f t="shared" si="6"/>
        <v>57200</v>
      </c>
      <c r="I46" s="109">
        <f t="shared" si="7"/>
        <v>124500</v>
      </c>
      <c r="J46" s="109">
        <f t="shared" si="8"/>
        <v>248900</v>
      </c>
      <c r="K46" s="109">
        <f t="shared" si="9"/>
        <v>126500</v>
      </c>
      <c r="L46" s="109">
        <f t="shared" si="10"/>
        <v>114300</v>
      </c>
      <c r="M46" s="109">
        <f t="shared" si="11"/>
        <v>248900</v>
      </c>
      <c r="N46" s="109">
        <f t="shared" si="12"/>
        <v>124500</v>
      </c>
      <c r="O46" s="109">
        <f t="shared" si="13"/>
        <v>63300</v>
      </c>
      <c r="P46" s="109">
        <f t="shared" si="14"/>
        <v>57200</v>
      </c>
      <c r="Q46" s="109">
        <f t="shared" si="15"/>
        <v>124500</v>
      </c>
      <c r="R46" s="109">
        <f t="shared" si="16"/>
        <v>464100</v>
      </c>
      <c r="S46" s="109">
        <f t="shared" si="17"/>
        <v>1722700</v>
      </c>
      <c r="T46" s="109">
        <f t="shared" si="18"/>
        <v>821800</v>
      </c>
      <c r="U46" s="109">
        <f t="shared" si="19"/>
        <v>157100</v>
      </c>
      <c r="W46" s="109">
        <f t="shared" si="20"/>
        <v>680</v>
      </c>
      <c r="X46" s="110">
        <v>665</v>
      </c>
      <c r="Y46" s="110">
        <v>15</v>
      </c>
      <c r="Z46" s="109">
        <v>77345</v>
      </c>
      <c r="AA46" s="109">
        <v>287115</v>
      </c>
      <c r="AB46" s="109">
        <v>136963</v>
      </c>
      <c r="AC46" s="109">
        <v>26169</v>
      </c>
    </row>
    <row r="47" spans="1:29" x14ac:dyDescent="0.15">
      <c r="A47" t="s">
        <v>64</v>
      </c>
      <c r="B47" s="109">
        <f t="shared" si="0"/>
        <v>192900</v>
      </c>
      <c r="C47" s="109">
        <f t="shared" si="1"/>
        <v>98100</v>
      </c>
      <c r="D47" s="109">
        <f t="shared" si="2"/>
        <v>88600</v>
      </c>
      <c r="E47" s="109">
        <f t="shared" si="3"/>
        <v>192900</v>
      </c>
      <c r="F47" s="109">
        <f t="shared" si="4"/>
        <v>96500</v>
      </c>
      <c r="G47" s="109">
        <f t="shared" si="5"/>
        <v>49100</v>
      </c>
      <c r="H47" s="109">
        <f t="shared" si="6"/>
        <v>44300</v>
      </c>
      <c r="I47" s="109">
        <f t="shared" si="7"/>
        <v>96500</v>
      </c>
      <c r="J47" s="109">
        <f t="shared" si="8"/>
        <v>192900</v>
      </c>
      <c r="K47" s="109">
        <f t="shared" si="9"/>
        <v>98100</v>
      </c>
      <c r="L47" s="109">
        <f t="shared" si="10"/>
        <v>88600</v>
      </c>
      <c r="M47" s="109">
        <f t="shared" si="11"/>
        <v>192900</v>
      </c>
      <c r="N47" s="109">
        <f t="shared" si="12"/>
        <v>96500</v>
      </c>
      <c r="O47" s="109">
        <f t="shared" si="13"/>
        <v>49100</v>
      </c>
      <c r="P47" s="109">
        <f t="shared" si="14"/>
        <v>44300</v>
      </c>
      <c r="Q47" s="109">
        <f t="shared" si="15"/>
        <v>96500</v>
      </c>
      <c r="R47" s="109">
        <f t="shared" si="16"/>
        <v>306200</v>
      </c>
      <c r="S47" s="109">
        <f t="shared" si="17"/>
        <v>1101200</v>
      </c>
      <c r="T47" s="109">
        <f t="shared" si="18"/>
        <v>487000</v>
      </c>
      <c r="U47" s="109">
        <f t="shared" si="19"/>
        <v>92600</v>
      </c>
      <c r="W47" s="109">
        <f t="shared" si="20"/>
        <v>527</v>
      </c>
      <c r="X47" s="110">
        <v>519</v>
      </c>
      <c r="Y47" s="110">
        <v>8</v>
      </c>
      <c r="Z47" s="109">
        <v>51022</v>
      </c>
      <c r="AA47" s="109">
        <v>183526</v>
      </c>
      <c r="AB47" s="109">
        <v>81151</v>
      </c>
      <c r="AC47" s="109">
        <v>15429</v>
      </c>
    </row>
    <row r="48" spans="1:29" x14ac:dyDescent="0.15">
      <c r="A48" t="s">
        <v>65</v>
      </c>
      <c r="B48" s="109">
        <f t="shared" si="0"/>
        <v>143200</v>
      </c>
      <c r="C48" s="109">
        <f t="shared" si="1"/>
        <v>72800</v>
      </c>
      <c r="D48" s="109">
        <f t="shared" si="2"/>
        <v>65700</v>
      </c>
      <c r="E48" s="109">
        <f t="shared" si="3"/>
        <v>143200</v>
      </c>
      <c r="F48" s="109">
        <f t="shared" si="4"/>
        <v>71600</v>
      </c>
      <c r="G48" s="109">
        <f t="shared" si="5"/>
        <v>36400</v>
      </c>
      <c r="H48" s="109">
        <f t="shared" si="6"/>
        <v>32900</v>
      </c>
      <c r="I48" s="109">
        <f t="shared" si="7"/>
        <v>71600</v>
      </c>
      <c r="J48" s="109">
        <f t="shared" si="8"/>
        <v>143200</v>
      </c>
      <c r="K48" s="109">
        <f t="shared" si="9"/>
        <v>72800</v>
      </c>
      <c r="L48" s="109">
        <f t="shared" si="10"/>
        <v>65700</v>
      </c>
      <c r="M48" s="109">
        <f t="shared" si="11"/>
        <v>143200</v>
      </c>
      <c r="N48" s="109">
        <f t="shared" si="12"/>
        <v>71600</v>
      </c>
      <c r="O48" s="109">
        <f t="shared" si="13"/>
        <v>36400</v>
      </c>
      <c r="P48" s="109">
        <f t="shared" si="14"/>
        <v>32900</v>
      </c>
      <c r="Q48" s="109">
        <f t="shared" si="15"/>
        <v>71600</v>
      </c>
      <c r="R48" s="109">
        <f t="shared" si="16"/>
        <v>345500</v>
      </c>
      <c r="S48" s="109">
        <f t="shared" si="17"/>
        <v>983800</v>
      </c>
      <c r="T48" s="109">
        <f t="shared" si="18"/>
        <v>506000</v>
      </c>
      <c r="U48" s="109">
        <f t="shared" si="19"/>
        <v>96000</v>
      </c>
      <c r="W48" s="109">
        <f t="shared" si="20"/>
        <v>391</v>
      </c>
      <c r="X48" s="110">
        <v>386</v>
      </c>
      <c r="Y48" s="110">
        <v>5</v>
      </c>
      <c r="Z48" s="109">
        <v>57582</v>
      </c>
      <c r="AA48" s="109">
        <v>163959</v>
      </c>
      <c r="AB48" s="109">
        <v>84329</v>
      </c>
      <c r="AC48" s="109">
        <v>15997</v>
      </c>
    </row>
    <row r="49" spans="1:29" x14ac:dyDescent="0.15">
      <c r="A49" t="s">
        <v>94</v>
      </c>
      <c r="B49" s="109">
        <f t="shared" si="0"/>
        <v>314400</v>
      </c>
      <c r="C49" s="109">
        <f t="shared" si="1"/>
        <v>159800</v>
      </c>
      <c r="D49" s="109">
        <f t="shared" si="2"/>
        <v>144400</v>
      </c>
      <c r="E49" s="109">
        <f t="shared" si="3"/>
        <v>314400</v>
      </c>
      <c r="F49" s="109">
        <f t="shared" si="4"/>
        <v>157200</v>
      </c>
      <c r="G49" s="109">
        <f t="shared" si="5"/>
        <v>79900</v>
      </c>
      <c r="H49" s="109">
        <f t="shared" si="6"/>
        <v>72200</v>
      </c>
      <c r="I49" s="109">
        <f t="shared" si="7"/>
        <v>157200</v>
      </c>
      <c r="J49" s="109">
        <f t="shared" si="8"/>
        <v>314400</v>
      </c>
      <c r="K49" s="109">
        <f t="shared" si="9"/>
        <v>159800</v>
      </c>
      <c r="L49" s="109">
        <f t="shared" si="10"/>
        <v>144400</v>
      </c>
      <c r="M49" s="109">
        <f t="shared" si="11"/>
        <v>314400</v>
      </c>
      <c r="N49" s="109">
        <f t="shared" si="12"/>
        <v>157200</v>
      </c>
      <c r="O49" s="109">
        <f t="shared" si="13"/>
        <v>79900</v>
      </c>
      <c r="P49" s="109">
        <f t="shared" si="14"/>
        <v>72200</v>
      </c>
      <c r="Q49" s="109">
        <f t="shared" si="15"/>
        <v>157200</v>
      </c>
      <c r="R49" s="109">
        <f t="shared" si="16"/>
        <v>293200</v>
      </c>
      <c r="S49" s="109">
        <f t="shared" si="17"/>
        <v>1577900</v>
      </c>
      <c r="T49" s="109">
        <f t="shared" si="18"/>
        <v>780000</v>
      </c>
      <c r="U49" s="109">
        <f t="shared" si="19"/>
        <v>125800</v>
      </c>
      <c r="W49" s="109">
        <f t="shared" si="20"/>
        <v>859</v>
      </c>
      <c r="X49" s="110">
        <v>857</v>
      </c>
      <c r="Y49" s="110">
        <v>2</v>
      </c>
      <c r="Z49" s="109">
        <v>48866</v>
      </c>
      <c r="AA49" s="109">
        <v>262979</v>
      </c>
      <c r="AB49" s="109">
        <v>129986</v>
      </c>
      <c r="AC49" s="109">
        <v>20962</v>
      </c>
    </row>
    <row r="50" spans="1:29" x14ac:dyDescent="0.15">
      <c r="A50" t="s">
        <v>95</v>
      </c>
      <c r="B50" s="109">
        <f t="shared" si="0"/>
        <v>64800</v>
      </c>
      <c r="C50" s="109">
        <f t="shared" si="1"/>
        <v>33000</v>
      </c>
      <c r="D50" s="109">
        <f t="shared" si="2"/>
        <v>29800</v>
      </c>
      <c r="E50" s="109">
        <f t="shared" si="3"/>
        <v>64800</v>
      </c>
      <c r="F50" s="109">
        <f t="shared" si="4"/>
        <v>32400</v>
      </c>
      <c r="G50" s="109">
        <f t="shared" si="5"/>
        <v>16500</v>
      </c>
      <c r="H50" s="109">
        <f t="shared" si="6"/>
        <v>14900</v>
      </c>
      <c r="I50" s="109">
        <f t="shared" si="7"/>
        <v>32400</v>
      </c>
      <c r="J50" s="109">
        <f t="shared" si="8"/>
        <v>64800</v>
      </c>
      <c r="K50" s="109">
        <f t="shared" si="9"/>
        <v>33000</v>
      </c>
      <c r="L50" s="109">
        <f t="shared" si="10"/>
        <v>29800</v>
      </c>
      <c r="M50" s="109">
        <f t="shared" si="11"/>
        <v>64800</v>
      </c>
      <c r="N50" s="109">
        <f t="shared" si="12"/>
        <v>32400</v>
      </c>
      <c r="O50" s="109">
        <f t="shared" si="13"/>
        <v>16500</v>
      </c>
      <c r="P50" s="109">
        <f t="shared" si="14"/>
        <v>14900</v>
      </c>
      <c r="Q50" s="109">
        <f t="shared" si="15"/>
        <v>32400</v>
      </c>
      <c r="R50" s="109">
        <f t="shared" si="16"/>
        <v>398000</v>
      </c>
      <c r="S50" s="109">
        <f t="shared" si="17"/>
        <v>1150700</v>
      </c>
      <c r="T50" s="109">
        <f t="shared" si="18"/>
        <v>846700</v>
      </c>
      <c r="U50" s="109">
        <f t="shared" si="19"/>
        <v>345900</v>
      </c>
      <c r="W50" s="109">
        <f t="shared" si="20"/>
        <v>177</v>
      </c>
      <c r="X50" s="110">
        <v>173</v>
      </c>
      <c r="Y50" s="110">
        <v>4</v>
      </c>
      <c r="Z50" s="109">
        <v>66329</v>
      </c>
      <c r="AA50" s="109">
        <v>191768</v>
      </c>
      <c r="AB50" s="109">
        <v>141108</v>
      </c>
      <c r="AC50" s="109">
        <v>57649</v>
      </c>
    </row>
    <row r="52" spans="1:29" x14ac:dyDescent="0.15">
      <c r="A52" t="s">
        <v>96</v>
      </c>
      <c r="B52" s="109">
        <f>SUM(B4:B50)</f>
        <v>12077600</v>
      </c>
      <c r="C52" s="109">
        <f t="shared" ref="C52:AC52" si="21">SUM(C4:C50)</f>
        <v>6139200</v>
      </c>
      <c r="D52" s="109">
        <f t="shared" si="21"/>
        <v>5545000</v>
      </c>
      <c r="E52" s="109">
        <f t="shared" si="21"/>
        <v>12077600</v>
      </c>
      <c r="F52" s="109">
        <f t="shared" si="21"/>
        <v>6039700</v>
      </c>
      <c r="G52" s="109">
        <f t="shared" si="21"/>
        <v>3070900</v>
      </c>
      <c r="H52" s="109">
        <f t="shared" si="21"/>
        <v>2773500</v>
      </c>
      <c r="I52" s="109">
        <f t="shared" si="21"/>
        <v>6039700</v>
      </c>
      <c r="J52" s="109">
        <f t="shared" si="21"/>
        <v>12077600</v>
      </c>
      <c r="K52" s="109">
        <f t="shared" si="21"/>
        <v>6139200</v>
      </c>
      <c r="L52" s="109">
        <f t="shared" si="21"/>
        <v>5545000</v>
      </c>
      <c r="M52" s="109">
        <f t="shared" si="21"/>
        <v>12077600</v>
      </c>
      <c r="N52" s="109">
        <f t="shared" si="21"/>
        <v>6039700</v>
      </c>
      <c r="O52" s="109">
        <f t="shared" si="21"/>
        <v>3070900</v>
      </c>
      <c r="P52" s="109">
        <f t="shared" si="21"/>
        <v>2773500</v>
      </c>
      <c r="Q52" s="109">
        <f t="shared" si="21"/>
        <v>6039700</v>
      </c>
      <c r="R52" s="109">
        <f t="shared" si="21"/>
        <v>22015300</v>
      </c>
      <c r="S52" s="109">
        <f t="shared" si="21"/>
        <v>93295400</v>
      </c>
      <c r="T52" s="109">
        <f t="shared" si="21"/>
        <v>52857100</v>
      </c>
      <c r="U52" s="109">
        <f t="shared" si="21"/>
        <v>16406200</v>
      </c>
      <c r="W52" s="109">
        <f t="shared" si="21"/>
        <v>32993</v>
      </c>
      <c r="X52" s="109">
        <f t="shared" si="21"/>
        <v>32477</v>
      </c>
      <c r="Y52" s="109">
        <f t="shared" si="21"/>
        <v>516</v>
      </c>
      <c r="Z52" s="109">
        <f t="shared" si="21"/>
        <v>3668885</v>
      </c>
      <c r="AA52" s="109">
        <f t="shared" si="21"/>
        <v>15548810</v>
      </c>
      <c r="AB52" s="109">
        <f t="shared" si="21"/>
        <v>8809116</v>
      </c>
      <c r="AC52" s="109">
        <f t="shared" si="21"/>
        <v>2734049</v>
      </c>
    </row>
  </sheetData>
  <mergeCells count="7">
    <mergeCell ref="AF4:AF5"/>
    <mergeCell ref="Z2:AC2"/>
    <mergeCell ref="B2:E2"/>
    <mergeCell ref="F2:I2"/>
    <mergeCell ref="J2:M2"/>
    <mergeCell ref="N2:Q2"/>
    <mergeCell ref="R2:U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様式2</vt:lpstr>
      <vt:lpstr>最大必要見込量</vt:lpstr>
      <vt:lpstr>様式2!Print_Area</vt:lpstr>
      <vt:lpstr>最大必要見込量!Print_Titles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2021-09-16T04:00:41Z</cp:lastPrinted>
  <dcterms:created xsi:type="dcterms:W3CDTF">2020-02-21T01:02:51Z</dcterms:created>
  <dcterms:modified xsi:type="dcterms:W3CDTF">2021-09-16T09:54:25Z</dcterms:modified>
</cp:coreProperties>
</file>