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診療所" sheetId="9" r:id="rId2"/>
    <sheet name="病院" sheetId="10" r:id="rId3"/>
  </sheets>
  <definedNames>
    <definedName name="_xlnm._FilterDatabase" localSheetId="1" hidden="1">診療所!$A$8:$N$39</definedName>
    <definedName name="_xlnm._FilterDatabase" localSheetId="2" hidden="1">病院!$A$8:$P$56</definedName>
    <definedName name="_xlnm.Print_Area" localSheetId="1">診療所!$A$1:$O$121</definedName>
    <definedName name="_xlnm.Print_Area" localSheetId="2">病院!$A$1:$P$149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10" l="1"/>
  <c r="H41" i="10"/>
  <c r="G41" i="10"/>
  <c r="F41" i="10"/>
  <c r="E41" i="10"/>
  <c r="D41" i="10"/>
  <c r="G35" i="10"/>
  <c r="F35" i="10"/>
  <c r="E35" i="10"/>
  <c r="D35" i="10"/>
  <c r="C35" i="10"/>
  <c r="I23" i="10"/>
  <c r="H23" i="10"/>
  <c r="G23" i="10"/>
  <c r="F23" i="10"/>
  <c r="E23" i="10"/>
  <c r="I11" i="10"/>
  <c r="H11" i="10"/>
  <c r="G11" i="10"/>
  <c r="F11" i="10"/>
  <c r="E11" i="10"/>
  <c r="D11" i="10"/>
  <c r="J29" i="9" l="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D57" i="10" l="1"/>
  <c r="J37" i="9" l="1"/>
  <c r="M112" i="10"/>
  <c r="D107" i="10"/>
  <c r="G53" i="10"/>
  <c r="F53" i="10"/>
  <c r="E53" i="10"/>
  <c r="D53" i="10"/>
  <c r="C53" i="10"/>
  <c r="I47" i="10"/>
  <c r="H47" i="10"/>
  <c r="G47" i="10"/>
  <c r="F47" i="10"/>
  <c r="E47" i="10"/>
  <c r="D47" i="10"/>
  <c r="C47" i="10"/>
  <c r="J42" i="10"/>
  <c r="C41" i="10"/>
  <c r="J43" i="10" s="1"/>
  <c r="L39" i="10"/>
  <c r="C139" i="10" s="1"/>
  <c r="D139" i="10" s="1"/>
  <c r="I35" i="10"/>
  <c r="H35" i="10"/>
  <c r="I29" i="10"/>
  <c r="H29" i="10"/>
  <c r="G29" i="10"/>
  <c r="F29" i="10"/>
  <c r="E29" i="10"/>
  <c r="D29" i="10"/>
  <c r="C29" i="10"/>
  <c r="D23" i="10"/>
  <c r="J25" i="10" s="1"/>
  <c r="C23" i="10"/>
  <c r="I17" i="10"/>
  <c r="H17" i="10"/>
  <c r="G17" i="10"/>
  <c r="F17" i="10"/>
  <c r="E17" i="10"/>
  <c r="D17" i="10"/>
  <c r="C17" i="10"/>
  <c r="C11" i="10"/>
  <c r="J13" i="10" s="1"/>
  <c r="D8" i="10"/>
  <c r="E8" i="10" s="1"/>
  <c r="F8" i="10" s="1"/>
  <c r="G8" i="10" s="1"/>
  <c r="H8" i="10" s="1"/>
  <c r="I8" i="10" s="1"/>
  <c r="C14" i="10" s="1"/>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L83" i="9"/>
  <c r="D78" i="9"/>
  <c r="G39" i="9"/>
  <c r="F39" i="9"/>
  <c r="E39" i="9"/>
  <c r="D39" i="9"/>
  <c r="C39" i="9"/>
  <c r="I35" i="9"/>
  <c r="H35" i="9"/>
  <c r="G35" i="9"/>
  <c r="F35" i="9"/>
  <c r="E35" i="9"/>
  <c r="D35" i="9"/>
  <c r="C35" i="9"/>
  <c r="J33" i="9"/>
  <c r="I31" i="9"/>
  <c r="H31" i="9"/>
  <c r="G31" i="9"/>
  <c r="F31" i="9"/>
  <c r="E31" i="9"/>
  <c r="D31" i="9"/>
  <c r="C31" i="9"/>
  <c r="D111" i="9"/>
  <c r="I27" i="9"/>
  <c r="H27" i="9"/>
  <c r="G27" i="9"/>
  <c r="F27" i="9"/>
  <c r="E27" i="9"/>
  <c r="D27" i="9"/>
  <c r="C27" i="9"/>
  <c r="J25" i="9"/>
  <c r="K25" i="9" s="1"/>
  <c r="O25" i="9" s="1"/>
  <c r="I23" i="9"/>
  <c r="H23" i="9"/>
  <c r="G23" i="9"/>
  <c r="F23" i="9"/>
  <c r="E23" i="9"/>
  <c r="D23" i="9"/>
  <c r="C23" i="9"/>
  <c r="J21" i="9"/>
  <c r="I19" i="9"/>
  <c r="H19" i="9"/>
  <c r="G19" i="9"/>
  <c r="F19" i="9"/>
  <c r="E19" i="9"/>
  <c r="D19" i="9"/>
  <c r="C19" i="9"/>
  <c r="J17" i="9"/>
  <c r="I15" i="9"/>
  <c r="H15" i="9"/>
  <c r="G15" i="9"/>
  <c r="F15" i="9"/>
  <c r="E15" i="9"/>
  <c r="D15" i="9"/>
  <c r="C15" i="9"/>
  <c r="J13" i="9"/>
  <c r="D107" i="9" s="1"/>
  <c r="I11" i="9"/>
  <c r="H11" i="9"/>
  <c r="G11" i="9"/>
  <c r="F11" i="9"/>
  <c r="E11" i="9"/>
  <c r="D11" i="9"/>
  <c r="C11" i="9"/>
  <c r="J9" i="9"/>
  <c r="K9" i="9" s="1"/>
  <c r="D8" i="9"/>
  <c r="E8" i="9" s="1"/>
  <c r="F8" i="9" s="1"/>
  <c r="G8" i="9" s="1"/>
  <c r="H8" i="9" s="1"/>
  <c r="I8" i="9" s="1"/>
  <c r="C12" i="9" s="1"/>
  <c r="D12" i="9" s="1"/>
  <c r="E12" i="9" s="1"/>
  <c r="F12" i="9" s="1"/>
  <c r="G12" i="9" s="1"/>
  <c r="H12" i="9" s="1"/>
  <c r="I12" i="9" s="1"/>
  <c r="C16" i="9" s="1"/>
  <c r="D16" i="9" s="1"/>
  <c r="E16" i="9" s="1"/>
  <c r="F16" i="9" s="1"/>
  <c r="G16" i="9" s="1"/>
  <c r="H16" i="9" s="1"/>
  <c r="I16" i="9" s="1"/>
  <c r="C20" i="9" s="1"/>
  <c r="D20" i="9" s="1"/>
  <c r="E20" i="9" s="1"/>
  <c r="F20" i="9" s="1"/>
  <c r="G20" i="9" s="1"/>
  <c r="H20" i="9" s="1"/>
  <c r="I20" i="9" s="1"/>
  <c r="C24" i="9" s="1"/>
  <c r="D24" i="9" s="1"/>
  <c r="E24" i="9" s="1"/>
  <c r="F24" i="9" s="1"/>
  <c r="G24" i="9" s="1"/>
  <c r="H24" i="9" s="1"/>
  <c r="I24" i="9" s="1"/>
  <c r="C28" i="9" s="1"/>
  <c r="D28" i="9" s="1"/>
  <c r="E28" i="9" s="1"/>
  <c r="F28" i="9" s="1"/>
  <c r="G28" i="9" s="1"/>
  <c r="H28" i="9" s="1"/>
  <c r="I28" i="9" s="1"/>
  <c r="C32" i="9" s="1"/>
  <c r="D32" i="9" s="1"/>
  <c r="E32" i="9" s="1"/>
  <c r="F32" i="9" s="1"/>
  <c r="G32" i="9" s="1"/>
  <c r="H32" i="9" s="1"/>
  <c r="I32" i="9" s="1"/>
  <c r="C36" i="9" s="1"/>
  <c r="D36" i="9" s="1"/>
  <c r="E36" i="9" s="1"/>
  <c r="F36" i="9" s="1"/>
  <c r="G36" i="9" s="1"/>
  <c r="J37" i="10" l="1"/>
  <c r="J19" i="10"/>
  <c r="L51" i="10"/>
  <c r="C141" i="10" s="1"/>
  <c r="D141" i="10" s="1"/>
  <c r="J55" i="10"/>
  <c r="J54" i="10"/>
  <c r="J49" i="10"/>
  <c r="L21" i="10"/>
  <c r="C136" i="10" s="1"/>
  <c r="D136" i="10" s="1"/>
  <c r="J41" i="9"/>
  <c r="K13" i="9"/>
  <c r="O13" i="9" s="1"/>
  <c r="K29" i="9"/>
  <c r="O29" i="9" s="1"/>
  <c r="D109" i="9"/>
  <c r="K21" i="9"/>
  <c r="O21" i="9" s="1"/>
  <c r="J24" i="10"/>
  <c r="K17" i="9"/>
  <c r="L27" i="10"/>
  <c r="C137" i="10" s="1"/>
  <c r="D137" i="10" s="1"/>
  <c r="J30" i="10"/>
  <c r="D108" i="9"/>
  <c r="L45" i="10"/>
  <c r="C140" i="10" s="1"/>
  <c r="D140" i="10" s="1"/>
  <c r="J48" i="10"/>
  <c r="K37" i="9"/>
  <c r="O37" i="9" s="1"/>
  <c r="D113" i="9"/>
  <c r="O9" i="9"/>
  <c r="K33" i="9"/>
  <c r="O33" i="9" s="1"/>
  <c r="D112" i="9"/>
  <c r="J18" i="10"/>
  <c r="L15" i="10"/>
  <c r="C135" i="10" s="1"/>
  <c r="D135" i="10" s="1"/>
  <c r="J31" i="10"/>
  <c r="D106" i="9"/>
  <c r="D110" i="9"/>
  <c r="L9" i="10"/>
  <c r="C134" i="10" s="1"/>
  <c r="J12" i="10"/>
  <c r="L33" i="10"/>
  <c r="C138" i="10" s="1"/>
  <c r="D138" i="10" s="1"/>
  <c r="J36" i="10"/>
  <c r="M58" i="10" l="1"/>
  <c r="M57" i="10"/>
  <c r="G102" i="9"/>
  <c r="J113" i="9" s="1"/>
  <c r="D114" i="9"/>
  <c r="I130" i="10"/>
  <c r="C142" i="10"/>
  <c r="D134" i="10"/>
  <c r="D142" i="10" s="1"/>
  <c r="G101" i="9"/>
  <c r="O17" i="9"/>
  <c r="J107" i="9" l="1"/>
  <c r="J112" i="9"/>
  <c r="J110" i="9"/>
  <c r="J111" i="9"/>
  <c r="J106" i="9"/>
  <c r="J109" i="9"/>
  <c r="J108" i="9"/>
  <c r="F110" i="9"/>
  <c r="M110" i="9" s="1"/>
  <c r="N110" i="9" s="1"/>
  <c r="F106" i="9"/>
  <c r="F113" i="9"/>
  <c r="M113" i="9" s="1"/>
  <c r="N113" i="9" s="1"/>
  <c r="F109" i="9"/>
  <c r="M109" i="9" s="1"/>
  <c r="N109" i="9" s="1"/>
  <c r="F112" i="9"/>
  <c r="M112" i="9" s="1"/>
  <c r="N112" i="9" s="1"/>
  <c r="F108" i="9"/>
  <c r="F111" i="9"/>
  <c r="F107" i="9"/>
  <c r="M107" i="9" s="1"/>
  <c r="N107" i="9" s="1"/>
  <c r="J114" i="9"/>
  <c r="M141" i="10"/>
  <c r="O141" i="10" s="1"/>
  <c r="H140" i="10"/>
  <c r="J140" i="10" s="1"/>
  <c r="M139" i="10"/>
  <c r="O139" i="10" s="1"/>
  <c r="H138" i="10"/>
  <c r="J138" i="10" s="1"/>
  <c r="M137" i="10"/>
  <c r="O137" i="10" s="1"/>
  <c r="H136" i="10"/>
  <c r="J136" i="10" s="1"/>
  <c r="M135" i="10"/>
  <c r="O135" i="10" s="1"/>
  <c r="H134" i="10"/>
  <c r="M140" i="10"/>
  <c r="O140" i="10" s="1"/>
  <c r="H135" i="10"/>
  <c r="J135" i="10" s="1"/>
  <c r="H137" i="10"/>
  <c r="J137" i="10" s="1"/>
  <c r="M134" i="10"/>
  <c r="H139" i="10"/>
  <c r="J139" i="10" s="1"/>
  <c r="M136" i="10"/>
  <c r="O136" i="10" s="1"/>
  <c r="H141" i="10"/>
  <c r="J141" i="10" s="1"/>
  <c r="M138" i="10"/>
  <c r="O138" i="10" s="1"/>
  <c r="M108" i="9" l="1"/>
  <c r="N108" i="9" s="1"/>
  <c r="M111" i="9"/>
  <c r="N111" i="9" s="1"/>
  <c r="J134" i="10"/>
  <c r="J142" i="10" s="1"/>
  <c r="H142" i="10"/>
  <c r="M106" i="9"/>
  <c r="F114" i="9"/>
  <c r="M142" i="10"/>
  <c r="O134" i="10"/>
  <c r="O142" i="10" s="1"/>
  <c r="M114" i="9" l="1"/>
  <c r="N106" i="9"/>
  <c r="N114" i="9" s="1"/>
  <c r="F95" i="9" s="1"/>
  <c r="F124" i="10"/>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<sst xmlns="http://schemas.openxmlformats.org/spreadsheetml/2006/main" count="330" uniqueCount="129">
  <si>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</si>
  <si>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</si>
  <si>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</si>
  <si>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</si>
  <si>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</si>
  <si>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</si>
  <si>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</si>
  <si>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</si>
  <si>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</si>
  <si>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</si>
  <si>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</si>
  <si>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</si>
  <si>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</si>
  <si>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</si>
  <si>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</si>
  <si>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</si>
  <si>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</si>
  <si>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</si>
  <si>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</si>
  <si>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</si>
  <si>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</si>
  <si>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</si>
  <si>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</si>
  <si>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</si>
  <si>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</si>
  <si>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</si>
  <si>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</si>
  <si>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</si>
  <si>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</si>
  <si>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</si>
  <si>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</si>
  <si>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</si>
  <si>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</si>
  <si>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</si>
  <si>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</si>
  <si>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</si>
  <si>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</si>
  <si>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</si>
  <si>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</si>
  <si>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</si>
  <si>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</si>
  <si>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</si>
  <si>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</si>
  <si>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</si>
  <si>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</si>
  <si>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</si>
  <si>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</si>
  <si>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</si>
  <si>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</si>
  <si>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</si>
  <si>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</si>
  <si>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</si>
  <si>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</si>
  <si>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</si>
  <si>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</si>
  <si>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</si>
  <si>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</si>
  <si>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</si>
  <si>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</si>
  <si>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</si>
  <si>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</si>
  <si>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</si>
  <si>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</si>
  <si>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</si>
  <si>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</si>
  <si>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</si>
  <si>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</si>
  <si>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</si>
  <si>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</si>
  <si>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</si>
  <si>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</si>
  <si>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</si>
  <si>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</si>
  <si>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</si>
  <si>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</si>
  <si>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</si>
  <si>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</si>
  <si>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</si>
  <si>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</si>
  <si>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</si>
  <si>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</si>
  <si>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</si>
  <si>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</si>
  <si>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</si>
  <si>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</si>
  <si>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</si>
  <si>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</si>
  <si>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</si>
  <si>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</si>
  <si>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</si>
  <si>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</si>
  <si>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</si>
  <si>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</si>
  <si>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</si>
  <si>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</si>
  <si>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</si>
  <si>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</si>
  <si>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</si>
  <si>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</si>
  <si>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</si>
  <si>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</si>
  <si>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</si>
  <si>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</si>
  <si>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　2月6日から3月31日の期間において、別紙報告書のとおりコロナウイルスワクチンの接種を実施したため、以下のとおり請求する。</t>
    <rPh sb="2" eb="3">
      <t>ガツ</t>
    </rPh>
    <rPh sb="4" eb="5">
      <t>カ</t>
    </rPh>
    <rPh sb="13" eb="15">
      <t>キカン</t>
    </rPh>
    <rPh sb="41" eb="43">
      <t>セッシュ</t>
    </rPh>
    <rPh sb="44" eb="46">
      <t>ジッシ</t>
    </rPh>
    <rPh sb="51" eb="53">
      <t>イカ</t>
    </rPh>
    <rPh sb="57" eb="59">
      <t>セイキュウ</t>
    </rPh>
    <phoneticPr fontId="2"/>
  </si>
  <si>
    <t>2月6日から3月31日の間</t>
    <rPh sb="1" eb="2">
      <t>ガツ</t>
    </rPh>
    <rPh sb="3" eb="4">
      <t>ニチ</t>
    </rPh>
    <rPh sb="12" eb="13">
      <t>アイダ</t>
    </rPh>
    <phoneticPr fontId="2"/>
  </si>
  <si>
    <t>2月6日の週</t>
    <rPh sb="1" eb="2">
      <t>ガツ</t>
    </rPh>
    <rPh sb="3" eb="4">
      <t>ニチ</t>
    </rPh>
    <rPh sb="5" eb="6">
      <t>シュウ</t>
    </rPh>
    <phoneticPr fontId="2"/>
  </si>
  <si>
    <t>2月13日の週</t>
    <rPh sb="1" eb="2">
      <t>ガツ</t>
    </rPh>
    <rPh sb="4" eb="5">
      <t>ニチ</t>
    </rPh>
    <rPh sb="6" eb="7">
      <t>シュウ</t>
    </rPh>
    <phoneticPr fontId="2"/>
  </si>
  <si>
    <t>2月20日の週</t>
    <rPh sb="1" eb="2">
      <t>ガツ</t>
    </rPh>
    <rPh sb="4" eb="5">
      <t>ニチ</t>
    </rPh>
    <rPh sb="6" eb="7">
      <t>シュウ</t>
    </rPh>
    <phoneticPr fontId="2"/>
  </si>
  <si>
    <t>2月27日の週</t>
    <rPh sb="1" eb="2">
      <t>ガツ</t>
    </rPh>
    <rPh sb="4" eb="5">
      <t>ニチ</t>
    </rPh>
    <rPh sb="6" eb="7">
      <t>シュウ</t>
    </rPh>
    <phoneticPr fontId="2"/>
  </si>
  <si>
    <t>3月6日の週</t>
    <rPh sb="1" eb="2">
      <t>ガツ</t>
    </rPh>
    <rPh sb="3" eb="4">
      <t>ニチ</t>
    </rPh>
    <rPh sb="5" eb="6">
      <t>シュウ</t>
    </rPh>
    <phoneticPr fontId="2"/>
  </si>
  <si>
    <t>3月13日の週</t>
    <rPh sb="1" eb="2">
      <t>ガツ</t>
    </rPh>
    <rPh sb="4" eb="5">
      <t>ニチ</t>
    </rPh>
    <rPh sb="6" eb="7">
      <t>シュウ</t>
    </rPh>
    <phoneticPr fontId="2"/>
  </si>
  <si>
    <t>3月20日の週</t>
    <rPh sb="1" eb="2">
      <t>ガツ</t>
    </rPh>
    <rPh sb="4" eb="5">
      <t>ニチ</t>
    </rPh>
    <rPh sb="6" eb="7">
      <t>シュウ</t>
    </rPh>
    <phoneticPr fontId="2"/>
  </si>
  <si>
    <t>3月27日の週</t>
    <rPh sb="1" eb="2">
      <t>ガツ</t>
    </rPh>
    <rPh sb="4" eb="5">
      <t>ニチ</t>
    </rPh>
    <rPh sb="6" eb="7">
      <t>シュウ</t>
    </rPh>
    <phoneticPr fontId="2"/>
  </si>
  <si>
    <t>　2月6日から3月31日の期間において、別紙報告書のとおりコロナウイルスワクチンの接種を実施したため、以下のとおり請求する。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</si>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</sst>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09">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7"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77" fontId="15" fillId="0" borderId="1" xfId="1" applyNumberFormat="1" applyFont="1" applyBorder="1">
      <alignment vertical="center"/>
    </xf>
    <xf numFmtId="0" fontId="29"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38" fontId="8" fillId="0" borderId="1" xfId="1" applyFont="1" applyFill="1" applyBorder="1" applyAlignment="1">
      <alignment horizontal="left" vertical="center"/>
    </xf>
    <xf numFmtId="177" fontId="15" fillId="0" borderId="12" xfId="1" applyNumberFormat="1" applyFont="1" applyBorder="1">
      <alignmen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2" fillId="0" borderId="7" xfId="0" applyFont="1" applyBorder="1" applyAlignment="1">
      <alignment horizontal="center" vertical="center" wrapText="1"/>
    </xf>
    <xf numFmtId="0" fontId="35" fillId="0" borderId="0" xfId="0" applyFont="1" applyAlignment="1">
      <alignment horizontal="right" vertic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5" fontId="24" fillId="0" borderId="7" xfId="2" applyNumberFormat="1"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82" fontId="11" fillId="0" borderId="16" xfId="1" applyNumberFormat="1" applyFont="1" applyBorder="1">
      <alignment vertical="center"/>
    </xf>
    <xf numFmtId="181" fontId="11" fillId="0" borderId="16" xfId="1" applyNumberFormat="1" applyFon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0" fontId="15" fillId="0" borderId="9" xfId="0" applyFont="1" applyBorder="1" applyAlignment="1">
      <alignment horizontal="center"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09" bestFit="1" customWidth="1"/>
    <col min="2" max="43" width="8.375" style="109" customWidth="1"/>
    <col min="44" max="16384" width="9" style="109"/>
  </cols>
  <sheetData>
    <row r="1" spans="1:43" ht="19.5" thickBot="1" x14ac:dyDescent="0.45">
      <c r="B1" s="111" t="s">
        <v>0</v>
      </c>
      <c r="C1" s="111" t="s">
        <v>1</v>
      </c>
      <c r="D1" s="111" t="s">
        <v>2</v>
      </c>
      <c r="E1" s="111" t="s">
        <v>3</v>
      </c>
      <c r="F1" s="111" t="s">
        <v>4</v>
      </c>
      <c r="G1" s="111" t="s">
        <v>5</v>
      </c>
      <c r="H1" s="112" t="s">
        <v>6</v>
      </c>
      <c r="I1" s="110" t="s">
        <v>0</v>
      </c>
      <c r="J1" s="111" t="s">
        <v>1</v>
      </c>
      <c r="K1" s="111" t="s">
        <v>2</v>
      </c>
      <c r="L1" s="111" t="s">
        <v>3</v>
      </c>
      <c r="M1" s="111" t="s">
        <v>4</v>
      </c>
      <c r="N1" s="111" t="s">
        <v>5</v>
      </c>
      <c r="O1" s="111" t="s">
        <v>6</v>
      </c>
      <c r="P1" s="110" t="s">
        <v>0</v>
      </c>
      <c r="Q1" s="111" t="s">
        <v>1</v>
      </c>
      <c r="R1" s="111" t="s">
        <v>2</v>
      </c>
      <c r="S1" s="111" t="s">
        <v>3</v>
      </c>
      <c r="T1" s="111" t="s">
        <v>4</v>
      </c>
      <c r="U1" s="111" t="s">
        <v>5</v>
      </c>
      <c r="V1" s="111" t="s">
        <v>6</v>
      </c>
      <c r="W1" s="110" t="s">
        <v>0</v>
      </c>
      <c r="X1" s="111" t="s">
        <v>1</v>
      </c>
      <c r="Y1" s="111" t="s">
        <v>2</v>
      </c>
      <c r="Z1" s="111" t="s">
        <v>3</v>
      </c>
      <c r="AA1" s="111" t="s">
        <v>4</v>
      </c>
      <c r="AB1" s="111" t="s">
        <v>5</v>
      </c>
      <c r="AC1" s="111" t="s">
        <v>6</v>
      </c>
      <c r="AD1" s="110" t="s">
        <v>0</v>
      </c>
      <c r="AE1" s="111" t="s">
        <v>1</v>
      </c>
      <c r="AF1" s="111" t="s">
        <v>2</v>
      </c>
      <c r="AG1" s="111" t="s">
        <v>3</v>
      </c>
      <c r="AH1" s="111" t="s">
        <v>4</v>
      </c>
      <c r="AI1" s="111" t="s">
        <v>5</v>
      </c>
      <c r="AJ1" s="111" t="s">
        <v>6</v>
      </c>
      <c r="AK1" s="110" t="s">
        <v>0</v>
      </c>
      <c r="AL1" s="111" t="s">
        <v>1</v>
      </c>
      <c r="AM1" s="111" t="s">
        <v>2</v>
      </c>
      <c r="AN1" s="111" t="s">
        <v>3</v>
      </c>
      <c r="AO1" s="111" t="s">
        <v>4</v>
      </c>
      <c r="AP1" s="111" t="s">
        <v>5</v>
      </c>
      <c r="AQ1" s="111" t="s">
        <v>6</v>
      </c>
    </row>
    <row r="2" spans="1:43" x14ac:dyDescent="0.4">
      <c r="A2" s="51" t="s">
        <v>123</v>
      </c>
      <c r="B2" s="113" t="str">
        <f>""</f>
        <v/>
      </c>
      <c r="C2" s="113" t="str">
        <f>""</f>
        <v/>
      </c>
      <c r="D2" s="113" t="str">
        <f>""</f>
        <v/>
      </c>
      <c r="E2" s="113">
        <v>44531</v>
      </c>
      <c r="F2" s="113">
        <f>E2+1</f>
        <v>44532</v>
      </c>
      <c r="G2" s="113">
        <f t="shared" ref="G2:AI2" si="0">F2+1</f>
        <v>44533</v>
      </c>
      <c r="H2" s="114">
        <f t="shared" si="0"/>
        <v>44534</v>
      </c>
      <c r="I2" s="115">
        <f t="shared" si="0"/>
        <v>44535</v>
      </c>
      <c r="J2" s="113">
        <f t="shared" si="0"/>
        <v>44536</v>
      </c>
      <c r="K2" s="113">
        <f t="shared" si="0"/>
        <v>44537</v>
      </c>
      <c r="L2" s="113">
        <f t="shared" si="0"/>
        <v>44538</v>
      </c>
      <c r="M2" s="113">
        <f t="shared" si="0"/>
        <v>44539</v>
      </c>
      <c r="N2" s="113">
        <f t="shared" si="0"/>
        <v>44540</v>
      </c>
      <c r="O2" s="113">
        <f t="shared" si="0"/>
        <v>44541</v>
      </c>
      <c r="P2" s="115">
        <f t="shared" si="0"/>
        <v>44542</v>
      </c>
      <c r="Q2" s="113">
        <f t="shared" si="0"/>
        <v>44543</v>
      </c>
      <c r="R2" s="113">
        <f t="shared" si="0"/>
        <v>44544</v>
      </c>
      <c r="S2" s="113">
        <f t="shared" si="0"/>
        <v>44545</v>
      </c>
      <c r="T2" s="113">
        <f t="shared" si="0"/>
        <v>44546</v>
      </c>
      <c r="U2" s="113">
        <f t="shared" si="0"/>
        <v>44547</v>
      </c>
      <c r="V2" s="113">
        <f t="shared" si="0"/>
        <v>44548</v>
      </c>
      <c r="W2" s="115">
        <f t="shared" si="0"/>
        <v>44549</v>
      </c>
      <c r="X2" s="113">
        <f t="shared" si="0"/>
        <v>44550</v>
      </c>
      <c r="Y2" s="113">
        <f t="shared" si="0"/>
        <v>44551</v>
      </c>
      <c r="Z2" s="113">
        <f t="shared" si="0"/>
        <v>44552</v>
      </c>
      <c r="AA2" s="113">
        <f t="shared" si="0"/>
        <v>44553</v>
      </c>
      <c r="AB2" s="113">
        <f t="shared" si="0"/>
        <v>44554</v>
      </c>
      <c r="AC2" s="113">
        <f t="shared" si="0"/>
        <v>44555</v>
      </c>
      <c r="AD2" s="115">
        <f t="shared" si="0"/>
        <v>44556</v>
      </c>
      <c r="AE2" s="113">
        <f t="shared" si="0"/>
        <v>44557</v>
      </c>
      <c r="AF2" s="113">
        <f t="shared" si="0"/>
        <v>44558</v>
      </c>
      <c r="AG2" s="113">
        <f t="shared" si="0"/>
        <v>44559</v>
      </c>
      <c r="AH2" s="113">
        <f t="shared" si="0"/>
        <v>44560</v>
      </c>
      <c r="AI2" s="113">
        <f t="shared" si="0"/>
        <v>44561</v>
      </c>
      <c r="AJ2" s="113" t="str">
        <f>""</f>
        <v/>
      </c>
      <c r="AK2" s="115" t="str">
        <f>""</f>
        <v/>
      </c>
      <c r="AL2" s="113" t="str">
        <f>""</f>
        <v/>
      </c>
      <c r="AM2" s="113" t="str">
        <f>""</f>
        <v/>
      </c>
      <c r="AN2" s="113" t="str">
        <f>""</f>
        <v/>
      </c>
      <c r="AO2" s="113" t="str">
        <f>""</f>
        <v/>
      </c>
      <c r="AP2" s="113" t="str">
        <f>""</f>
        <v/>
      </c>
      <c r="AQ2" s="113" t="str">
        <f>""</f>
        <v/>
      </c>
    </row>
    <row r="3" spans="1:43" x14ac:dyDescent="0.4">
      <c r="A3" s="51" t="s">
        <v>114</v>
      </c>
      <c r="B3" s="113" t="str">
        <f>""</f>
        <v/>
      </c>
      <c r="C3" s="113" t="str">
        <f>""</f>
        <v/>
      </c>
      <c r="D3" s="113" t="str">
        <f>""</f>
        <v/>
      </c>
      <c r="E3" s="113" t="str">
        <f>""</f>
        <v/>
      </c>
      <c r="F3" s="113" t="str">
        <f>""</f>
        <v/>
      </c>
      <c r="G3" s="113" t="str">
        <f>""</f>
        <v/>
      </c>
      <c r="H3" s="114">
        <v>44562</v>
      </c>
      <c r="I3" s="115">
        <f t="shared" ref="I3:AI3" si="1">H3+1</f>
        <v>44563</v>
      </c>
      <c r="J3" s="113">
        <f t="shared" si="1"/>
        <v>44564</v>
      </c>
      <c r="K3" s="113">
        <f t="shared" si="1"/>
        <v>44565</v>
      </c>
      <c r="L3" s="113">
        <f t="shared" si="1"/>
        <v>44566</v>
      </c>
      <c r="M3" s="113">
        <f t="shared" si="1"/>
        <v>44567</v>
      </c>
      <c r="N3" s="113">
        <f t="shared" si="1"/>
        <v>44568</v>
      </c>
      <c r="O3" s="113">
        <f t="shared" si="1"/>
        <v>44569</v>
      </c>
      <c r="P3" s="115">
        <f t="shared" si="1"/>
        <v>44570</v>
      </c>
      <c r="Q3" s="113">
        <f t="shared" si="1"/>
        <v>44571</v>
      </c>
      <c r="R3" s="113">
        <f t="shared" si="1"/>
        <v>44572</v>
      </c>
      <c r="S3" s="113">
        <f t="shared" si="1"/>
        <v>44573</v>
      </c>
      <c r="T3" s="113">
        <f t="shared" si="1"/>
        <v>44574</v>
      </c>
      <c r="U3" s="113">
        <f t="shared" si="1"/>
        <v>44575</v>
      </c>
      <c r="V3" s="113">
        <f t="shared" si="1"/>
        <v>44576</v>
      </c>
      <c r="W3" s="115">
        <f t="shared" si="1"/>
        <v>44577</v>
      </c>
      <c r="X3" s="113">
        <f t="shared" si="1"/>
        <v>44578</v>
      </c>
      <c r="Y3" s="113">
        <f t="shared" si="1"/>
        <v>44579</v>
      </c>
      <c r="Z3" s="113">
        <f t="shared" si="1"/>
        <v>44580</v>
      </c>
      <c r="AA3" s="113">
        <f t="shared" si="1"/>
        <v>44581</v>
      </c>
      <c r="AB3" s="113">
        <f t="shared" si="1"/>
        <v>44582</v>
      </c>
      <c r="AC3" s="113">
        <f t="shared" si="1"/>
        <v>44583</v>
      </c>
      <c r="AD3" s="115">
        <f t="shared" si="1"/>
        <v>44584</v>
      </c>
      <c r="AE3" s="113">
        <f t="shared" si="1"/>
        <v>44585</v>
      </c>
      <c r="AF3" s="113">
        <f t="shared" si="1"/>
        <v>44586</v>
      </c>
      <c r="AG3" s="113">
        <f t="shared" si="1"/>
        <v>44587</v>
      </c>
      <c r="AH3" s="113">
        <f t="shared" si="1"/>
        <v>44588</v>
      </c>
      <c r="AI3" s="113">
        <f t="shared" si="1"/>
        <v>44589</v>
      </c>
      <c r="AJ3" s="113">
        <f t="shared" ref="AJ3:AL3" si="2">AI3+1</f>
        <v>44590</v>
      </c>
      <c r="AK3" s="115">
        <f t="shared" si="2"/>
        <v>44591</v>
      </c>
      <c r="AL3" s="113">
        <f t="shared" si="2"/>
        <v>44592</v>
      </c>
      <c r="AM3" s="113" t="str">
        <f>""</f>
        <v/>
      </c>
      <c r="AN3" s="113" t="str">
        <f>""</f>
        <v/>
      </c>
      <c r="AO3" s="113" t="str">
        <f>""</f>
        <v/>
      </c>
      <c r="AP3" s="113" t="str">
        <f>""</f>
        <v/>
      </c>
      <c r="AQ3" s="113" t="str">
        <f>""</f>
        <v/>
      </c>
    </row>
    <row r="4" spans="1:43" x14ac:dyDescent="0.4">
      <c r="A4" s="51" t="s">
        <v>115</v>
      </c>
      <c r="B4" s="113" t="str">
        <f>""</f>
        <v/>
      </c>
      <c r="C4" s="113" t="str">
        <f>""</f>
        <v/>
      </c>
      <c r="D4" s="113">
        <v>44593</v>
      </c>
      <c r="E4" s="113">
        <v>44594</v>
      </c>
      <c r="F4" s="113">
        <v>44595</v>
      </c>
      <c r="G4" s="113">
        <v>44596</v>
      </c>
      <c r="H4" s="114">
        <v>44597</v>
      </c>
      <c r="I4" s="115">
        <f t="shared" ref="I4:AE4" si="3">H4+1</f>
        <v>44598</v>
      </c>
      <c r="J4" s="113">
        <f t="shared" si="3"/>
        <v>44599</v>
      </c>
      <c r="K4" s="113">
        <f t="shared" si="3"/>
        <v>44600</v>
      </c>
      <c r="L4" s="113">
        <f t="shared" si="3"/>
        <v>44601</v>
      </c>
      <c r="M4" s="113">
        <f t="shared" si="3"/>
        <v>44602</v>
      </c>
      <c r="N4" s="113">
        <f t="shared" si="3"/>
        <v>44603</v>
      </c>
      <c r="O4" s="113">
        <f t="shared" si="3"/>
        <v>44604</v>
      </c>
      <c r="P4" s="115">
        <f t="shared" si="3"/>
        <v>44605</v>
      </c>
      <c r="Q4" s="113">
        <f t="shared" si="3"/>
        <v>44606</v>
      </c>
      <c r="R4" s="113">
        <f t="shared" si="3"/>
        <v>44607</v>
      </c>
      <c r="S4" s="113">
        <f t="shared" si="3"/>
        <v>44608</v>
      </c>
      <c r="T4" s="113">
        <f t="shared" si="3"/>
        <v>44609</v>
      </c>
      <c r="U4" s="113">
        <f t="shared" si="3"/>
        <v>44610</v>
      </c>
      <c r="V4" s="113">
        <f t="shared" si="3"/>
        <v>44611</v>
      </c>
      <c r="W4" s="115">
        <f t="shared" si="3"/>
        <v>44612</v>
      </c>
      <c r="X4" s="113">
        <f t="shared" si="3"/>
        <v>44613</v>
      </c>
      <c r="Y4" s="113">
        <f t="shared" si="3"/>
        <v>44614</v>
      </c>
      <c r="Z4" s="113">
        <f t="shared" si="3"/>
        <v>44615</v>
      </c>
      <c r="AA4" s="113">
        <f t="shared" si="3"/>
        <v>44616</v>
      </c>
      <c r="AB4" s="113">
        <f t="shared" si="3"/>
        <v>44617</v>
      </c>
      <c r="AC4" s="113">
        <f t="shared" si="3"/>
        <v>44618</v>
      </c>
      <c r="AD4" s="115">
        <f t="shared" si="3"/>
        <v>44619</v>
      </c>
      <c r="AE4" s="113">
        <f t="shared" si="3"/>
        <v>44620</v>
      </c>
      <c r="AF4" s="113" t="str">
        <f>""</f>
        <v/>
      </c>
      <c r="AG4" s="113" t="str">
        <f>""</f>
        <v/>
      </c>
      <c r="AH4" s="113" t="str">
        <f>""</f>
        <v/>
      </c>
      <c r="AI4" s="113" t="str">
        <f>""</f>
        <v/>
      </c>
      <c r="AJ4" s="113" t="str">
        <f>""</f>
        <v/>
      </c>
      <c r="AK4" s="115" t="str">
        <f>""</f>
        <v/>
      </c>
      <c r="AL4" s="113" t="str">
        <f>""</f>
        <v/>
      </c>
      <c r="AM4" s="113" t="str">
        <f>""</f>
        <v/>
      </c>
      <c r="AN4" s="113" t="str">
        <f>""</f>
        <v/>
      </c>
      <c r="AO4" s="113" t="str">
        <f>""</f>
        <v/>
      </c>
      <c r="AP4" s="113" t="str">
        <f>""</f>
        <v/>
      </c>
      <c r="AQ4" s="113" t="str">
        <f>""</f>
        <v/>
      </c>
    </row>
    <row r="5" spans="1:43" x14ac:dyDescent="0.4">
      <c r="A5" s="51" t="s">
        <v>116</v>
      </c>
      <c r="B5" s="113" t="str">
        <f>""</f>
        <v/>
      </c>
      <c r="C5" s="113" t="str">
        <f>""</f>
        <v/>
      </c>
      <c r="D5" s="113">
        <v>44621</v>
      </c>
      <c r="E5" s="113">
        <v>44622</v>
      </c>
      <c r="F5" s="113">
        <v>44623</v>
      </c>
      <c r="G5" s="113">
        <v>44624</v>
      </c>
      <c r="H5" s="114">
        <v>44625</v>
      </c>
      <c r="I5" s="115">
        <f t="shared" ref="I5:AH5" si="4">H5+1</f>
        <v>44626</v>
      </c>
      <c r="J5" s="113">
        <f t="shared" si="4"/>
        <v>44627</v>
      </c>
      <c r="K5" s="113">
        <f t="shared" si="4"/>
        <v>44628</v>
      </c>
      <c r="L5" s="113">
        <f t="shared" si="4"/>
        <v>44629</v>
      </c>
      <c r="M5" s="113">
        <f t="shared" si="4"/>
        <v>44630</v>
      </c>
      <c r="N5" s="113">
        <f t="shared" si="4"/>
        <v>44631</v>
      </c>
      <c r="O5" s="113">
        <f t="shared" si="4"/>
        <v>44632</v>
      </c>
      <c r="P5" s="115">
        <f t="shared" si="4"/>
        <v>44633</v>
      </c>
      <c r="Q5" s="113">
        <f t="shared" si="4"/>
        <v>44634</v>
      </c>
      <c r="R5" s="113">
        <f t="shared" si="4"/>
        <v>44635</v>
      </c>
      <c r="S5" s="113">
        <f t="shared" si="4"/>
        <v>44636</v>
      </c>
      <c r="T5" s="113">
        <f t="shared" si="4"/>
        <v>44637</v>
      </c>
      <c r="U5" s="113">
        <f t="shared" si="4"/>
        <v>44638</v>
      </c>
      <c r="V5" s="113">
        <f t="shared" si="4"/>
        <v>44639</v>
      </c>
      <c r="W5" s="115">
        <f t="shared" si="4"/>
        <v>44640</v>
      </c>
      <c r="X5" s="113">
        <f t="shared" si="4"/>
        <v>44641</v>
      </c>
      <c r="Y5" s="113">
        <f t="shared" si="4"/>
        <v>44642</v>
      </c>
      <c r="Z5" s="113">
        <f t="shared" si="4"/>
        <v>44643</v>
      </c>
      <c r="AA5" s="113">
        <f t="shared" si="4"/>
        <v>44644</v>
      </c>
      <c r="AB5" s="113">
        <f t="shared" si="4"/>
        <v>44645</v>
      </c>
      <c r="AC5" s="113">
        <f t="shared" si="4"/>
        <v>44646</v>
      </c>
      <c r="AD5" s="115">
        <f t="shared" si="4"/>
        <v>44647</v>
      </c>
      <c r="AE5" s="113">
        <f t="shared" si="4"/>
        <v>44648</v>
      </c>
      <c r="AF5" s="113">
        <f t="shared" si="4"/>
        <v>44649</v>
      </c>
      <c r="AG5" s="113">
        <f t="shared" si="4"/>
        <v>44650</v>
      </c>
      <c r="AH5" s="113">
        <f t="shared" si="4"/>
        <v>44651</v>
      </c>
      <c r="AI5" s="113" t="str">
        <f>""</f>
        <v/>
      </c>
      <c r="AJ5" s="113" t="str">
        <f>""</f>
        <v/>
      </c>
      <c r="AK5" s="115" t="str">
        <f>""</f>
        <v/>
      </c>
      <c r="AL5" s="113" t="str">
        <f>""</f>
        <v/>
      </c>
      <c r="AM5" s="113" t="str">
        <f>""</f>
        <v/>
      </c>
      <c r="AN5" s="113" t="str">
        <f>""</f>
        <v/>
      </c>
      <c r="AO5" s="113" t="str">
        <f>""</f>
        <v/>
      </c>
      <c r="AP5" s="113" t="str">
        <f>""</f>
        <v/>
      </c>
      <c r="AQ5" s="113" t="str">
        <f>""</f>
        <v/>
      </c>
    </row>
    <row r="6" spans="1:43" x14ac:dyDescent="0.4">
      <c r="A6" s="51" t="s">
        <v>117</v>
      </c>
      <c r="B6" s="113" t="str">
        <f>""</f>
        <v/>
      </c>
      <c r="C6" s="113" t="str">
        <f>""</f>
        <v/>
      </c>
      <c r="D6" s="113" t="str">
        <f>""</f>
        <v/>
      </c>
      <c r="E6" s="113" t="str">
        <f>""</f>
        <v/>
      </c>
      <c r="F6" s="113" t="str">
        <f>""</f>
        <v/>
      </c>
      <c r="G6" s="113">
        <v>44652</v>
      </c>
      <c r="H6" s="114">
        <v>44653</v>
      </c>
      <c r="I6" s="115">
        <f t="shared" ref="I6:AJ6" si="5">H6+1</f>
        <v>44654</v>
      </c>
      <c r="J6" s="113">
        <f t="shared" si="5"/>
        <v>44655</v>
      </c>
      <c r="K6" s="113">
        <f t="shared" si="5"/>
        <v>44656</v>
      </c>
      <c r="L6" s="113">
        <f t="shared" si="5"/>
        <v>44657</v>
      </c>
      <c r="M6" s="113">
        <f t="shared" si="5"/>
        <v>44658</v>
      </c>
      <c r="N6" s="113">
        <f t="shared" si="5"/>
        <v>44659</v>
      </c>
      <c r="O6" s="113">
        <f t="shared" si="5"/>
        <v>44660</v>
      </c>
      <c r="P6" s="115">
        <f t="shared" si="5"/>
        <v>44661</v>
      </c>
      <c r="Q6" s="113">
        <f t="shared" si="5"/>
        <v>44662</v>
      </c>
      <c r="R6" s="113">
        <f t="shared" si="5"/>
        <v>44663</v>
      </c>
      <c r="S6" s="113">
        <f t="shared" si="5"/>
        <v>44664</v>
      </c>
      <c r="T6" s="113">
        <f t="shared" si="5"/>
        <v>44665</v>
      </c>
      <c r="U6" s="113">
        <f t="shared" si="5"/>
        <v>44666</v>
      </c>
      <c r="V6" s="113">
        <f t="shared" si="5"/>
        <v>44667</v>
      </c>
      <c r="W6" s="115">
        <f t="shared" si="5"/>
        <v>44668</v>
      </c>
      <c r="X6" s="113">
        <f t="shared" si="5"/>
        <v>44669</v>
      </c>
      <c r="Y6" s="113">
        <f t="shared" si="5"/>
        <v>44670</v>
      </c>
      <c r="Z6" s="113">
        <f t="shared" si="5"/>
        <v>44671</v>
      </c>
      <c r="AA6" s="113">
        <f t="shared" si="5"/>
        <v>44672</v>
      </c>
      <c r="AB6" s="113">
        <f t="shared" si="5"/>
        <v>44673</v>
      </c>
      <c r="AC6" s="113">
        <f t="shared" si="5"/>
        <v>44674</v>
      </c>
      <c r="AD6" s="115">
        <f t="shared" si="5"/>
        <v>44675</v>
      </c>
      <c r="AE6" s="113">
        <f t="shared" si="5"/>
        <v>44676</v>
      </c>
      <c r="AF6" s="113">
        <f t="shared" si="5"/>
        <v>44677</v>
      </c>
      <c r="AG6" s="113">
        <f t="shared" si="5"/>
        <v>44678</v>
      </c>
      <c r="AH6" s="113">
        <f t="shared" si="5"/>
        <v>44679</v>
      </c>
      <c r="AI6" s="113">
        <f t="shared" si="5"/>
        <v>44680</v>
      </c>
      <c r="AJ6" s="113">
        <f t="shared" si="5"/>
        <v>44681</v>
      </c>
      <c r="AK6" s="115" t="str">
        <f>""</f>
        <v/>
      </c>
      <c r="AL6" s="113" t="str">
        <f>""</f>
        <v/>
      </c>
      <c r="AM6" s="113" t="str">
        <f>""</f>
        <v/>
      </c>
      <c r="AN6" s="113" t="str">
        <f>""</f>
        <v/>
      </c>
      <c r="AO6" s="113" t="str">
        <f>""</f>
        <v/>
      </c>
      <c r="AP6" s="113" t="str">
        <f>""</f>
        <v/>
      </c>
      <c r="AQ6" s="113" t="str">
        <f>""</f>
        <v/>
      </c>
    </row>
    <row r="7" spans="1:43" x14ac:dyDescent="0.4">
      <c r="A7" s="51" t="s">
        <v>118</v>
      </c>
      <c r="B7" s="113">
        <v>44682</v>
      </c>
      <c r="C7" s="113">
        <v>44683</v>
      </c>
      <c r="D7" s="113">
        <v>44684</v>
      </c>
      <c r="E7" s="113">
        <v>44685</v>
      </c>
      <c r="F7" s="113">
        <v>44686</v>
      </c>
      <c r="G7" s="113">
        <v>44687</v>
      </c>
      <c r="H7" s="114">
        <v>44688</v>
      </c>
      <c r="I7" s="115">
        <f t="shared" ref="I7:AF7" si="6">H7+1</f>
        <v>44689</v>
      </c>
      <c r="J7" s="113">
        <f t="shared" si="6"/>
        <v>44690</v>
      </c>
      <c r="K7" s="113">
        <f t="shared" si="6"/>
        <v>44691</v>
      </c>
      <c r="L7" s="113">
        <f t="shared" si="6"/>
        <v>44692</v>
      </c>
      <c r="M7" s="113">
        <f t="shared" si="6"/>
        <v>44693</v>
      </c>
      <c r="N7" s="113">
        <f t="shared" si="6"/>
        <v>44694</v>
      </c>
      <c r="O7" s="113">
        <f t="shared" si="6"/>
        <v>44695</v>
      </c>
      <c r="P7" s="115">
        <f t="shared" si="6"/>
        <v>44696</v>
      </c>
      <c r="Q7" s="113">
        <f t="shared" si="6"/>
        <v>44697</v>
      </c>
      <c r="R7" s="113">
        <f t="shared" si="6"/>
        <v>44698</v>
      </c>
      <c r="S7" s="113">
        <f t="shared" si="6"/>
        <v>44699</v>
      </c>
      <c r="T7" s="113">
        <f t="shared" si="6"/>
        <v>44700</v>
      </c>
      <c r="U7" s="113">
        <f t="shared" si="6"/>
        <v>44701</v>
      </c>
      <c r="V7" s="113">
        <f t="shared" si="6"/>
        <v>44702</v>
      </c>
      <c r="W7" s="115">
        <f t="shared" si="6"/>
        <v>44703</v>
      </c>
      <c r="X7" s="113">
        <f t="shared" si="6"/>
        <v>44704</v>
      </c>
      <c r="Y7" s="113">
        <f t="shared" si="6"/>
        <v>44705</v>
      </c>
      <c r="Z7" s="113">
        <f t="shared" si="6"/>
        <v>44706</v>
      </c>
      <c r="AA7" s="113">
        <f t="shared" si="6"/>
        <v>44707</v>
      </c>
      <c r="AB7" s="113">
        <f t="shared" si="6"/>
        <v>44708</v>
      </c>
      <c r="AC7" s="113">
        <f t="shared" si="6"/>
        <v>44709</v>
      </c>
      <c r="AD7" s="115">
        <f t="shared" si="6"/>
        <v>44710</v>
      </c>
      <c r="AE7" s="113">
        <f t="shared" si="6"/>
        <v>44711</v>
      </c>
      <c r="AF7" s="113">
        <f t="shared" si="6"/>
        <v>44712</v>
      </c>
      <c r="AG7" s="113" t="str">
        <f>""</f>
        <v/>
      </c>
      <c r="AH7" s="113" t="str">
        <f>""</f>
        <v/>
      </c>
      <c r="AI7" s="113" t="str">
        <f>""</f>
        <v/>
      </c>
      <c r="AJ7" s="113" t="str">
        <f>""</f>
        <v/>
      </c>
      <c r="AK7" s="115" t="str">
        <f>""</f>
        <v/>
      </c>
      <c r="AL7" s="113" t="str">
        <f>""</f>
        <v/>
      </c>
      <c r="AM7" s="113" t="str">
        <f>""</f>
        <v/>
      </c>
      <c r="AN7" s="113" t="str">
        <f>""</f>
        <v/>
      </c>
      <c r="AO7" s="113" t="str">
        <f>""</f>
        <v/>
      </c>
      <c r="AP7" s="113" t="str">
        <f>""</f>
        <v/>
      </c>
      <c r="AQ7" s="113" t="str">
        <f>""</f>
        <v/>
      </c>
    </row>
    <row r="8" spans="1:43" x14ac:dyDescent="0.4">
      <c r="A8" s="51" t="s">
        <v>119</v>
      </c>
      <c r="B8" s="113" t="str">
        <f>""</f>
        <v/>
      </c>
      <c r="C8" s="113" t="str">
        <f>""</f>
        <v/>
      </c>
      <c r="D8" s="113" t="str">
        <f>""</f>
        <v/>
      </c>
      <c r="E8" s="113">
        <v>44713</v>
      </c>
      <c r="F8" s="113">
        <v>44714</v>
      </c>
      <c r="G8" s="113">
        <v>44715</v>
      </c>
      <c r="H8" s="114">
        <v>44716</v>
      </c>
      <c r="I8" s="115">
        <f t="shared" ref="I8:AH8" si="7">H8+1</f>
        <v>44717</v>
      </c>
      <c r="J8" s="113">
        <f t="shared" si="7"/>
        <v>44718</v>
      </c>
      <c r="K8" s="113">
        <f t="shared" si="7"/>
        <v>44719</v>
      </c>
      <c r="L8" s="113">
        <f t="shared" si="7"/>
        <v>44720</v>
      </c>
      <c r="M8" s="113">
        <f t="shared" si="7"/>
        <v>44721</v>
      </c>
      <c r="N8" s="113">
        <f t="shared" si="7"/>
        <v>44722</v>
      </c>
      <c r="O8" s="113">
        <f t="shared" si="7"/>
        <v>44723</v>
      </c>
      <c r="P8" s="115">
        <f t="shared" si="7"/>
        <v>44724</v>
      </c>
      <c r="Q8" s="113">
        <f t="shared" si="7"/>
        <v>44725</v>
      </c>
      <c r="R8" s="113">
        <f t="shared" si="7"/>
        <v>44726</v>
      </c>
      <c r="S8" s="113">
        <f t="shared" si="7"/>
        <v>44727</v>
      </c>
      <c r="T8" s="113">
        <f t="shared" si="7"/>
        <v>44728</v>
      </c>
      <c r="U8" s="113">
        <f t="shared" si="7"/>
        <v>44729</v>
      </c>
      <c r="V8" s="113">
        <f t="shared" si="7"/>
        <v>44730</v>
      </c>
      <c r="W8" s="115">
        <f t="shared" si="7"/>
        <v>44731</v>
      </c>
      <c r="X8" s="113">
        <f t="shared" si="7"/>
        <v>44732</v>
      </c>
      <c r="Y8" s="113">
        <f t="shared" si="7"/>
        <v>44733</v>
      </c>
      <c r="Z8" s="113">
        <f t="shared" si="7"/>
        <v>44734</v>
      </c>
      <c r="AA8" s="113">
        <f t="shared" si="7"/>
        <v>44735</v>
      </c>
      <c r="AB8" s="113">
        <f t="shared" si="7"/>
        <v>44736</v>
      </c>
      <c r="AC8" s="113">
        <f t="shared" si="7"/>
        <v>44737</v>
      </c>
      <c r="AD8" s="115">
        <f t="shared" si="7"/>
        <v>44738</v>
      </c>
      <c r="AE8" s="113">
        <f t="shared" si="7"/>
        <v>44739</v>
      </c>
      <c r="AF8" s="113">
        <f t="shared" si="7"/>
        <v>44740</v>
      </c>
      <c r="AG8" s="113">
        <f t="shared" si="7"/>
        <v>44741</v>
      </c>
      <c r="AH8" s="113">
        <f t="shared" si="7"/>
        <v>44742</v>
      </c>
      <c r="AI8" s="113" t="str">
        <f>""</f>
        <v/>
      </c>
      <c r="AJ8" s="113" t="str">
        <f>""</f>
        <v/>
      </c>
      <c r="AK8" s="115" t="str">
        <f>""</f>
        <v/>
      </c>
      <c r="AL8" s="113" t="str">
        <f>""</f>
        <v/>
      </c>
      <c r="AM8" s="113" t="str">
        <f>""</f>
        <v/>
      </c>
      <c r="AN8" s="113" t="str">
        <f>""</f>
        <v/>
      </c>
      <c r="AO8" s="113" t="str">
        <f>""</f>
        <v/>
      </c>
      <c r="AP8" s="113" t="str">
        <f>""</f>
        <v/>
      </c>
      <c r="AQ8" s="113" t="str">
        <f>""</f>
        <v/>
      </c>
    </row>
    <row r="9" spans="1:43" x14ac:dyDescent="0.4">
      <c r="A9" s="51" t="s">
        <v>120</v>
      </c>
      <c r="B9" s="113" t="str">
        <f>""</f>
        <v/>
      </c>
      <c r="C9" s="113" t="str">
        <f>""</f>
        <v/>
      </c>
      <c r="D9" s="113" t="str">
        <f>""</f>
        <v/>
      </c>
      <c r="E9" s="113" t="str">
        <f>""</f>
        <v/>
      </c>
      <c r="F9" s="113" t="str">
        <f>""</f>
        <v/>
      </c>
      <c r="G9" s="113">
        <v>44743</v>
      </c>
      <c r="H9" s="114">
        <v>44744</v>
      </c>
      <c r="I9" s="115">
        <f t="shared" ref="I9:AK9" si="8">H9+1</f>
        <v>44745</v>
      </c>
      <c r="J9" s="113">
        <f t="shared" si="8"/>
        <v>44746</v>
      </c>
      <c r="K9" s="113">
        <f t="shared" si="8"/>
        <v>44747</v>
      </c>
      <c r="L9" s="113">
        <f t="shared" si="8"/>
        <v>44748</v>
      </c>
      <c r="M9" s="113">
        <f t="shared" si="8"/>
        <v>44749</v>
      </c>
      <c r="N9" s="113">
        <f t="shared" si="8"/>
        <v>44750</v>
      </c>
      <c r="O9" s="113">
        <f t="shared" si="8"/>
        <v>44751</v>
      </c>
      <c r="P9" s="115">
        <f t="shared" si="8"/>
        <v>44752</v>
      </c>
      <c r="Q9" s="113">
        <f t="shared" si="8"/>
        <v>44753</v>
      </c>
      <c r="R9" s="113">
        <f t="shared" si="8"/>
        <v>44754</v>
      </c>
      <c r="S9" s="113">
        <f t="shared" si="8"/>
        <v>44755</v>
      </c>
      <c r="T9" s="113">
        <f t="shared" si="8"/>
        <v>44756</v>
      </c>
      <c r="U9" s="113">
        <f t="shared" si="8"/>
        <v>44757</v>
      </c>
      <c r="V9" s="113">
        <f t="shared" si="8"/>
        <v>44758</v>
      </c>
      <c r="W9" s="115">
        <f t="shared" si="8"/>
        <v>44759</v>
      </c>
      <c r="X9" s="113">
        <f t="shared" si="8"/>
        <v>44760</v>
      </c>
      <c r="Y9" s="113">
        <f t="shared" si="8"/>
        <v>44761</v>
      </c>
      <c r="Z9" s="113">
        <f t="shared" si="8"/>
        <v>44762</v>
      </c>
      <c r="AA9" s="113">
        <f t="shared" si="8"/>
        <v>44763</v>
      </c>
      <c r="AB9" s="113">
        <f t="shared" si="8"/>
        <v>44764</v>
      </c>
      <c r="AC9" s="113">
        <f t="shared" si="8"/>
        <v>44765</v>
      </c>
      <c r="AD9" s="115">
        <f t="shared" si="8"/>
        <v>44766</v>
      </c>
      <c r="AE9" s="113">
        <f t="shared" si="8"/>
        <v>44767</v>
      </c>
      <c r="AF9" s="113">
        <f t="shared" si="8"/>
        <v>44768</v>
      </c>
      <c r="AG9" s="113">
        <f t="shared" si="8"/>
        <v>44769</v>
      </c>
      <c r="AH9" s="113">
        <f t="shared" si="8"/>
        <v>44770</v>
      </c>
      <c r="AI9" s="113">
        <f t="shared" si="8"/>
        <v>44771</v>
      </c>
      <c r="AJ9" s="113">
        <f t="shared" si="8"/>
        <v>44772</v>
      </c>
      <c r="AK9" s="115">
        <f t="shared" si="8"/>
        <v>44773</v>
      </c>
      <c r="AL9" s="113" t="str">
        <f>""</f>
        <v/>
      </c>
      <c r="AM9" s="113" t="str">
        <f>""</f>
        <v/>
      </c>
      <c r="AN9" s="113" t="str">
        <f>""</f>
        <v/>
      </c>
      <c r="AO9" s="113" t="str">
        <f>""</f>
        <v/>
      </c>
      <c r="AP9" s="113" t="str">
        <f>""</f>
        <v/>
      </c>
      <c r="AQ9" s="113" t="str">
        <f>""</f>
        <v/>
      </c>
    </row>
    <row r="10" spans="1:43" x14ac:dyDescent="0.4">
      <c r="A10" s="51" t="s">
        <v>121</v>
      </c>
      <c r="B10" s="113" t="str">
        <f>""</f>
        <v/>
      </c>
      <c r="C10" s="113">
        <v>44774</v>
      </c>
      <c r="D10" s="113">
        <v>44775</v>
      </c>
      <c r="E10" s="113">
        <v>44776</v>
      </c>
      <c r="F10" s="113">
        <v>44777</v>
      </c>
      <c r="G10" s="113">
        <v>44778</v>
      </c>
      <c r="H10" s="114">
        <v>44779</v>
      </c>
      <c r="I10" s="115">
        <f t="shared" ref="I10:AG10" si="9">H10+1</f>
        <v>44780</v>
      </c>
      <c r="J10" s="113">
        <f t="shared" si="9"/>
        <v>44781</v>
      </c>
      <c r="K10" s="113">
        <f t="shared" si="9"/>
        <v>44782</v>
      </c>
      <c r="L10" s="113">
        <f t="shared" si="9"/>
        <v>44783</v>
      </c>
      <c r="M10" s="113">
        <f t="shared" si="9"/>
        <v>44784</v>
      </c>
      <c r="N10" s="113">
        <f t="shared" si="9"/>
        <v>44785</v>
      </c>
      <c r="O10" s="113">
        <f t="shared" si="9"/>
        <v>44786</v>
      </c>
      <c r="P10" s="115">
        <f t="shared" si="9"/>
        <v>44787</v>
      </c>
      <c r="Q10" s="113">
        <f t="shared" si="9"/>
        <v>44788</v>
      </c>
      <c r="R10" s="113">
        <f t="shared" si="9"/>
        <v>44789</v>
      </c>
      <c r="S10" s="113">
        <f t="shared" si="9"/>
        <v>44790</v>
      </c>
      <c r="T10" s="113">
        <f t="shared" si="9"/>
        <v>44791</v>
      </c>
      <c r="U10" s="113">
        <f t="shared" si="9"/>
        <v>44792</v>
      </c>
      <c r="V10" s="113">
        <f t="shared" si="9"/>
        <v>44793</v>
      </c>
      <c r="W10" s="115">
        <f t="shared" si="9"/>
        <v>44794</v>
      </c>
      <c r="X10" s="113">
        <f t="shared" si="9"/>
        <v>44795</v>
      </c>
      <c r="Y10" s="113">
        <f t="shared" si="9"/>
        <v>44796</v>
      </c>
      <c r="Z10" s="113">
        <f t="shared" si="9"/>
        <v>44797</v>
      </c>
      <c r="AA10" s="113">
        <f t="shared" si="9"/>
        <v>44798</v>
      </c>
      <c r="AB10" s="113">
        <f t="shared" si="9"/>
        <v>44799</v>
      </c>
      <c r="AC10" s="113">
        <f t="shared" si="9"/>
        <v>44800</v>
      </c>
      <c r="AD10" s="115">
        <f t="shared" si="9"/>
        <v>44801</v>
      </c>
      <c r="AE10" s="113">
        <f t="shared" si="9"/>
        <v>44802</v>
      </c>
      <c r="AF10" s="113">
        <f t="shared" si="9"/>
        <v>44803</v>
      </c>
      <c r="AG10" s="113">
        <f t="shared" si="9"/>
        <v>44804</v>
      </c>
      <c r="AH10" s="113" t="str">
        <f>""</f>
        <v/>
      </c>
      <c r="AI10" s="113" t="str">
        <f>""</f>
        <v/>
      </c>
      <c r="AJ10" s="113" t="str">
        <f>""</f>
        <v/>
      </c>
      <c r="AK10" s="115" t="str">
        <f>""</f>
        <v/>
      </c>
      <c r="AL10" s="113" t="str">
        <f>""</f>
        <v/>
      </c>
      <c r="AM10" s="113" t="str">
        <f>""</f>
        <v/>
      </c>
      <c r="AN10" s="113" t="str">
        <f>""</f>
        <v/>
      </c>
      <c r="AO10" s="113" t="str">
        <f>""</f>
        <v/>
      </c>
      <c r="AP10" s="113" t="str">
        <f>""</f>
        <v/>
      </c>
      <c r="AQ10" s="113" t="str">
        <f>""</f>
        <v/>
      </c>
    </row>
    <row r="11" spans="1:43" x14ac:dyDescent="0.4">
      <c r="A11" s="51" t="s">
        <v>122</v>
      </c>
      <c r="B11" s="113" t="str">
        <f>""</f>
        <v/>
      </c>
      <c r="C11" s="113" t="str">
        <f>""</f>
        <v/>
      </c>
      <c r="D11" s="113" t="str">
        <f>""</f>
        <v/>
      </c>
      <c r="E11" s="113" t="str">
        <f>""</f>
        <v/>
      </c>
      <c r="F11" s="113">
        <v>44805</v>
      </c>
      <c r="G11" s="113">
        <v>44806</v>
      </c>
      <c r="H11" s="114">
        <v>44807</v>
      </c>
      <c r="I11" s="115">
        <f t="shared" ref="I11:AI11" si="10">H11+1</f>
        <v>44808</v>
      </c>
      <c r="J11" s="113">
        <f t="shared" si="10"/>
        <v>44809</v>
      </c>
      <c r="K11" s="113">
        <f t="shared" si="10"/>
        <v>44810</v>
      </c>
      <c r="L11" s="113">
        <f t="shared" si="10"/>
        <v>44811</v>
      </c>
      <c r="M11" s="113">
        <f t="shared" si="10"/>
        <v>44812</v>
      </c>
      <c r="N11" s="113">
        <f t="shared" si="10"/>
        <v>44813</v>
      </c>
      <c r="O11" s="113">
        <f t="shared" si="10"/>
        <v>44814</v>
      </c>
      <c r="P11" s="115">
        <f t="shared" si="10"/>
        <v>44815</v>
      </c>
      <c r="Q11" s="113">
        <f t="shared" si="10"/>
        <v>44816</v>
      </c>
      <c r="R11" s="113">
        <f t="shared" si="10"/>
        <v>44817</v>
      </c>
      <c r="S11" s="113">
        <f t="shared" si="10"/>
        <v>44818</v>
      </c>
      <c r="T11" s="113">
        <f t="shared" si="10"/>
        <v>44819</v>
      </c>
      <c r="U11" s="113">
        <f t="shared" si="10"/>
        <v>44820</v>
      </c>
      <c r="V11" s="113">
        <f t="shared" si="10"/>
        <v>44821</v>
      </c>
      <c r="W11" s="115">
        <f t="shared" si="10"/>
        <v>44822</v>
      </c>
      <c r="X11" s="113">
        <f t="shared" si="10"/>
        <v>44823</v>
      </c>
      <c r="Y11" s="113">
        <f t="shared" si="10"/>
        <v>44824</v>
      </c>
      <c r="Z11" s="113">
        <f t="shared" si="10"/>
        <v>44825</v>
      </c>
      <c r="AA11" s="113">
        <f t="shared" si="10"/>
        <v>44826</v>
      </c>
      <c r="AB11" s="113">
        <f t="shared" si="10"/>
        <v>44827</v>
      </c>
      <c r="AC11" s="113">
        <f t="shared" si="10"/>
        <v>44828</v>
      </c>
      <c r="AD11" s="115">
        <f t="shared" si="10"/>
        <v>44829</v>
      </c>
      <c r="AE11" s="113">
        <f t="shared" si="10"/>
        <v>44830</v>
      </c>
      <c r="AF11" s="113">
        <f t="shared" si="10"/>
        <v>44831</v>
      </c>
      <c r="AG11" s="113">
        <f t="shared" si="10"/>
        <v>44832</v>
      </c>
      <c r="AH11" s="113">
        <f t="shared" si="10"/>
        <v>44833</v>
      </c>
      <c r="AI11" s="113">
        <f t="shared" si="10"/>
        <v>44834</v>
      </c>
      <c r="AJ11" s="113" t="str">
        <f>""</f>
        <v/>
      </c>
      <c r="AK11" s="115" t="str">
        <f>""</f>
        <v/>
      </c>
      <c r="AL11" s="113" t="str">
        <f>""</f>
        <v/>
      </c>
      <c r="AM11" s="113" t="str">
        <f>""</f>
        <v/>
      </c>
      <c r="AN11" s="113" t="str">
        <f>""</f>
        <v/>
      </c>
      <c r="AO11" s="113" t="str">
        <f>""</f>
        <v/>
      </c>
      <c r="AP11" s="113" t="str">
        <f>""</f>
        <v/>
      </c>
      <c r="AQ11" s="113"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20"/>
  <sheetViews>
    <sheetView tabSelected="1" view="pageBreakPreview" zoomScale="55" zoomScaleNormal="55" zoomScaleSheetLayoutView="55" workbookViewId="0"/>
  </sheetViews>
  <sheetFormatPr defaultRowHeight="18.75" x14ac:dyDescent="0.4"/>
  <cols>
    <col min="1" max="1" width="38.75" style="94" customWidth="1"/>
    <col min="2" max="9" width="11.25" style="94" customWidth="1"/>
    <col min="10" max="10" width="15" style="94" customWidth="1"/>
    <col min="11" max="11" width="14.125" style="94" customWidth="1"/>
    <col min="12" max="12" width="11.375" style="94" customWidth="1"/>
    <col min="13" max="13" width="14" style="94" customWidth="1"/>
    <col min="14" max="14" width="20.25" style="94" customWidth="1"/>
    <col min="15" max="15" width="10.125" style="94" customWidth="1"/>
    <col min="16" max="16384" width="9" style="94"/>
  </cols>
  <sheetData>
    <row r="1" spans="1:15" ht="42" customHeight="1" x14ac:dyDescent="0.4">
      <c r="A1" s="58" t="s">
        <v>48</v>
      </c>
      <c r="B1" s="58"/>
      <c r="C1" s="117" t="s">
        <v>52</v>
      </c>
      <c r="D1" s="118"/>
      <c r="E1" s="118"/>
      <c r="F1" s="118"/>
      <c r="G1" s="118"/>
      <c r="H1" s="118"/>
      <c r="I1" s="118"/>
      <c r="J1" s="118"/>
      <c r="K1" s="109"/>
      <c r="L1" s="109"/>
      <c r="M1" s="109"/>
      <c r="N1" s="109"/>
      <c r="O1" s="108" t="s">
        <v>126</v>
      </c>
    </row>
    <row r="2" spans="1:15" ht="77.25" customHeight="1" x14ac:dyDescent="0.4">
      <c r="A2" s="17" t="s">
        <v>124</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19" t="s">
        <v>7</v>
      </c>
      <c r="K6" s="121" t="s">
        <v>34</v>
      </c>
      <c r="L6" s="123" t="s">
        <v>8</v>
      </c>
      <c r="M6" s="123"/>
      <c r="N6" s="123"/>
    </row>
    <row r="7" spans="1:15" ht="42" customHeight="1" x14ac:dyDescent="0.4">
      <c r="A7" s="19"/>
      <c r="B7" s="19"/>
      <c r="C7" s="90" t="s">
        <v>0</v>
      </c>
      <c r="D7" s="90" t="s">
        <v>1</v>
      </c>
      <c r="E7" s="90" t="s">
        <v>2</v>
      </c>
      <c r="F7" s="90" t="s">
        <v>3</v>
      </c>
      <c r="G7" s="90" t="s">
        <v>4</v>
      </c>
      <c r="H7" s="90" t="s">
        <v>5</v>
      </c>
      <c r="I7" s="90" t="s">
        <v>6</v>
      </c>
      <c r="J7" s="120"/>
      <c r="K7" s="122"/>
      <c r="L7" s="123"/>
      <c r="M7" s="123"/>
      <c r="N7" s="123"/>
    </row>
    <row r="8" spans="1:15" ht="42" customHeight="1" x14ac:dyDescent="0.4">
      <c r="A8" s="19"/>
      <c r="B8" s="19"/>
      <c r="C8" s="104">
        <v>44233</v>
      </c>
      <c r="D8" s="104">
        <f>C8+1</f>
        <v>44234</v>
      </c>
      <c r="E8" s="104">
        <f t="shared" ref="E8:H36" si="0">D8+1</f>
        <v>44235</v>
      </c>
      <c r="F8" s="104">
        <f t="shared" si="0"/>
        <v>44236</v>
      </c>
      <c r="G8" s="104">
        <f t="shared" si="0"/>
        <v>44237</v>
      </c>
      <c r="H8" s="104">
        <f t="shared" si="0"/>
        <v>44238</v>
      </c>
      <c r="I8" s="104">
        <f>H8+1</f>
        <v>44239</v>
      </c>
      <c r="J8" s="79"/>
      <c r="K8" s="79"/>
      <c r="L8" s="124"/>
      <c r="M8" s="124"/>
      <c r="N8" s="124"/>
      <c r="O8" s="7"/>
    </row>
    <row r="9" spans="1:15" ht="42" customHeight="1" x14ac:dyDescent="0.4">
      <c r="A9" s="33" t="s">
        <v>55</v>
      </c>
      <c r="B9" s="63" t="s">
        <v>63</v>
      </c>
      <c r="C9" s="105"/>
      <c r="D9" s="105"/>
      <c r="E9" s="105"/>
      <c r="F9" s="105"/>
      <c r="G9" s="105"/>
      <c r="H9" s="105"/>
      <c r="I9" s="105"/>
      <c r="J9" s="125">
        <f>SUM(C9:I10)</f>
        <v>0</v>
      </c>
      <c r="K9" s="127" t="str">
        <f>IF(J9&lt;100,"100回未満",IF(J9&lt;150,"100回以上","150回以上"))</f>
        <v>100回未満</v>
      </c>
      <c r="L9" s="124"/>
      <c r="M9" s="124"/>
      <c r="N9" s="124"/>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3" t="s">
        <v>55</v>
      </c>
      <c r="B10" s="63" t="s">
        <v>64</v>
      </c>
      <c r="C10" s="105"/>
      <c r="D10" s="105"/>
      <c r="E10" s="105"/>
      <c r="F10" s="105"/>
      <c r="G10" s="105"/>
      <c r="H10" s="105"/>
      <c r="I10" s="105"/>
      <c r="J10" s="126"/>
      <c r="K10" s="128"/>
      <c r="L10" s="124"/>
      <c r="M10" s="124"/>
      <c r="N10" s="124"/>
      <c r="O10" s="7"/>
    </row>
    <row r="11" spans="1:15" ht="42" hidden="1" customHeight="1" x14ac:dyDescent="0.4">
      <c r="A11" s="33"/>
      <c r="B11" s="63"/>
      <c r="C11" s="105">
        <f t="shared" ref="C11:I11" si="1">C9+C10</f>
        <v>0</v>
      </c>
      <c r="D11" s="105">
        <f t="shared" si="1"/>
        <v>0</v>
      </c>
      <c r="E11" s="105">
        <f t="shared" si="1"/>
        <v>0</v>
      </c>
      <c r="F11" s="105">
        <f t="shared" si="1"/>
        <v>0</v>
      </c>
      <c r="G11" s="105">
        <f t="shared" si="1"/>
        <v>0</v>
      </c>
      <c r="H11" s="105">
        <f t="shared" si="1"/>
        <v>0</v>
      </c>
      <c r="I11" s="105">
        <f t="shared" si="1"/>
        <v>0</v>
      </c>
      <c r="J11" s="103"/>
      <c r="K11" s="79"/>
      <c r="L11" s="124"/>
      <c r="M11" s="124"/>
      <c r="N11" s="124"/>
      <c r="O11" s="7"/>
    </row>
    <row r="12" spans="1:15" ht="42" customHeight="1" x14ac:dyDescent="0.4">
      <c r="A12" s="22"/>
      <c r="B12" s="22"/>
      <c r="C12" s="104">
        <f>I8+1</f>
        <v>44240</v>
      </c>
      <c r="D12" s="104">
        <f>C12+1</f>
        <v>44241</v>
      </c>
      <c r="E12" s="104">
        <f t="shared" si="0"/>
        <v>44242</v>
      </c>
      <c r="F12" s="104">
        <f t="shared" si="0"/>
        <v>44243</v>
      </c>
      <c r="G12" s="104">
        <f t="shared" si="0"/>
        <v>44244</v>
      </c>
      <c r="H12" s="104">
        <f t="shared" si="0"/>
        <v>44245</v>
      </c>
      <c r="I12" s="104">
        <f>H12+1</f>
        <v>44246</v>
      </c>
      <c r="J12" s="79"/>
      <c r="K12" s="79"/>
      <c r="L12" s="124"/>
      <c r="M12" s="124"/>
      <c r="N12" s="124"/>
      <c r="O12" s="7"/>
    </row>
    <row r="13" spans="1:15" ht="42" customHeight="1" x14ac:dyDescent="0.4">
      <c r="A13" s="33" t="s">
        <v>55</v>
      </c>
      <c r="B13" s="63" t="s">
        <v>63</v>
      </c>
      <c r="C13" s="105"/>
      <c r="D13" s="105"/>
      <c r="E13" s="105"/>
      <c r="F13" s="105"/>
      <c r="G13" s="105"/>
      <c r="H13" s="105"/>
      <c r="I13" s="105"/>
      <c r="J13" s="125">
        <f>SUM(C13:I14)</f>
        <v>0</v>
      </c>
      <c r="K13" s="127" t="str">
        <f>IF(J13&lt;100,"100回未満",IF(J13&lt;150,"100回以上","150回以上"))</f>
        <v>100回未満</v>
      </c>
      <c r="L13" s="124"/>
      <c r="M13" s="124"/>
      <c r="N13" s="124"/>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x14ac:dyDescent="0.4">
      <c r="A14" s="33" t="s">
        <v>55</v>
      </c>
      <c r="B14" s="63" t="s">
        <v>64</v>
      </c>
      <c r="C14" s="105"/>
      <c r="D14" s="105"/>
      <c r="E14" s="105"/>
      <c r="F14" s="105"/>
      <c r="G14" s="105"/>
      <c r="H14" s="105"/>
      <c r="I14" s="105"/>
      <c r="J14" s="126"/>
      <c r="K14" s="128"/>
      <c r="L14" s="124"/>
      <c r="M14" s="124"/>
      <c r="N14" s="124"/>
      <c r="O14" s="7"/>
    </row>
    <row r="15" spans="1:15" ht="42" hidden="1" customHeight="1" x14ac:dyDescent="0.4">
      <c r="A15" s="33"/>
      <c r="B15" s="63"/>
      <c r="C15" s="105">
        <f t="shared" ref="C15:I15" si="2">C13+C14</f>
        <v>0</v>
      </c>
      <c r="D15" s="105">
        <f t="shared" si="2"/>
        <v>0</v>
      </c>
      <c r="E15" s="105">
        <f t="shared" si="2"/>
        <v>0</v>
      </c>
      <c r="F15" s="105">
        <f t="shared" si="2"/>
        <v>0</v>
      </c>
      <c r="G15" s="105">
        <f t="shared" si="2"/>
        <v>0</v>
      </c>
      <c r="H15" s="105">
        <f t="shared" si="2"/>
        <v>0</v>
      </c>
      <c r="I15" s="105">
        <f t="shared" si="2"/>
        <v>0</v>
      </c>
      <c r="J15" s="103"/>
      <c r="K15" s="79"/>
      <c r="L15" s="88"/>
      <c r="M15" s="88"/>
      <c r="N15" s="88"/>
      <c r="O15" s="7"/>
    </row>
    <row r="16" spans="1:15" ht="42" customHeight="1" x14ac:dyDescent="0.4">
      <c r="A16" s="22"/>
      <c r="B16" s="22"/>
      <c r="C16" s="104">
        <f>I12+1</f>
        <v>44247</v>
      </c>
      <c r="D16" s="104">
        <f>C16+1</f>
        <v>44248</v>
      </c>
      <c r="E16" s="104">
        <f t="shared" si="0"/>
        <v>44249</v>
      </c>
      <c r="F16" s="104">
        <f t="shared" si="0"/>
        <v>44250</v>
      </c>
      <c r="G16" s="104">
        <f t="shared" si="0"/>
        <v>44251</v>
      </c>
      <c r="H16" s="104">
        <f t="shared" si="0"/>
        <v>44252</v>
      </c>
      <c r="I16" s="104">
        <f>H16+1</f>
        <v>44253</v>
      </c>
      <c r="J16" s="79"/>
      <c r="K16" s="79"/>
      <c r="L16" s="124"/>
      <c r="M16" s="124"/>
      <c r="N16" s="124"/>
      <c r="O16" s="7"/>
    </row>
    <row r="17" spans="1:15" ht="42" customHeight="1" x14ac:dyDescent="0.4">
      <c r="A17" s="33" t="s">
        <v>55</v>
      </c>
      <c r="B17" s="63" t="s">
        <v>63</v>
      </c>
      <c r="C17" s="105"/>
      <c r="D17" s="105"/>
      <c r="E17" s="105"/>
      <c r="F17" s="105"/>
      <c r="G17" s="105"/>
      <c r="H17" s="105"/>
      <c r="I17" s="105"/>
      <c r="J17" s="125">
        <f>SUM(C17:I18)</f>
        <v>0</v>
      </c>
      <c r="K17" s="127" t="str">
        <f>IF(J17&lt;100,"100回未満",IF(J17&lt;150,"100回以上","150回以上"))</f>
        <v>100回未満</v>
      </c>
      <c r="L17" s="124"/>
      <c r="M17" s="124"/>
      <c r="N17" s="124"/>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3" t="s">
        <v>55</v>
      </c>
      <c r="B18" s="63" t="s">
        <v>64</v>
      </c>
      <c r="C18" s="105"/>
      <c r="D18" s="105"/>
      <c r="E18" s="105"/>
      <c r="F18" s="105"/>
      <c r="G18" s="105"/>
      <c r="H18" s="105"/>
      <c r="I18" s="105"/>
      <c r="J18" s="126"/>
      <c r="K18" s="128"/>
      <c r="L18" s="124"/>
      <c r="M18" s="124"/>
      <c r="N18" s="124"/>
      <c r="O18" s="7"/>
    </row>
    <row r="19" spans="1:15" ht="42" hidden="1" customHeight="1" x14ac:dyDescent="0.4">
      <c r="A19" s="33"/>
      <c r="B19" s="63"/>
      <c r="C19" s="105">
        <f t="shared" ref="C19:I19" si="3">C17+C18</f>
        <v>0</v>
      </c>
      <c r="D19" s="105">
        <f t="shared" si="3"/>
        <v>0</v>
      </c>
      <c r="E19" s="105">
        <f t="shared" si="3"/>
        <v>0</v>
      </c>
      <c r="F19" s="105">
        <f t="shared" si="3"/>
        <v>0</v>
      </c>
      <c r="G19" s="105">
        <f t="shared" si="3"/>
        <v>0</v>
      </c>
      <c r="H19" s="105">
        <f t="shared" si="3"/>
        <v>0</v>
      </c>
      <c r="I19" s="105">
        <f t="shared" si="3"/>
        <v>0</v>
      </c>
      <c r="J19" s="103"/>
      <c r="K19" s="79"/>
      <c r="L19" s="88"/>
      <c r="M19" s="88"/>
      <c r="N19" s="88"/>
      <c r="O19" s="7"/>
    </row>
    <row r="20" spans="1:15" ht="42" customHeight="1" x14ac:dyDescent="0.4">
      <c r="A20" s="22"/>
      <c r="B20" s="22"/>
      <c r="C20" s="104">
        <f>I16+1</f>
        <v>44254</v>
      </c>
      <c r="D20" s="104">
        <f>C20+1</f>
        <v>44255</v>
      </c>
      <c r="E20" s="104">
        <f t="shared" si="0"/>
        <v>44256</v>
      </c>
      <c r="F20" s="104">
        <f t="shared" si="0"/>
        <v>44257</v>
      </c>
      <c r="G20" s="104">
        <f t="shared" si="0"/>
        <v>44258</v>
      </c>
      <c r="H20" s="104">
        <f t="shared" si="0"/>
        <v>44259</v>
      </c>
      <c r="I20" s="104">
        <f>H20+1</f>
        <v>44260</v>
      </c>
      <c r="J20" s="79"/>
      <c r="K20" s="79"/>
      <c r="L20" s="124"/>
      <c r="M20" s="124"/>
      <c r="N20" s="124"/>
      <c r="O20" s="7"/>
    </row>
    <row r="21" spans="1:15" ht="42" customHeight="1" x14ac:dyDescent="0.4">
      <c r="A21" s="33" t="s">
        <v>55</v>
      </c>
      <c r="B21" s="63" t="s">
        <v>63</v>
      </c>
      <c r="C21" s="105"/>
      <c r="D21" s="105"/>
      <c r="E21" s="105"/>
      <c r="F21" s="105"/>
      <c r="G21" s="105"/>
      <c r="H21" s="105"/>
      <c r="I21" s="105"/>
      <c r="J21" s="125">
        <f>SUM(C21:I22)</f>
        <v>0</v>
      </c>
      <c r="K21" s="127" t="str">
        <f>IF(J21&lt;100,"100回未満",IF(J21&lt;150,"100回以上","150回以上"))</f>
        <v>100回未満</v>
      </c>
      <c r="L21" s="124"/>
      <c r="M21" s="124"/>
      <c r="N21" s="124"/>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3" t="s">
        <v>55</v>
      </c>
      <c r="B22" s="63" t="s">
        <v>64</v>
      </c>
      <c r="C22" s="105"/>
      <c r="D22" s="105"/>
      <c r="E22" s="105"/>
      <c r="F22" s="105"/>
      <c r="G22" s="105"/>
      <c r="H22" s="105"/>
      <c r="I22" s="105"/>
      <c r="J22" s="126"/>
      <c r="K22" s="128"/>
      <c r="L22" s="124"/>
      <c r="M22" s="124"/>
      <c r="N22" s="124"/>
      <c r="O22" s="7"/>
    </row>
    <row r="23" spans="1:15" ht="42" hidden="1" customHeight="1" x14ac:dyDescent="0.4">
      <c r="A23" s="33"/>
      <c r="B23" s="63"/>
      <c r="C23" s="105">
        <f t="shared" ref="C23:I23" si="4">C21+C22</f>
        <v>0</v>
      </c>
      <c r="D23" s="105">
        <f t="shared" si="4"/>
        <v>0</v>
      </c>
      <c r="E23" s="105">
        <f t="shared" si="4"/>
        <v>0</v>
      </c>
      <c r="F23" s="105">
        <f t="shared" si="4"/>
        <v>0</v>
      </c>
      <c r="G23" s="105">
        <f t="shared" si="4"/>
        <v>0</v>
      </c>
      <c r="H23" s="105">
        <f t="shared" si="4"/>
        <v>0</v>
      </c>
      <c r="I23" s="105">
        <f t="shared" si="4"/>
        <v>0</v>
      </c>
      <c r="J23" s="103"/>
      <c r="K23" s="79"/>
      <c r="L23" s="88"/>
      <c r="M23" s="88"/>
      <c r="N23" s="88"/>
      <c r="O23" s="7"/>
    </row>
    <row r="24" spans="1:15" ht="42" customHeight="1" x14ac:dyDescent="0.4">
      <c r="A24" s="22"/>
      <c r="B24" s="22"/>
      <c r="C24" s="104">
        <f>I20+1</f>
        <v>44261</v>
      </c>
      <c r="D24" s="104">
        <f>C24+1</f>
        <v>44262</v>
      </c>
      <c r="E24" s="104">
        <f t="shared" si="0"/>
        <v>44263</v>
      </c>
      <c r="F24" s="104">
        <f t="shared" si="0"/>
        <v>44264</v>
      </c>
      <c r="G24" s="104">
        <f t="shared" si="0"/>
        <v>44265</v>
      </c>
      <c r="H24" s="104">
        <f t="shared" si="0"/>
        <v>44266</v>
      </c>
      <c r="I24" s="104">
        <f>H24+1</f>
        <v>44267</v>
      </c>
      <c r="J24" s="79"/>
      <c r="K24" s="79"/>
      <c r="L24" s="124"/>
      <c r="M24" s="124"/>
      <c r="N24" s="124"/>
      <c r="O24" s="7"/>
    </row>
    <row r="25" spans="1:15" ht="42" customHeight="1" x14ac:dyDescent="0.4">
      <c r="A25" s="33" t="s">
        <v>55</v>
      </c>
      <c r="B25" s="63" t="s">
        <v>63</v>
      </c>
      <c r="C25" s="105"/>
      <c r="D25" s="105"/>
      <c r="E25" s="105"/>
      <c r="F25" s="105"/>
      <c r="G25" s="105"/>
      <c r="H25" s="105"/>
      <c r="I25" s="105"/>
      <c r="J25" s="125">
        <f>SUM(C25:I26)</f>
        <v>0</v>
      </c>
      <c r="K25" s="127" t="str">
        <f>IF(J25&lt;100,"100回未満",IF(J25&lt;150,"100回以上","150回以上"))</f>
        <v>100回未満</v>
      </c>
      <c r="L25" s="124"/>
      <c r="M25" s="124"/>
      <c r="N25" s="124"/>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3" t="s">
        <v>55</v>
      </c>
      <c r="B26" s="63" t="s">
        <v>64</v>
      </c>
      <c r="C26" s="105"/>
      <c r="D26" s="105"/>
      <c r="E26" s="105"/>
      <c r="F26" s="105"/>
      <c r="G26" s="105"/>
      <c r="H26" s="105"/>
      <c r="I26" s="105"/>
      <c r="J26" s="126"/>
      <c r="K26" s="128"/>
      <c r="L26" s="124"/>
      <c r="M26" s="124"/>
      <c r="N26" s="124"/>
      <c r="O26" s="7"/>
    </row>
    <row r="27" spans="1:15" ht="42" hidden="1" customHeight="1" x14ac:dyDescent="0.4">
      <c r="A27" s="33"/>
      <c r="B27" s="63"/>
      <c r="C27" s="105">
        <f t="shared" ref="C27:I27" si="5">C25+C26</f>
        <v>0</v>
      </c>
      <c r="D27" s="105">
        <f t="shared" si="5"/>
        <v>0</v>
      </c>
      <c r="E27" s="105">
        <f t="shared" si="5"/>
        <v>0</v>
      </c>
      <c r="F27" s="105">
        <f t="shared" si="5"/>
        <v>0</v>
      </c>
      <c r="G27" s="105">
        <f t="shared" si="5"/>
        <v>0</v>
      </c>
      <c r="H27" s="105">
        <f t="shared" si="5"/>
        <v>0</v>
      </c>
      <c r="I27" s="105">
        <f t="shared" si="5"/>
        <v>0</v>
      </c>
      <c r="J27" s="103"/>
      <c r="K27" s="79"/>
      <c r="L27" s="88"/>
      <c r="M27" s="88"/>
      <c r="N27" s="88"/>
      <c r="O27" s="7"/>
    </row>
    <row r="28" spans="1:15" ht="42" customHeight="1" x14ac:dyDescent="0.4">
      <c r="A28" s="22"/>
      <c r="B28" s="22"/>
      <c r="C28" s="104">
        <f>I24+1</f>
        <v>44268</v>
      </c>
      <c r="D28" s="104">
        <f>C28+1</f>
        <v>44269</v>
      </c>
      <c r="E28" s="104">
        <f t="shared" si="0"/>
        <v>44270</v>
      </c>
      <c r="F28" s="104">
        <f t="shared" si="0"/>
        <v>44271</v>
      </c>
      <c r="G28" s="104">
        <f t="shared" si="0"/>
        <v>44272</v>
      </c>
      <c r="H28" s="104">
        <f t="shared" si="0"/>
        <v>44273</v>
      </c>
      <c r="I28" s="104">
        <f>H28+1</f>
        <v>44274</v>
      </c>
      <c r="J28" s="79"/>
      <c r="K28" s="79"/>
      <c r="L28" s="124"/>
      <c r="M28" s="124"/>
      <c r="N28" s="124"/>
      <c r="O28" s="7"/>
    </row>
    <row r="29" spans="1:15" ht="42" customHeight="1" x14ac:dyDescent="0.4">
      <c r="A29" s="33" t="s">
        <v>55</v>
      </c>
      <c r="B29" s="63" t="s">
        <v>63</v>
      </c>
      <c r="C29" s="105"/>
      <c r="D29" s="105"/>
      <c r="E29" s="105"/>
      <c r="F29" s="105"/>
      <c r="G29" s="105"/>
      <c r="H29" s="105"/>
      <c r="I29" s="105"/>
      <c r="J29" s="125">
        <f>SUM(C29:I30)</f>
        <v>0</v>
      </c>
      <c r="K29" s="127" t="str">
        <f>IF(J29&lt;100,"100回未満",IF(J29&lt;150,"100回以上","150回以上"))</f>
        <v>100回未満</v>
      </c>
      <c r="L29" s="124"/>
      <c r="M29" s="124"/>
      <c r="N29" s="124"/>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3" t="s">
        <v>55</v>
      </c>
      <c r="B30" s="63" t="s">
        <v>64</v>
      </c>
      <c r="C30" s="105"/>
      <c r="D30" s="105"/>
      <c r="E30" s="105"/>
      <c r="F30" s="105"/>
      <c r="G30" s="105"/>
      <c r="H30" s="105"/>
      <c r="I30" s="105"/>
      <c r="J30" s="126"/>
      <c r="K30" s="128"/>
      <c r="L30" s="124"/>
      <c r="M30" s="124"/>
      <c r="N30" s="124"/>
      <c r="O30" s="7"/>
    </row>
    <row r="31" spans="1:15" ht="42" hidden="1" customHeight="1" x14ac:dyDescent="0.4">
      <c r="A31" s="33"/>
      <c r="B31" s="63"/>
      <c r="C31" s="105">
        <f t="shared" ref="C31:I31" si="6">C29+C30</f>
        <v>0</v>
      </c>
      <c r="D31" s="105">
        <f t="shared" si="6"/>
        <v>0</v>
      </c>
      <c r="E31" s="105">
        <f t="shared" si="6"/>
        <v>0</v>
      </c>
      <c r="F31" s="105">
        <f t="shared" si="6"/>
        <v>0</v>
      </c>
      <c r="G31" s="105">
        <f t="shared" si="6"/>
        <v>0</v>
      </c>
      <c r="H31" s="105">
        <f t="shared" si="6"/>
        <v>0</v>
      </c>
      <c r="I31" s="105">
        <f t="shared" si="6"/>
        <v>0</v>
      </c>
      <c r="J31" s="103"/>
      <c r="K31" s="79"/>
      <c r="L31" s="88"/>
      <c r="M31" s="88"/>
      <c r="N31" s="88"/>
      <c r="O31" s="7"/>
    </row>
    <row r="32" spans="1:15" ht="42" customHeight="1" x14ac:dyDescent="0.4">
      <c r="A32" s="22"/>
      <c r="B32" s="22"/>
      <c r="C32" s="104">
        <f>I28+1</f>
        <v>44275</v>
      </c>
      <c r="D32" s="104">
        <f>C32+1</f>
        <v>44276</v>
      </c>
      <c r="E32" s="104">
        <f t="shared" si="0"/>
        <v>44277</v>
      </c>
      <c r="F32" s="104">
        <f t="shared" si="0"/>
        <v>44278</v>
      </c>
      <c r="G32" s="104">
        <f t="shared" si="0"/>
        <v>44279</v>
      </c>
      <c r="H32" s="104">
        <f t="shared" si="0"/>
        <v>44280</v>
      </c>
      <c r="I32" s="104">
        <f>H32+1</f>
        <v>44281</v>
      </c>
      <c r="J32" s="106"/>
      <c r="K32" s="79"/>
      <c r="L32" s="124"/>
      <c r="M32" s="124"/>
      <c r="N32" s="124"/>
      <c r="O32" s="7"/>
    </row>
    <row r="33" spans="1:15" ht="42" customHeight="1" x14ac:dyDescent="0.4">
      <c r="A33" s="33" t="s">
        <v>55</v>
      </c>
      <c r="B33" s="63" t="s">
        <v>63</v>
      </c>
      <c r="C33" s="105"/>
      <c r="D33" s="105"/>
      <c r="E33" s="105"/>
      <c r="F33" s="105"/>
      <c r="G33" s="105"/>
      <c r="H33" s="105"/>
      <c r="I33" s="105"/>
      <c r="J33" s="125">
        <f>SUM(C33:I34)</f>
        <v>0</v>
      </c>
      <c r="K33" s="127" t="str">
        <f>IF(J33&lt;100,"100回未満",IF(J33&lt;150,"100回以上","150回以上"))</f>
        <v>100回未満</v>
      </c>
      <c r="L33" s="124"/>
      <c r="M33" s="124"/>
      <c r="N33" s="124"/>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3" t="s">
        <v>55</v>
      </c>
      <c r="B34" s="63" t="s">
        <v>64</v>
      </c>
      <c r="C34" s="105"/>
      <c r="D34" s="105"/>
      <c r="E34" s="105"/>
      <c r="F34" s="105"/>
      <c r="G34" s="105"/>
      <c r="H34" s="105"/>
      <c r="I34" s="105"/>
      <c r="J34" s="126"/>
      <c r="K34" s="128"/>
      <c r="L34" s="124"/>
      <c r="M34" s="124"/>
      <c r="N34" s="124"/>
      <c r="O34" s="7"/>
    </row>
    <row r="35" spans="1:15" ht="42" hidden="1" customHeight="1" x14ac:dyDescent="0.4">
      <c r="A35" s="33"/>
      <c r="B35" s="63"/>
      <c r="C35" s="105">
        <f t="shared" ref="C35:I35" si="7">C33+C34</f>
        <v>0</v>
      </c>
      <c r="D35" s="105">
        <f t="shared" si="7"/>
        <v>0</v>
      </c>
      <c r="E35" s="105">
        <f t="shared" si="7"/>
        <v>0</v>
      </c>
      <c r="F35" s="105">
        <f t="shared" si="7"/>
        <v>0</v>
      </c>
      <c r="G35" s="105">
        <f t="shared" si="7"/>
        <v>0</v>
      </c>
      <c r="H35" s="105">
        <f t="shared" si="7"/>
        <v>0</v>
      </c>
      <c r="I35" s="105">
        <f t="shared" si="7"/>
        <v>0</v>
      </c>
      <c r="J35" s="103"/>
      <c r="K35" s="79"/>
      <c r="L35" s="88"/>
      <c r="M35" s="88"/>
      <c r="N35" s="88"/>
      <c r="O35" s="7"/>
    </row>
    <row r="36" spans="1:15" ht="42" customHeight="1" x14ac:dyDescent="0.4">
      <c r="A36" s="22"/>
      <c r="B36" s="22"/>
      <c r="C36" s="104">
        <f>I32+1</f>
        <v>44282</v>
      </c>
      <c r="D36" s="104">
        <f>C36+1</f>
        <v>44283</v>
      </c>
      <c r="E36" s="104">
        <f t="shared" si="0"/>
        <v>44284</v>
      </c>
      <c r="F36" s="104">
        <f t="shared" si="0"/>
        <v>44285</v>
      </c>
      <c r="G36" s="104">
        <f t="shared" si="0"/>
        <v>44286</v>
      </c>
      <c r="H36" s="104"/>
      <c r="I36" s="104"/>
      <c r="J36" s="79"/>
      <c r="K36" s="79"/>
      <c r="L36" s="124"/>
      <c r="M36" s="124"/>
      <c r="N36" s="124"/>
      <c r="O36" s="7"/>
    </row>
    <row r="37" spans="1:15" ht="42" customHeight="1" x14ac:dyDescent="0.4">
      <c r="A37" s="33" t="s">
        <v>55</v>
      </c>
      <c r="B37" s="63" t="s">
        <v>63</v>
      </c>
      <c r="C37" s="105"/>
      <c r="D37" s="105"/>
      <c r="E37" s="105"/>
      <c r="F37" s="105"/>
      <c r="G37" s="105"/>
      <c r="H37" s="105"/>
      <c r="I37" s="105"/>
      <c r="J37" s="125">
        <f>SUM(C37:G38)</f>
        <v>0</v>
      </c>
      <c r="K37" s="127" t="str">
        <f>IF(J37&lt;100,"100回未満",IF(J37&lt;150,"100回以上","150回以上"))</f>
        <v>100回未満</v>
      </c>
      <c r="L37" s="124"/>
      <c r="M37" s="124"/>
      <c r="N37" s="124"/>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3" t="s">
        <v>55</v>
      </c>
      <c r="B38" s="63" t="s">
        <v>64</v>
      </c>
      <c r="C38" s="105"/>
      <c r="D38" s="105"/>
      <c r="E38" s="105"/>
      <c r="F38" s="105"/>
      <c r="G38" s="105"/>
      <c r="H38" s="105"/>
      <c r="I38" s="105"/>
      <c r="J38" s="126"/>
      <c r="K38" s="128"/>
      <c r="L38" s="124"/>
      <c r="M38" s="124"/>
      <c r="N38" s="124"/>
      <c r="O38" s="7"/>
    </row>
    <row r="39" spans="1:15" ht="42" hidden="1" customHeight="1" x14ac:dyDescent="0.4">
      <c r="A39" s="33"/>
      <c r="B39" s="63"/>
      <c r="C39" s="105">
        <f t="shared" ref="C39:G39" si="8">C37+C38</f>
        <v>0</v>
      </c>
      <c r="D39" s="105">
        <f t="shared" si="8"/>
        <v>0</v>
      </c>
      <c r="E39" s="105">
        <f t="shared" si="8"/>
        <v>0</v>
      </c>
      <c r="F39" s="105">
        <f t="shared" si="8"/>
        <v>0</v>
      </c>
      <c r="G39" s="105">
        <f t="shared" si="8"/>
        <v>0</v>
      </c>
      <c r="H39" s="105"/>
      <c r="I39" s="105"/>
      <c r="J39" s="103"/>
      <c r="K39" s="79"/>
      <c r="L39" s="88"/>
      <c r="M39" s="88"/>
      <c r="N39" s="88"/>
      <c r="O39" s="7"/>
    </row>
    <row r="40" spans="1:15" ht="66.75" customHeight="1" x14ac:dyDescent="0.4">
      <c r="A40" s="100"/>
      <c r="B40" s="101"/>
      <c r="C40" s="101"/>
      <c r="D40" s="101"/>
      <c r="E40" s="101"/>
      <c r="F40" s="101"/>
      <c r="G40" s="101"/>
      <c r="H40" s="101"/>
      <c r="I40" s="101"/>
      <c r="J40" s="101"/>
      <c r="K40" s="101"/>
      <c r="L40" s="101"/>
      <c r="M40" s="102"/>
      <c r="N40" s="102"/>
      <c r="O40" s="7"/>
    </row>
    <row r="41" spans="1:15" ht="63.75" customHeight="1" x14ac:dyDescent="0.4">
      <c r="A41" s="19"/>
      <c r="B41" s="19"/>
      <c r="C41" s="19"/>
      <c r="E41" s="136" t="s">
        <v>98</v>
      </c>
      <c r="F41" s="136"/>
      <c r="G41" s="136"/>
      <c r="H41" s="136"/>
      <c r="I41" s="136"/>
      <c r="J41" s="116">
        <f>SUM(J9,J13,J17,J21,J25,J29,J33,J37)</f>
        <v>0</v>
      </c>
      <c r="K41" s="19"/>
      <c r="L41" s="19"/>
      <c r="M41" s="19"/>
      <c r="N41" s="7"/>
    </row>
    <row r="42" spans="1:15" ht="103.5" customHeight="1" x14ac:dyDescent="0.4">
      <c r="A42" s="19"/>
      <c r="B42" s="19"/>
      <c r="C42" s="19"/>
      <c r="K42" s="19"/>
      <c r="L42" s="19"/>
      <c r="M42" s="19"/>
      <c r="N42" s="7"/>
    </row>
    <row r="43" spans="1:15" ht="44.25" customHeight="1" x14ac:dyDescent="0.4">
      <c r="A43" s="19"/>
      <c r="B43" s="19"/>
      <c r="C43" s="19"/>
      <c r="G43" s="24"/>
      <c r="H43" s="24"/>
      <c r="I43" s="24"/>
      <c r="J43" s="23"/>
      <c r="K43" s="19"/>
      <c r="L43" s="19"/>
      <c r="M43" s="19"/>
      <c r="N43" s="107" t="s">
        <v>102</v>
      </c>
    </row>
    <row r="44" spans="1:15" ht="56.25" customHeight="1" x14ac:dyDescent="0.4">
      <c r="A44" s="19"/>
      <c r="B44" s="19"/>
      <c r="C44" s="19"/>
      <c r="G44" s="24"/>
      <c r="H44" s="24"/>
      <c r="I44" s="24"/>
      <c r="J44" s="23"/>
      <c r="K44" s="19"/>
      <c r="L44" s="19"/>
      <c r="M44" s="19"/>
      <c r="N44" s="18"/>
    </row>
    <row r="45" spans="1:15" ht="32.25" customHeight="1" x14ac:dyDescent="0.4">
      <c r="A45" s="68" t="s">
        <v>69</v>
      </c>
      <c r="B45" s="68"/>
      <c r="C45" s="34"/>
      <c r="D45" s="34"/>
      <c r="E45" s="34"/>
      <c r="F45" s="34"/>
      <c r="G45" s="34"/>
      <c r="H45" s="34"/>
      <c r="I45" s="34"/>
      <c r="J45" s="34"/>
      <c r="K45" s="34"/>
      <c r="L45" s="34"/>
      <c r="N45" s="34"/>
    </row>
    <row r="46" spans="1:15" ht="48" customHeight="1" thickBot="1" x14ac:dyDescent="0.45">
      <c r="A46" s="68"/>
      <c r="B46" s="68"/>
      <c r="C46" s="34"/>
      <c r="D46" s="34"/>
      <c r="E46" s="34"/>
      <c r="F46" s="34"/>
      <c r="G46" s="34"/>
      <c r="H46" s="34"/>
      <c r="I46" s="34"/>
      <c r="J46" s="34"/>
      <c r="K46" s="34"/>
      <c r="L46" s="34"/>
      <c r="N46" s="34"/>
    </row>
    <row r="47" spans="1:15" ht="42" customHeight="1" thickBot="1" x14ac:dyDescent="0.45">
      <c r="A47" s="66" t="s">
        <v>66</v>
      </c>
      <c r="B47" s="68"/>
      <c r="C47" s="34"/>
      <c r="D47" s="34"/>
      <c r="E47" s="34"/>
      <c r="F47" s="34"/>
      <c r="G47" s="34"/>
      <c r="H47" s="34"/>
      <c r="I47" s="34"/>
      <c r="J47" s="34"/>
      <c r="K47" s="34"/>
      <c r="L47" s="34"/>
      <c r="N47" s="34"/>
      <c r="O47" s="62"/>
    </row>
    <row r="48" spans="1:15" ht="46.5" customHeight="1" thickBot="1" x14ac:dyDescent="0.45">
      <c r="A48" s="68"/>
      <c r="B48" s="68"/>
      <c r="C48" s="34"/>
      <c r="D48" s="34"/>
      <c r="E48" s="34"/>
      <c r="F48" s="34"/>
      <c r="G48" s="34"/>
      <c r="H48" s="34"/>
      <c r="I48" s="34"/>
      <c r="J48" s="34"/>
      <c r="K48" s="34"/>
      <c r="L48" s="34"/>
      <c r="N48" s="34"/>
      <c r="O48" s="61"/>
    </row>
    <row r="49" spans="1:16" ht="42" customHeight="1" thickBot="1" x14ac:dyDescent="0.45">
      <c r="A49" s="68" t="s">
        <v>65</v>
      </c>
      <c r="B49" s="68"/>
      <c r="C49" s="34"/>
      <c r="D49" s="34"/>
      <c r="F49" s="68"/>
      <c r="N49" s="70" t="s">
        <v>86</v>
      </c>
      <c r="O49" s="67"/>
    </row>
    <row r="50" spans="1:16" ht="46.5" customHeight="1" thickBot="1" x14ac:dyDescent="0.45">
      <c r="A50" s="68"/>
      <c r="B50" s="68"/>
      <c r="C50" s="34"/>
      <c r="D50" s="34"/>
      <c r="F50" s="68"/>
      <c r="H50" s="34"/>
      <c r="I50" s="34"/>
      <c r="J50" s="34"/>
      <c r="K50" s="34"/>
      <c r="N50" s="34"/>
      <c r="O50" s="75" t="s">
        <v>95</v>
      </c>
    </row>
    <row r="51" spans="1:16" ht="42" customHeight="1" thickBot="1" x14ac:dyDescent="0.45">
      <c r="A51" s="68" t="s">
        <v>88</v>
      </c>
      <c r="B51" s="67"/>
      <c r="C51" s="61"/>
      <c r="D51" s="34"/>
      <c r="E51" s="34"/>
      <c r="F51" s="34"/>
      <c r="G51" s="34"/>
      <c r="H51" s="34"/>
      <c r="I51" s="34"/>
      <c r="J51" s="34"/>
      <c r="K51" s="34"/>
      <c r="N51" s="34"/>
    </row>
    <row r="52" spans="1:16" ht="46.5" customHeight="1" thickBot="1" x14ac:dyDescent="0.45">
      <c r="A52" s="68"/>
      <c r="B52" s="68"/>
      <c r="C52" s="61"/>
      <c r="D52" s="34"/>
      <c r="E52" s="34"/>
      <c r="F52" s="34"/>
      <c r="G52" s="34"/>
      <c r="H52" s="34"/>
      <c r="I52" s="34"/>
      <c r="J52" s="34"/>
      <c r="K52" s="34"/>
      <c r="N52" s="34"/>
    </row>
    <row r="53" spans="1:16" ht="42" customHeight="1" thickBot="1" x14ac:dyDescent="0.45">
      <c r="A53" s="71" t="s">
        <v>96</v>
      </c>
      <c r="B53" s="71"/>
      <c r="C53" s="72"/>
      <c r="D53" s="72"/>
      <c r="E53" s="72"/>
      <c r="F53" s="72"/>
      <c r="G53" s="72"/>
      <c r="H53" s="73"/>
      <c r="N53" s="70" t="s">
        <v>86</v>
      </c>
      <c r="O53" s="67"/>
    </row>
    <row r="54" spans="1:16" ht="46.5" customHeight="1" thickBot="1" x14ac:dyDescent="0.45">
      <c r="A54" s="68"/>
      <c r="B54" s="68"/>
      <c r="C54" s="34"/>
      <c r="D54" s="34"/>
      <c r="F54" s="68"/>
      <c r="H54" s="68"/>
      <c r="I54" s="34"/>
      <c r="J54" s="34"/>
      <c r="K54" s="34"/>
      <c r="L54" s="34"/>
      <c r="N54" s="34"/>
      <c r="O54" s="75" t="s">
        <v>94</v>
      </c>
    </row>
    <row r="55" spans="1:16" ht="42" customHeight="1" thickBot="1" x14ac:dyDescent="0.45">
      <c r="A55" s="68" t="s">
        <v>88</v>
      </c>
      <c r="B55" s="67"/>
      <c r="C55" s="61"/>
      <c r="D55" s="34"/>
      <c r="E55" s="34"/>
      <c r="F55" s="34"/>
      <c r="G55" s="34"/>
      <c r="H55" s="34"/>
      <c r="I55" s="34"/>
      <c r="J55" s="34"/>
      <c r="K55" s="34"/>
      <c r="L55" s="34"/>
      <c r="N55" s="34"/>
    </row>
    <row r="56" spans="1:16" ht="46.5" customHeight="1" thickBot="1" x14ac:dyDescent="0.45">
      <c r="A56" s="68"/>
      <c r="B56" s="68"/>
      <c r="C56" s="61"/>
      <c r="D56" s="34"/>
      <c r="E56" s="34"/>
      <c r="F56" s="34"/>
      <c r="G56" s="34"/>
      <c r="H56" s="34"/>
      <c r="I56" s="34"/>
      <c r="J56" s="34"/>
      <c r="K56" s="34"/>
      <c r="L56" s="34"/>
      <c r="N56" s="34"/>
    </row>
    <row r="57" spans="1:16" ht="42" customHeight="1" thickBot="1" x14ac:dyDescent="0.45">
      <c r="A57" s="129" t="s">
        <v>97</v>
      </c>
      <c r="B57" s="129"/>
      <c r="C57" s="129"/>
      <c r="D57" s="129"/>
      <c r="E57" s="129"/>
      <c r="F57" s="129"/>
      <c r="G57" s="129"/>
      <c r="H57" s="129"/>
      <c r="I57" s="129"/>
      <c r="J57" s="129"/>
      <c r="K57" s="129"/>
      <c r="L57" s="129"/>
      <c r="M57" s="129"/>
      <c r="N57" s="68" t="s">
        <v>93</v>
      </c>
      <c r="O57" s="67"/>
    </row>
    <row r="58" spans="1:16" ht="28.5" customHeight="1" x14ac:dyDescent="0.4">
      <c r="A58" s="129"/>
      <c r="B58" s="129"/>
      <c r="C58" s="129"/>
      <c r="D58" s="129"/>
      <c r="E58" s="129"/>
      <c r="F58" s="129"/>
      <c r="G58" s="129"/>
      <c r="H58" s="129"/>
      <c r="I58" s="129"/>
      <c r="J58" s="129"/>
      <c r="K58" s="129"/>
      <c r="L58" s="129"/>
      <c r="M58" s="129"/>
      <c r="N58" s="68"/>
      <c r="O58" s="74"/>
    </row>
    <row r="59" spans="1:16" ht="42" customHeight="1" x14ac:dyDescent="0.4">
      <c r="A59" s="130" t="s">
        <v>99</v>
      </c>
      <c r="B59" s="130"/>
      <c r="C59" s="130"/>
      <c r="D59" s="130"/>
      <c r="E59" s="130"/>
      <c r="F59" s="130"/>
      <c r="G59" s="130"/>
      <c r="H59" s="130"/>
      <c r="I59" s="130"/>
      <c r="J59" s="130"/>
      <c r="K59" s="130"/>
      <c r="L59" s="130"/>
      <c r="M59" s="130"/>
      <c r="N59" s="34"/>
    </row>
    <row r="60" spans="1:16" ht="42" customHeight="1" x14ac:dyDescent="0.4">
      <c r="A60" s="130"/>
      <c r="B60" s="130"/>
      <c r="C60" s="130"/>
      <c r="D60" s="130"/>
      <c r="E60" s="130"/>
      <c r="F60" s="130"/>
      <c r="G60" s="130"/>
      <c r="H60" s="130"/>
      <c r="I60" s="130"/>
      <c r="J60" s="130"/>
      <c r="K60" s="130"/>
      <c r="L60" s="130"/>
      <c r="M60" s="130"/>
      <c r="N60" s="34"/>
    </row>
    <row r="61" spans="1:16" ht="48.75" customHeight="1" x14ac:dyDescent="0.4">
      <c r="A61" s="68"/>
      <c r="B61" s="68"/>
      <c r="C61" s="34"/>
      <c r="D61" s="34"/>
      <c r="E61" s="34"/>
      <c r="F61" s="34"/>
      <c r="G61" s="34"/>
      <c r="H61" s="34"/>
      <c r="I61" s="34"/>
      <c r="J61" s="34"/>
      <c r="K61" s="34"/>
      <c r="L61" s="34"/>
      <c r="N61" s="34"/>
    </row>
    <row r="62" spans="1:16" ht="42" customHeight="1" x14ac:dyDescent="0.4">
      <c r="A62" s="68" t="s">
        <v>73</v>
      </c>
      <c r="B62" s="68"/>
      <c r="C62" s="34"/>
      <c r="D62" s="34"/>
      <c r="E62" s="34"/>
      <c r="F62" s="34"/>
      <c r="G62" s="34"/>
      <c r="H62" s="34"/>
      <c r="I62" s="34"/>
      <c r="J62" s="34"/>
      <c r="K62" s="34"/>
      <c r="L62" s="34"/>
      <c r="N62" s="34"/>
      <c r="O62" s="61"/>
      <c r="P62" s="61"/>
    </row>
    <row r="63" spans="1:16" ht="42" customHeight="1" x14ac:dyDescent="0.4">
      <c r="A63" s="68" t="s">
        <v>74</v>
      </c>
      <c r="B63" s="68"/>
      <c r="C63" s="34"/>
      <c r="D63" s="34"/>
      <c r="E63" s="34"/>
      <c r="F63" s="34"/>
      <c r="G63" s="34"/>
      <c r="H63" s="34"/>
      <c r="I63" s="34"/>
      <c r="J63" s="34"/>
      <c r="K63" s="34"/>
      <c r="L63" s="34"/>
      <c r="N63" s="34"/>
      <c r="O63" s="61"/>
      <c r="P63" s="61"/>
    </row>
    <row r="64" spans="1:16" ht="48.75" customHeight="1" x14ac:dyDescent="0.4">
      <c r="A64" s="68"/>
      <c r="B64" s="68"/>
      <c r="C64" s="34"/>
      <c r="D64" s="34"/>
      <c r="E64" s="34"/>
      <c r="F64" s="34"/>
      <c r="G64" s="34"/>
      <c r="H64" s="34"/>
      <c r="I64" s="34"/>
      <c r="J64" s="34"/>
      <c r="K64" s="34"/>
      <c r="L64" s="34"/>
      <c r="N64" s="34"/>
      <c r="O64" s="61"/>
      <c r="P64" s="61"/>
    </row>
    <row r="65" spans="1:16" ht="42" customHeight="1" x14ac:dyDescent="0.4">
      <c r="A65" s="131" t="s">
        <v>83</v>
      </c>
      <c r="B65" s="131"/>
      <c r="C65" s="131"/>
      <c r="D65" s="131"/>
      <c r="E65" s="131"/>
      <c r="F65" s="131"/>
      <c r="G65" s="131"/>
      <c r="H65" s="131"/>
      <c r="I65" s="131"/>
      <c r="J65" s="131"/>
      <c r="K65" s="131"/>
      <c r="L65" s="131"/>
      <c r="M65" s="131"/>
      <c r="N65" s="131"/>
      <c r="O65" s="131"/>
      <c r="P65" s="61"/>
    </row>
    <row r="66" spans="1:16" ht="42" customHeight="1" x14ac:dyDescent="0.4">
      <c r="A66" s="68" t="s">
        <v>84</v>
      </c>
      <c r="B66" s="68"/>
      <c r="C66" s="68"/>
      <c r="D66" s="68"/>
      <c r="E66" s="68"/>
      <c r="F66" s="68"/>
      <c r="G66" s="68"/>
      <c r="H66" s="68"/>
      <c r="I66" s="68"/>
      <c r="J66" s="68"/>
      <c r="K66" s="68"/>
      <c r="L66" s="68"/>
      <c r="M66" s="68"/>
      <c r="N66" s="68"/>
      <c r="O66" s="68"/>
      <c r="P66" s="61"/>
    </row>
    <row r="67" spans="1:16" ht="42" customHeight="1" x14ac:dyDescent="0.4">
      <c r="A67" s="68" t="s">
        <v>85</v>
      </c>
      <c r="B67" s="68"/>
      <c r="C67" s="68"/>
      <c r="D67" s="68"/>
      <c r="E67" s="68"/>
      <c r="F67" s="68"/>
      <c r="G67" s="68"/>
      <c r="H67" s="68"/>
      <c r="I67" s="68"/>
      <c r="J67" s="68"/>
      <c r="K67" s="68"/>
      <c r="L67" s="68"/>
      <c r="M67" s="68"/>
      <c r="N67" s="68"/>
      <c r="O67" s="68"/>
      <c r="P67" s="61"/>
    </row>
    <row r="68" spans="1:16" ht="42" customHeight="1" x14ac:dyDescent="0.4">
      <c r="A68" s="68" t="s">
        <v>75</v>
      </c>
      <c r="B68" s="68"/>
      <c r="C68" s="68"/>
      <c r="D68" s="68"/>
      <c r="E68" s="68"/>
      <c r="F68" s="68"/>
      <c r="G68" s="68"/>
      <c r="H68" s="68"/>
      <c r="I68" s="68"/>
      <c r="J68" s="68"/>
      <c r="K68" s="68"/>
      <c r="L68" s="68"/>
      <c r="M68" s="68"/>
      <c r="N68" s="68"/>
      <c r="O68" s="68"/>
      <c r="P68" s="61"/>
    </row>
    <row r="69" spans="1:16" ht="48.75" customHeight="1" x14ac:dyDescent="0.4">
      <c r="A69" s="68" t="s">
        <v>67</v>
      </c>
      <c r="B69" s="68"/>
      <c r="C69" s="34"/>
      <c r="D69" s="34"/>
      <c r="E69" s="34"/>
      <c r="F69" s="34"/>
      <c r="G69" s="34"/>
      <c r="H69" s="34"/>
      <c r="I69" s="34"/>
      <c r="J69" s="34"/>
      <c r="K69" s="34"/>
      <c r="L69" s="34"/>
      <c r="N69" s="34"/>
      <c r="O69" s="61"/>
      <c r="P69" s="61"/>
    </row>
    <row r="70" spans="1:16" ht="42" customHeight="1" x14ac:dyDescent="0.4">
      <c r="A70" s="68" t="s">
        <v>90</v>
      </c>
      <c r="B70" s="68"/>
      <c r="C70" s="34"/>
      <c r="D70" s="34"/>
      <c r="E70" s="34"/>
      <c r="F70" s="34"/>
      <c r="G70" s="34"/>
      <c r="H70" s="34"/>
      <c r="I70" s="34"/>
      <c r="J70" s="34"/>
      <c r="K70" s="34"/>
      <c r="L70" s="34"/>
      <c r="N70" s="34"/>
      <c r="O70" s="61"/>
      <c r="P70" s="61"/>
    </row>
    <row r="71" spans="1:16" ht="42" customHeight="1" x14ac:dyDescent="0.4">
      <c r="A71" s="31" t="s">
        <v>89</v>
      </c>
      <c r="B71" s="132"/>
      <c r="C71" s="133"/>
      <c r="D71" s="133"/>
      <c r="E71" s="133"/>
      <c r="F71" s="133"/>
      <c r="G71" s="133"/>
      <c r="H71" s="133"/>
      <c r="I71" s="133"/>
      <c r="J71" s="133"/>
      <c r="K71" s="133"/>
      <c r="L71" s="133"/>
      <c r="M71" s="134"/>
      <c r="N71" s="34"/>
      <c r="O71" s="61"/>
      <c r="P71" s="61"/>
    </row>
    <row r="72" spans="1:16" ht="57" customHeight="1" x14ac:dyDescent="0.4">
      <c r="A72" s="16"/>
      <c r="B72" s="69" t="s">
        <v>91</v>
      </c>
      <c r="N72" s="7"/>
    </row>
    <row r="73" spans="1:16" ht="42" customHeight="1" x14ac:dyDescent="0.4">
      <c r="A73" s="68" t="s">
        <v>92</v>
      </c>
      <c r="B73" s="68"/>
      <c r="C73" s="34"/>
      <c r="D73" s="34"/>
      <c r="E73" s="34"/>
      <c r="F73" s="34"/>
      <c r="G73" s="34"/>
      <c r="H73" s="34"/>
      <c r="I73" s="34"/>
      <c r="J73" s="34"/>
      <c r="K73" s="34"/>
      <c r="L73" s="34"/>
      <c r="N73" s="34"/>
      <c r="O73" s="61"/>
      <c r="P73" s="61"/>
    </row>
    <row r="74" spans="1:16" ht="42" customHeight="1" x14ac:dyDescent="0.4">
      <c r="A74" s="31" t="s">
        <v>89</v>
      </c>
      <c r="B74" s="132"/>
      <c r="C74" s="133"/>
      <c r="D74" s="133"/>
      <c r="E74" s="133"/>
      <c r="F74" s="133"/>
      <c r="G74" s="133"/>
      <c r="H74" s="133"/>
      <c r="I74" s="133"/>
      <c r="J74" s="133"/>
      <c r="K74" s="133"/>
      <c r="L74" s="133"/>
      <c r="M74" s="134"/>
      <c r="N74" s="34"/>
      <c r="O74" s="61"/>
      <c r="P74" s="61"/>
    </row>
    <row r="75" spans="1:16" ht="42" customHeight="1" x14ac:dyDescent="0.4">
      <c r="A75" s="16"/>
      <c r="B75" s="69"/>
      <c r="N75" s="7"/>
    </row>
    <row r="76" spans="1:16" ht="83.25" customHeight="1" x14ac:dyDescent="0.4">
      <c r="A76" s="16"/>
      <c r="B76" s="16"/>
      <c r="C76" s="48" t="s">
        <v>17</v>
      </c>
      <c r="I76" s="48"/>
      <c r="J76" s="56"/>
    </row>
    <row r="77" spans="1:16" ht="83.25" customHeight="1" x14ac:dyDescent="0.4">
      <c r="A77" s="16"/>
      <c r="B77" s="16"/>
      <c r="C77" s="135"/>
      <c r="D77" s="135"/>
      <c r="E77" s="135"/>
      <c r="F77" s="135"/>
      <c r="G77" s="135"/>
      <c r="H77" s="135"/>
      <c r="I77" s="135"/>
      <c r="J77" s="135"/>
      <c r="K77" s="135"/>
      <c r="L77" s="135"/>
      <c r="M77" s="135"/>
      <c r="N77" s="135"/>
    </row>
    <row r="78" spans="1:16" ht="83.25" customHeight="1" x14ac:dyDescent="0.4">
      <c r="A78" s="16"/>
      <c r="B78" s="16"/>
      <c r="C78" s="48"/>
      <c r="D78" s="143" t="str">
        <f>C1&amp;"     "</f>
        <v xml:space="preserve">医療機関○○クリニック     </v>
      </c>
      <c r="E78" s="143"/>
      <c r="F78" s="143"/>
      <c r="G78" s="143"/>
      <c r="H78" s="143"/>
      <c r="I78" s="143"/>
      <c r="J78" s="143"/>
      <c r="K78" s="143"/>
      <c r="L78" s="143"/>
      <c r="M78" s="47" t="s">
        <v>49</v>
      </c>
    </row>
    <row r="79" spans="1:16" ht="83.25" customHeight="1" x14ac:dyDescent="0.4">
      <c r="A79" s="35"/>
      <c r="B79" s="35"/>
      <c r="C79" s="35"/>
      <c r="D79" s="35"/>
      <c r="E79" s="35"/>
      <c r="F79" s="35"/>
      <c r="G79" s="35"/>
      <c r="H79" s="35"/>
      <c r="I79" s="35"/>
      <c r="J79" s="55"/>
      <c r="K79" s="55"/>
      <c r="L79" s="35"/>
      <c r="M79" s="35"/>
      <c r="O79" s="52" t="s">
        <v>128</v>
      </c>
    </row>
    <row r="80" spans="1:16" ht="46.5" customHeight="1" x14ac:dyDescent="0.4">
      <c r="A80" s="35"/>
      <c r="B80" s="35"/>
      <c r="C80" s="35"/>
      <c r="D80" s="35"/>
      <c r="E80" s="35"/>
      <c r="F80" s="35"/>
      <c r="G80" s="35"/>
      <c r="H80" s="35"/>
      <c r="I80" s="35"/>
      <c r="J80" s="55"/>
      <c r="K80" s="35"/>
      <c r="L80" s="144" t="s">
        <v>68</v>
      </c>
      <c r="M80" s="144"/>
      <c r="N80" s="144"/>
    </row>
    <row r="81" spans="1:15" ht="83.25" customHeight="1" x14ac:dyDescent="0.4">
      <c r="A81" s="15" t="s">
        <v>16</v>
      </c>
      <c r="B81" s="15"/>
      <c r="C81" s="92"/>
      <c r="D81" s="92"/>
      <c r="E81" s="92"/>
      <c r="F81" s="92"/>
      <c r="G81" s="92"/>
      <c r="H81" s="92"/>
      <c r="I81" s="92"/>
      <c r="J81" s="55"/>
      <c r="K81" s="35"/>
      <c r="L81" s="92"/>
      <c r="M81" s="92"/>
      <c r="N81" s="92"/>
    </row>
    <row r="82" spans="1:15" ht="46.5" customHeight="1" x14ac:dyDescent="0.4">
      <c r="A82" s="92"/>
      <c r="B82" s="92"/>
      <c r="C82" s="92"/>
      <c r="D82" s="92"/>
      <c r="E82" s="92"/>
      <c r="F82" s="92"/>
      <c r="G82" s="92"/>
      <c r="H82" s="92"/>
      <c r="I82" s="92"/>
      <c r="J82" s="92"/>
      <c r="K82" s="92"/>
      <c r="L82" s="92"/>
      <c r="M82" s="92"/>
      <c r="N82" s="92"/>
    </row>
    <row r="83" spans="1:15" ht="33.75" customHeight="1" x14ac:dyDescent="0.4">
      <c r="A83" s="92"/>
      <c r="B83" s="92"/>
      <c r="C83" s="92"/>
      <c r="D83" s="92"/>
      <c r="E83" s="92"/>
      <c r="F83" s="92"/>
      <c r="G83" s="92"/>
      <c r="H83" s="92"/>
      <c r="I83" s="97" t="s">
        <v>50</v>
      </c>
      <c r="J83" s="51"/>
      <c r="K83" s="97"/>
      <c r="L83" s="97" t="str">
        <f>C1</f>
        <v>医療機関○○クリニック</v>
      </c>
      <c r="M83" s="97"/>
      <c r="N83" s="97"/>
      <c r="O83" s="1"/>
    </row>
    <row r="84" spans="1:15" ht="33.75" customHeight="1" x14ac:dyDescent="0.4">
      <c r="A84" s="92"/>
      <c r="B84" s="92"/>
      <c r="C84" s="92"/>
      <c r="D84" s="92"/>
      <c r="E84" s="92"/>
      <c r="F84" s="92"/>
      <c r="G84" s="92"/>
      <c r="H84" s="92"/>
      <c r="I84" s="97" t="s">
        <v>11</v>
      </c>
      <c r="J84" s="51"/>
      <c r="K84" s="97"/>
      <c r="L84" s="145"/>
      <c r="M84" s="145"/>
      <c r="N84" s="145"/>
      <c r="O84" s="1"/>
    </row>
    <row r="85" spans="1:15" ht="33.75" customHeight="1" x14ac:dyDescent="0.4">
      <c r="A85" s="92"/>
      <c r="B85" s="92"/>
      <c r="C85" s="92"/>
      <c r="D85" s="92"/>
      <c r="E85" s="92"/>
      <c r="F85" s="92"/>
      <c r="G85" s="92"/>
      <c r="H85" s="92"/>
      <c r="I85" s="97" t="s">
        <v>12</v>
      </c>
      <c r="J85" s="51"/>
      <c r="K85" s="97"/>
      <c r="L85" s="145"/>
      <c r="M85" s="145"/>
      <c r="N85" s="145"/>
      <c r="O85" s="1"/>
    </row>
    <row r="86" spans="1:15" ht="33.75" customHeight="1" x14ac:dyDescent="0.4">
      <c r="A86" s="92"/>
      <c r="B86" s="92"/>
      <c r="C86" s="92"/>
      <c r="D86" s="92"/>
      <c r="E86" s="92"/>
      <c r="F86" s="92"/>
      <c r="G86" s="92"/>
      <c r="H86" s="92"/>
      <c r="I86" s="92"/>
      <c r="J86" s="92"/>
      <c r="K86" s="92"/>
      <c r="L86" s="92"/>
      <c r="M86" s="92"/>
      <c r="N86" s="92"/>
    </row>
    <row r="87" spans="1:15" ht="61.5" customHeight="1" x14ac:dyDescent="0.4">
      <c r="A87" s="10"/>
      <c r="B87" s="10"/>
      <c r="C87" s="10"/>
      <c r="D87" s="10"/>
      <c r="E87" s="10"/>
      <c r="F87" s="10"/>
      <c r="G87" s="10"/>
      <c r="H87" s="10"/>
      <c r="I87" s="10"/>
      <c r="J87" s="10"/>
      <c r="K87" s="10"/>
      <c r="L87" s="10"/>
      <c r="M87" s="10"/>
      <c r="N87" s="10"/>
    </row>
    <row r="88" spans="1:15" ht="83.25" customHeight="1" x14ac:dyDescent="0.4">
      <c r="A88" s="146" t="s">
        <v>61</v>
      </c>
      <c r="B88" s="146"/>
      <c r="C88" s="146"/>
      <c r="D88" s="146"/>
      <c r="E88" s="146"/>
      <c r="F88" s="146"/>
      <c r="G88" s="146"/>
      <c r="H88" s="146"/>
      <c r="I88" s="146"/>
      <c r="J88" s="146"/>
      <c r="K88" s="146"/>
      <c r="L88" s="146"/>
      <c r="M88" s="146"/>
      <c r="N88" s="146"/>
      <c r="O88" s="9"/>
    </row>
    <row r="89" spans="1:15" ht="24" x14ac:dyDescent="0.4">
      <c r="A89" s="10"/>
      <c r="B89" s="10"/>
      <c r="C89" s="10"/>
      <c r="D89" s="10"/>
      <c r="E89" s="10"/>
      <c r="F89" s="10"/>
      <c r="G89" s="10"/>
      <c r="H89" s="10"/>
      <c r="I89" s="10"/>
      <c r="J89" s="10"/>
      <c r="K89" s="10"/>
      <c r="L89" s="10"/>
      <c r="M89" s="10"/>
      <c r="N89" s="10"/>
    </row>
    <row r="90" spans="1:15" ht="24" x14ac:dyDescent="0.4">
      <c r="A90" s="10"/>
      <c r="B90" s="10"/>
      <c r="C90" s="10"/>
      <c r="D90" s="10"/>
      <c r="E90" s="10"/>
      <c r="F90" s="10"/>
      <c r="G90" s="10"/>
      <c r="H90" s="10"/>
      <c r="I90" s="10"/>
      <c r="J90" s="10"/>
      <c r="K90" s="10"/>
      <c r="L90" s="10"/>
      <c r="M90" s="10"/>
      <c r="N90" s="10"/>
    </row>
    <row r="91" spans="1:15" ht="28.5" customHeight="1" x14ac:dyDescent="0.4">
      <c r="A91" s="10"/>
      <c r="B91" s="10"/>
      <c r="C91" s="10"/>
      <c r="D91" s="10"/>
      <c r="E91" s="10"/>
      <c r="F91" s="10"/>
      <c r="G91" s="10"/>
      <c r="H91" s="10"/>
      <c r="I91" s="10"/>
      <c r="J91" s="10"/>
      <c r="K91" s="10"/>
      <c r="L91" s="10"/>
      <c r="M91" s="10"/>
      <c r="N91" s="10"/>
    </row>
    <row r="92" spans="1:15" ht="75" customHeight="1" x14ac:dyDescent="0.4">
      <c r="A92" s="147" t="s">
        <v>103</v>
      </c>
      <c r="B92" s="147"/>
      <c r="C92" s="147"/>
      <c r="D92" s="147"/>
      <c r="E92" s="147"/>
      <c r="F92" s="147"/>
      <c r="G92" s="147"/>
      <c r="H92" s="147"/>
      <c r="I92" s="147"/>
      <c r="J92" s="147"/>
      <c r="K92" s="147"/>
      <c r="L92" s="147"/>
      <c r="M92" s="147"/>
      <c r="N92" s="147"/>
      <c r="O92" s="6"/>
    </row>
    <row r="93" spans="1:15" x14ac:dyDescent="0.4">
      <c r="C93" s="5"/>
      <c r="D93" s="5"/>
      <c r="E93" s="5"/>
      <c r="F93" s="5"/>
      <c r="G93" s="5"/>
      <c r="H93" s="5"/>
      <c r="I93" s="5"/>
    </row>
    <row r="94" spans="1:15" x14ac:dyDescent="0.4">
      <c r="C94" s="2"/>
      <c r="D94" s="1"/>
      <c r="E94" s="1"/>
      <c r="F94" s="3"/>
      <c r="G94" s="3"/>
      <c r="H94" s="4"/>
      <c r="I94" s="4"/>
    </row>
    <row r="95" spans="1:15" ht="45.75" x14ac:dyDescent="0.9">
      <c r="C95" s="11" t="s">
        <v>13</v>
      </c>
      <c r="D95" s="12"/>
      <c r="E95" s="12"/>
      <c r="F95" s="150">
        <f>SUM(F114,J114,N114)</f>
        <v>0</v>
      </c>
      <c r="G95" s="150"/>
      <c r="H95" s="150"/>
      <c r="I95" s="150"/>
      <c r="J95" s="150"/>
      <c r="K95" s="12"/>
      <c r="L95" s="7"/>
      <c r="M95" s="7"/>
    </row>
    <row r="97" spans="1:16" ht="48.75" customHeight="1" x14ac:dyDescent="0.4"/>
    <row r="98" spans="1:16" ht="35.25" x14ac:dyDescent="0.4">
      <c r="A98" s="35" t="s">
        <v>14</v>
      </c>
      <c r="B98" s="35"/>
      <c r="C98" s="35"/>
      <c r="D98" s="35"/>
      <c r="E98" s="35"/>
      <c r="F98" s="35"/>
      <c r="G98" s="35"/>
      <c r="H98" s="35"/>
      <c r="I98" s="35"/>
      <c r="J98" s="35"/>
      <c r="K98" s="35"/>
      <c r="L98" s="35"/>
      <c r="M98" s="35"/>
      <c r="N98" s="35"/>
    </row>
    <row r="99" spans="1:16" ht="26.25" customHeight="1" x14ac:dyDescent="0.4">
      <c r="A99" s="35"/>
      <c r="B99" s="35"/>
      <c r="C99" s="35"/>
      <c r="D99" s="35"/>
      <c r="E99" s="35"/>
      <c r="F99" s="35"/>
      <c r="G99" s="35"/>
      <c r="H99" s="35"/>
      <c r="I99" s="35"/>
      <c r="J99" s="35"/>
      <c r="K99" s="35"/>
      <c r="L99" s="35"/>
      <c r="M99" s="35"/>
      <c r="N99" s="92"/>
    </row>
    <row r="100" spans="1:16" ht="35.25" x14ac:dyDescent="0.4">
      <c r="A100" s="92" t="s">
        <v>104</v>
      </c>
      <c r="B100" s="92"/>
      <c r="C100" s="92"/>
      <c r="D100" s="92"/>
      <c r="E100" s="92"/>
      <c r="F100" s="35"/>
      <c r="G100" s="35"/>
      <c r="H100" s="35"/>
      <c r="I100" s="35"/>
      <c r="J100" s="35"/>
      <c r="K100" s="35"/>
      <c r="L100" s="35"/>
      <c r="M100" s="35"/>
      <c r="N100" s="92"/>
    </row>
    <row r="101" spans="1:16" ht="35.25" x14ac:dyDescent="0.4">
      <c r="A101" s="92" t="s">
        <v>15</v>
      </c>
      <c r="B101" s="92"/>
      <c r="C101" s="92"/>
      <c r="D101" s="92"/>
      <c r="E101" s="92"/>
      <c r="F101" s="35"/>
      <c r="G101" s="40">
        <f>COUNTIF(K8:K39,"150回以上")</f>
        <v>0</v>
      </c>
      <c r="H101" s="92" t="s">
        <v>59</v>
      </c>
      <c r="J101" s="92"/>
      <c r="K101" s="92"/>
      <c r="L101" s="92"/>
      <c r="M101" s="92"/>
      <c r="N101" s="92"/>
    </row>
    <row r="102" spans="1:16" ht="35.25" x14ac:dyDescent="0.4">
      <c r="A102" s="92" t="s">
        <v>18</v>
      </c>
      <c r="B102" s="92"/>
      <c r="C102" s="92"/>
      <c r="D102" s="92"/>
      <c r="E102" s="92"/>
      <c r="F102" s="35"/>
      <c r="G102" s="40">
        <f>COUNTIF(K8:K39,"100回以上")</f>
        <v>0</v>
      </c>
      <c r="H102" s="92" t="s">
        <v>60</v>
      </c>
      <c r="J102" s="92"/>
      <c r="K102" s="92"/>
      <c r="L102" s="92"/>
      <c r="M102" s="92"/>
      <c r="N102" s="92"/>
    </row>
    <row r="103" spans="1:16" ht="41.25" customHeight="1" x14ac:dyDescent="0.4">
      <c r="A103" s="35"/>
      <c r="B103" s="35"/>
      <c r="C103" s="35"/>
      <c r="D103" s="35"/>
      <c r="E103" s="35"/>
      <c r="F103" s="35"/>
      <c r="G103" s="35"/>
      <c r="H103" s="35"/>
      <c r="I103" s="35"/>
      <c r="J103" s="35"/>
      <c r="K103" s="35"/>
      <c r="L103" s="35"/>
      <c r="M103" s="35"/>
      <c r="N103" s="35"/>
      <c r="P103" s="13"/>
    </row>
    <row r="104" spans="1:16" ht="30.75" customHeight="1" x14ac:dyDescent="0.4">
      <c r="A104" s="34"/>
      <c r="B104" s="34"/>
      <c r="C104" s="137" t="s">
        <v>9</v>
      </c>
      <c r="D104" s="137"/>
      <c r="E104" s="137"/>
      <c r="F104" s="151" t="s">
        <v>46</v>
      </c>
      <c r="G104" s="152"/>
      <c r="H104" s="152"/>
      <c r="I104" s="152"/>
      <c r="J104" s="151" t="s">
        <v>45</v>
      </c>
      <c r="K104" s="152"/>
      <c r="L104" s="152"/>
      <c r="M104" s="137" t="s">
        <v>10</v>
      </c>
      <c r="N104" s="138"/>
      <c r="P104" s="14"/>
    </row>
    <row r="105" spans="1:16" ht="18.75" customHeight="1" x14ac:dyDescent="0.4">
      <c r="A105" s="34"/>
      <c r="B105" s="34"/>
      <c r="C105" s="139" t="s">
        <v>44</v>
      </c>
      <c r="D105" s="140"/>
      <c r="E105" s="140"/>
      <c r="F105" s="139" t="s">
        <v>57</v>
      </c>
      <c r="G105" s="141"/>
      <c r="H105" s="141"/>
      <c r="I105" s="141"/>
      <c r="J105" s="139" t="s">
        <v>58</v>
      </c>
      <c r="K105" s="141"/>
      <c r="L105" s="141"/>
      <c r="M105" s="142" t="s">
        <v>47</v>
      </c>
      <c r="N105" s="141"/>
      <c r="P105" s="14"/>
    </row>
    <row r="106" spans="1:16" ht="35.25" x14ac:dyDescent="0.4">
      <c r="A106" s="36" t="s">
        <v>105</v>
      </c>
      <c r="B106" s="36"/>
      <c r="C106" s="36"/>
      <c r="D106" s="148">
        <f>SUM(J9:J10)</f>
        <v>0</v>
      </c>
      <c r="E106" s="148"/>
      <c r="F106" s="149">
        <f>IF(AND($G$101&gt;=4,K9="150回以上"),D106*3000,0)</f>
        <v>0</v>
      </c>
      <c r="G106" s="149"/>
      <c r="H106" s="149"/>
      <c r="I106" s="149"/>
      <c r="J106" s="149">
        <f>IF(AND($G$102&gt;=4,K9="100回以上"),D106*2000,0)</f>
        <v>0</v>
      </c>
      <c r="K106" s="149"/>
      <c r="L106" s="149"/>
      <c r="M106" s="53">
        <f>IF(AND(F106=0,J106=0),COUNTIF(C11:I11,"&gt;=50"),0)</f>
        <v>0</v>
      </c>
      <c r="N106" s="91">
        <f t="shared" ref="N106:N113" si="9">M106*100000</f>
        <v>0</v>
      </c>
      <c r="P106" s="14"/>
    </row>
    <row r="107" spans="1:16" ht="35.25" x14ac:dyDescent="0.4">
      <c r="A107" s="36" t="s">
        <v>106</v>
      </c>
      <c r="B107" s="36"/>
      <c r="C107" s="36"/>
      <c r="D107" s="148">
        <f>SUM(J13:J14)</f>
        <v>0</v>
      </c>
      <c r="E107" s="148"/>
      <c r="F107" s="149">
        <f>IF(AND($G$101&gt;=4,K13="150回以上"),D107*3000,0)</f>
        <v>0</v>
      </c>
      <c r="G107" s="149"/>
      <c r="H107" s="149"/>
      <c r="I107" s="149"/>
      <c r="J107" s="149">
        <f>IF(AND($G$102&gt;=4,K13="100回以上"),D107*2000,0)</f>
        <v>0</v>
      </c>
      <c r="K107" s="149"/>
      <c r="L107" s="149"/>
      <c r="M107" s="53">
        <f>IF(AND(F107=0,J107=0),COUNTIF(C15:I15,"&gt;=50"),0)</f>
        <v>0</v>
      </c>
      <c r="N107" s="91">
        <f t="shared" si="9"/>
        <v>0</v>
      </c>
      <c r="P107" s="14"/>
    </row>
    <row r="108" spans="1:16" ht="35.25" x14ac:dyDescent="0.4">
      <c r="A108" s="36" t="s">
        <v>107</v>
      </c>
      <c r="B108" s="36"/>
      <c r="C108" s="36"/>
      <c r="D108" s="148">
        <f>SUM(J17:J18)</f>
        <v>0</v>
      </c>
      <c r="E108" s="148"/>
      <c r="F108" s="149">
        <f>IF(AND($G$101&gt;=4,K17="150回以上"),D108*3000,0)</f>
        <v>0</v>
      </c>
      <c r="G108" s="149"/>
      <c r="H108" s="149"/>
      <c r="I108" s="149"/>
      <c r="J108" s="149">
        <f>IF(AND($G$102&gt;=4,K17="100回以上"),D108*2000,0)</f>
        <v>0</v>
      </c>
      <c r="K108" s="149"/>
      <c r="L108" s="149"/>
      <c r="M108" s="53">
        <f>IF(AND(F108=0,J108=0),COUNTIF(C19:I19,"&gt;=50"),0)</f>
        <v>0</v>
      </c>
      <c r="N108" s="91">
        <f t="shared" si="9"/>
        <v>0</v>
      </c>
      <c r="P108" s="14"/>
    </row>
    <row r="109" spans="1:16" ht="35.25" x14ac:dyDescent="0.4">
      <c r="A109" s="36" t="s">
        <v>108</v>
      </c>
      <c r="B109" s="36"/>
      <c r="C109" s="36"/>
      <c r="D109" s="148">
        <f>SUM(J21:J22)</f>
        <v>0</v>
      </c>
      <c r="E109" s="148"/>
      <c r="F109" s="149">
        <f>IF(AND($G$101&gt;=4,K21="150回以上"),D109*3000,0)</f>
        <v>0</v>
      </c>
      <c r="G109" s="149"/>
      <c r="H109" s="149"/>
      <c r="I109" s="149"/>
      <c r="J109" s="149">
        <f>IF(AND($G$102&gt;=4,K21="100回以上"),D109*2000,0)</f>
        <v>0</v>
      </c>
      <c r="K109" s="149"/>
      <c r="L109" s="149"/>
      <c r="M109" s="53">
        <f>IF(AND(F109=0,J109=0),COUNTIF(C23:I23,"&gt;=50"),0)</f>
        <v>0</v>
      </c>
      <c r="N109" s="91">
        <f t="shared" si="9"/>
        <v>0</v>
      </c>
      <c r="P109" s="14"/>
    </row>
    <row r="110" spans="1:16" ht="35.25" x14ac:dyDescent="0.4">
      <c r="A110" s="36" t="s">
        <v>109</v>
      </c>
      <c r="B110" s="36"/>
      <c r="C110" s="36"/>
      <c r="D110" s="148">
        <f>SUM(J25:J26)</f>
        <v>0</v>
      </c>
      <c r="E110" s="148"/>
      <c r="F110" s="149">
        <f>IF(AND($G$101&gt;=4,K25="150回以上"),D110*3000,0)</f>
        <v>0</v>
      </c>
      <c r="G110" s="149"/>
      <c r="H110" s="149"/>
      <c r="I110" s="149"/>
      <c r="J110" s="149">
        <f>IF(AND($G$102&gt;=4,K25="100回以上"),D110*2000,0)</f>
        <v>0</v>
      </c>
      <c r="K110" s="149"/>
      <c r="L110" s="149"/>
      <c r="M110" s="53">
        <f>IF(AND(F110=0,J110=0),COUNTIF(C27:I27,"&gt;=50"),0)</f>
        <v>0</v>
      </c>
      <c r="N110" s="91">
        <f t="shared" si="9"/>
        <v>0</v>
      </c>
      <c r="P110" s="14"/>
    </row>
    <row r="111" spans="1:16" ht="35.25" x14ac:dyDescent="0.4">
      <c r="A111" s="36" t="s">
        <v>110</v>
      </c>
      <c r="B111" s="36"/>
      <c r="C111" s="36"/>
      <c r="D111" s="148">
        <f>SUM(J29:J30)</f>
        <v>0</v>
      </c>
      <c r="E111" s="148"/>
      <c r="F111" s="149">
        <f>IF(AND($G$101&gt;=4,K29="150回以上"),D111*3000,0)</f>
        <v>0</v>
      </c>
      <c r="G111" s="149"/>
      <c r="H111" s="149"/>
      <c r="I111" s="149"/>
      <c r="J111" s="149">
        <f>IF(AND($G$102&gt;=4,K29="100回以上"),D111*2000,0)</f>
        <v>0</v>
      </c>
      <c r="K111" s="149"/>
      <c r="L111" s="149"/>
      <c r="M111" s="53">
        <f>IF(AND(F111=0,J111=0),COUNTIF(C31:I31,"&gt;=50"),0)</f>
        <v>0</v>
      </c>
      <c r="N111" s="91">
        <f t="shared" si="9"/>
        <v>0</v>
      </c>
      <c r="P111" s="14"/>
    </row>
    <row r="112" spans="1:16" ht="35.25" x14ac:dyDescent="0.4">
      <c r="A112" s="36" t="s">
        <v>111</v>
      </c>
      <c r="B112" s="36"/>
      <c r="C112" s="36"/>
      <c r="D112" s="148">
        <f>SUM(J33:J34)</f>
        <v>0</v>
      </c>
      <c r="E112" s="148"/>
      <c r="F112" s="149">
        <f>IF(AND($G$101&gt;=4,K33="150回以上"),D112*3000,0)</f>
        <v>0</v>
      </c>
      <c r="G112" s="149"/>
      <c r="H112" s="149"/>
      <c r="I112" s="149"/>
      <c r="J112" s="149">
        <f>IF(AND($G$102&gt;=4,K33="100回以上"),D112*2000,0)</f>
        <v>0</v>
      </c>
      <c r="K112" s="149"/>
      <c r="L112" s="149"/>
      <c r="M112" s="53">
        <f>IF(AND(F112=0,J112=0),COUNTIF(C35:I35,"&gt;=50"),0)</f>
        <v>0</v>
      </c>
      <c r="N112" s="91">
        <f t="shared" si="9"/>
        <v>0</v>
      </c>
      <c r="P112" s="14"/>
    </row>
    <row r="113" spans="1:16" ht="36" thickBot="1" x14ac:dyDescent="0.45">
      <c r="A113" s="36" t="s">
        <v>112</v>
      </c>
      <c r="B113" s="36"/>
      <c r="C113" s="36"/>
      <c r="D113" s="148">
        <f>SUM(J37:J38)</f>
        <v>0</v>
      </c>
      <c r="E113" s="148"/>
      <c r="F113" s="149">
        <f>IF(AND($G$101&gt;=4,K37="150回以上"),D113*3000,0)</f>
        <v>0</v>
      </c>
      <c r="G113" s="149"/>
      <c r="H113" s="149"/>
      <c r="I113" s="149"/>
      <c r="J113" s="149">
        <f>IF(AND($G$102&gt;=4,K37="100回以上"),D113*2000,0)</f>
        <v>0</v>
      </c>
      <c r="K113" s="149"/>
      <c r="L113" s="149"/>
      <c r="M113" s="53">
        <f>IF(AND(F113=0,J113=0),COUNTIF(C39:I39,"&gt;=50"),0)</f>
        <v>0</v>
      </c>
      <c r="N113" s="91">
        <f t="shared" si="9"/>
        <v>0</v>
      </c>
      <c r="P113" s="14"/>
    </row>
    <row r="114" spans="1:16" ht="36" thickTop="1" x14ac:dyDescent="0.4">
      <c r="A114" s="44" t="s">
        <v>39</v>
      </c>
      <c r="B114" s="44"/>
      <c r="C114" s="44"/>
      <c r="D114" s="153">
        <f>SUM(D106:E113)</f>
        <v>0</v>
      </c>
      <c r="E114" s="153"/>
      <c r="F114" s="154">
        <f>SUM(F106:I113)</f>
        <v>0</v>
      </c>
      <c r="G114" s="154"/>
      <c r="H114" s="154"/>
      <c r="I114" s="154"/>
      <c r="J114" s="154">
        <f>SUM(J106:L113)</f>
        <v>0</v>
      </c>
      <c r="K114" s="154"/>
      <c r="L114" s="154"/>
      <c r="M114" s="54">
        <f>SUM(M106:M113)</f>
        <v>0</v>
      </c>
      <c r="N114" s="98">
        <f>SUM(N106:N113)</f>
        <v>0</v>
      </c>
    </row>
    <row r="115" spans="1:16" ht="90" customHeight="1" x14ac:dyDescent="0.4">
      <c r="A115" s="92"/>
      <c r="B115" s="92"/>
      <c r="C115" s="92"/>
      <c r="D115" s="160"/>
      <c r="E115" s="160"/>
      <c r="F115" s="92"/>
      <c r="G115" s="92"/>
      <c r="H115" s="92"/>
      <c r="I115" s="92"/>
      <c r="J115" s="92"/>
      <c r="K115" s="92"/>
      <c r="L115" s="92"/>
      <c r="M115" s="92"/>
      <c r="N115" s="92"/>
    </row>
    <row r="116" spans="1:16" ht="39.75" customHeight="1" x14ac:dyDescent="0.4">
      <c r="A116" s="93" t="s">
        <v>26</v>
      </c>
      <c r="B116" s="155"/>
      <c r="C116" s="156"/>
      <c r="D116" s="156"/>
      <c r="E116" s="156"/>
      <c r="F116" s="156"/>
      <c r="G116" s="156"/>
      <c r="H116" s="157"/>
      <c r="I116" s="158" t="s">
        <v>27</v>
      </c>
      <c r="J116" s="158"/>
      <c r="K116" s="158"/>
      <c r="L116" s="159"/>
      <c r="M116" s="159"/>
      <c r="N116" s="159"/>
      <c r="O116" s="27"/>
    </row>
    <row r="117" spans="1:16" ht="39.75" customHeight="1" x14ac:dyDescent="0.4">
      <c r="A117" s="93" t="s">
        <v>28</v>
      </c>
      <c r="B117" s="155"/>
      <c r="C117" s="156"/>
      <c r="D117" s="156"/>
      <c r="E117" s="156"/>
      <c r="F117" s="156"/>
      <c r="G117" s="156"/>
      <c r="H117" s="157"/>
      <c r="I117" s="158" t="s">
        <v>29</v>
      </c>
      <c r="J117" s="158"/>
      <c r="K117" s="158"/>
      <c r="L117" s="159"/>
      <c r="M117" s="159"/>
      <c r="N117" s="159"/>
      <c r="O117" s="26"/>
    </row>
    <row r="118" spans="1:16" ht="39.75" customHeight="1" x14ac:dyDescent="0.4">
      <c r="A118" s="93" t="s">
        <v>30</v>
      </c>
      <c r="B118" s="155"/>
      <c r="C118" s="156"/>
      <c r="D118" s="156"/>
      <c r="E118" s="156"/>
      <c r="F118" s="156"/>
      <c r="G118" s="156"/>
      <c r="H118" s="157"/>
      <c r="I118" s="158" t="s">
        <v>31</v>
      </c>
      <c r="J118" s="158"/>
      <c r="K118" s="158"/>
      <c r="L118" s="159"/>
      <c r="M118" s="159"/>
      <c r="N118" s="159"/>
      <c r="O118" s="26"/>
    </row>
    <row r="119" spans="1:16" ht="39.75" customHeight="1" x14ac:dyDescent="0.4">
      <c r="A119" s="93" t="s">
        <v>33</v>
      </c>
      <c r="B119" s="155"/>
      <c r="C119" s="156"/>
      <c r="D119" s="156"/>
      <c r="E119" s="156"/>
      <c r="F119" s="156"/>
      <c r="G119" s="156"/>
      <c r="H119" s="156"/>
      <c r="I119" s="156"/>
      <c r="J119" s="156"/>
      <c r="K119" s="156"/>
      <c r="L119" s="156"/>
      <c r="M119" s="156"/>
      <c r="N119" s="157"/>
      <c r="O119" s="25"/>
    </row>
    <row r="120" spans="1:16" ht="39.75" customHeight="1" x14ac:dyDescent="0.4">
      <c r="A120" s="93" t="s">
        <v>32</v>
      </c>
      <c r="B120" s="155"/>
      <c r="C120" s="156"/>
      <c r="D120" s="156"/>
      <c r="E120" s="156"/>
      <c r="F120" s="156"/>
      <c r="G120" s="156"/>
      <c r="H120" s="156"/>
      <c r="I120" s="156"/>
      <c r="J120" s="156"/>
      <c r="K120" s="156"/>
      <c r="L120" s="156"/>
      <c r="M120" s="156"/>
      <c r="N120" s="157"/>
      <c r="O120" s="28"/>
    </row>
  </sheetData>
  <mergeCells count="106">
    <mergeCell ref="B118:H118"/>
    <mergeCell ref="I118:K118"/>
    <mergeCell ref="L118:N118"/>
    <mergeCell ref="B119:N119"/>
    <mergeCell ref="B120:N120"/>
    <mergeCell ref="D115:E115"/>
    <mergeCell ref="B116:H116"/>
    <mergeCell ref="I116:K116"/>
    <mergeCell ref="L116:N116"/>
    <mergeCell ref="B117:H117"/>
    <mergeCell ref="I117:K117"/>
    <mergeCell ref="L117:N117"/>
    <mergeCell ref="D114:E114"/>
    <mergeCell ref="F114:I114"/>
    <mergeCell ref="J114:L114"/>
    <mergeCell ref="D112:E112"/>
    <mergeCell ref="F112:I112"/>
    <mergeCell ref="J112:L112"/>
    <mergeCell ref="D113:E113"/>
    <mergeCell ref="F113:I113"/>
    <mergeCell ref="J113:L113"/>
    <mergeCell ref="D110:E110"/>
    <mergeCell ref="F110:I110"/>
    <mergeCell ref="J110:L110"/>
    <mergeCell ref="D111:E111"/>
    <mergeCell ref="F111:I111"/>
    <mergeCell ref="J111:L111"/>
    <mergeCell ref="D108:E108"/>
    <mergeCell ref="F108:I108"/>
    <mergeCell ref="J108:L108"/>
    <mergeCell ref="D109:E109"/>
    <mergeCell ref="F109:I109"/>
    <mergeCell ref="J109:L109"/>
    <mergeCell ref="D106:E106"/>
    <mergeCell ref="F106:I106"/>
    <mergeCell ref="J106:L106"/>
    <mergeCell ref="D107:E107"/>
    <mergeCell ref="F107:I107"/>
    <mergeCell ref="J107:L107"/>
    <mergeCell ref="F95:J95"/>
    <mergeCell ref="C104:E104"/>
    <mergeCell ref="F104:I104"/>
    <mergeCell ref="J104:L104"/>
    <mergeCell ref="M104:N104"/>
    <mergeCell ref="C105:E105"/>
    <mergeCell ref="F105:I105"/>
    <mergeCell ref="J105:L105"/>
    <mergeCell ref="M105:N105"/>
    <mergeCell ref="D78:L78"/>
    <mergeCell ref="L80:N80"/>
    <mergeCell ref="L84:N84"/>
    <mergeCell ref="L85:N85"/>
    <mergeCell ref="A88:N88"/>
    <mergeCell ref="A92:N92"/>
    <mergeCell ref="A57:M58"/>
    <mergeCell ref="A59:M60"/>
    <mergeCell ref="A65:O65"/>
    <mergeCell ref="B71:M71"/>
    <mergeCell ref="B74:M74"/>
    <mergeCell ref="C77:N77"/>
    <mergeCell ref="E41:I41"/>
    <mergeCell ref="J33:J34"/>
    <mergeCell ref="K33:K34"/>
    <mergeCell ref="L33:N33"/>
    <mergeCell ref="L34:N34"/>
    <mergeCell ref="L36:N36"/>
    <mergeCell ref="J37:J38"/>
    <mergeCell ref="K37:K38"/>
    <mergeCell ref="L37:N37"/>
    <mergeCell ref="L38:N38"/>
    <mergeCell ref="L28:N28"/>
    <mergeCell ref="J29:J30"/>
    <mergeCell ref="K29:K30"/>
    <mergeCell ref="L29:N29"/>
    <mergeCell ref="L30:N30"/>
    <mergeCell ref="L32:N32"/>
    <mergeCell ref="J21:J22"/>
    <mergeCell ref="K21:K22"/>
    <mergeCell ref="L21:N21"/>
    <mergeCell ref="L22:N22"/>
    <mergeCell ref="L24:N24"/>
    <mergeCell ref="J25:J26"/>
    <mergeCell ref="K25:K26"/>
    <mergeCell ref="L25:N25"/>
    <mergeCell ref="L26:N26"/>
    <mergeCell ref="L16:N16"/>
    <mergeCell ref="J17:J18"/>
    <mergeCell ref="K17:K18"/>
    <mergeCell ref="L17:N17"/>
    <mergeCell ref="L18:N18"/>
    <mergeCell ref="L20:N20"/>
    <mergeCell ref="L11:N11"/>
    <mergeCell ref="L12:N12"/>
    <mergeCell ref="J13:J14"/>
    <mergeCell ref="K13:K14"/>
    <mergeCell ref="L13:N13"/>
    <mergeCell ref="L14:N14"/>
    <mergeCell ref="C1:J1"/>
    <mergeCell ref="J6:J7"/>
    <mergeCell ref="K6:K7"/>
    <mergeCell ref="L6:N7"/>
    <mergeCell ref="L8:N8"/>
    <mergeCell ref="J9:J10"/>
    <mergeCell ref="K9:K10"/>
    <mergeCell ref="L9:N9"/>
    <mergeCell ref="L10:N10"/>
  </mergeCells>
  <phoneticPr fontId="2"/>
  <dataValidations count="1">
    <dataValidation type="list" allowBlank="1" showInputMessage="1" sqref="K9 K33 K13 K17 K21 K25 K29 K37">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42" max="14" man="1"/>
    <brk id="78"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8"/>
  <sheetViews>
    <sheetView view="pageBreakPreview" zoomScale="55" zoomScaleNormal="100" zoomScaleSheetLayoutView="55" workbookViewId="0"/>
  </sheetViews>
  <sheetFormatPr defaultRowHeight="18.75" x14ac:dyDescent="0.4"/>
  <cols>
    <col min="1" max="1" width="33.5" style="94" customWidth="1"/>
    <col min="2" max="2" width="11.875" style="94" customWidth="1"/>
    <col min="3" max="8" width="9.375" style="94" bestFit="1" customWidth="1"/>
    <col min="9" max="9" width="9.125" style="94" bestFit="1" customWidth="1"/>
    <col min="10" max="10" width="10.75" style="94" customWidth="1"/>
    <col min="11" max="11" width="7.75" style="94" customWidth="1"/>
    <col min="12" max="12" width="20.75" style="94" customWidth="1"/>
    <col min="13" max="13" width="20" style="94" customWidth="1"/>
    <col min="14" max="14" width="6.625" style="94" customWidth="1"/>
    <col min="15" max="15" width="17.875" style="94" customWidth="1"/>
    <col min="16" max="16" width="7.375" style="94" customWidth="1"/>
    <col min="17" max="17" width="36.625" style="94" customWidth="1"/>
    <col min="18" max="16384" width="9" style="94"/>
  </cols>
  <sheetData>
    <row r="1" spans="1:16" ht="35.25" x14ac:dyDescent="0.4">
      <c r="A1" s="58" t="s">
        <v>48</v>
      </c>
      <c r="B1" s="58"/>
      <c r="C1" s="117" t="s">
        <v>51</v>
      </c>
      <c r="D1" s="118"/>
      <c r="E1" s="118"/>
      <c r="F1" s="118"/>
      <c r="G1" s="118"/>
      <c r="H1" s="118"/>
      <c r="I1" s="118"/>
      <c r="J1" s="118"/>
      <c r="P1" s="31" t="s">
        <v>125</v>
      </c>
    </row>
    <row r="2" spans="1:16" ht="81.75" customHeight="1" x14ac:dyDescent="0.7">
      <c r="A2" s="86" t="s">
        <v>19</v>
      </c>
      <c r="B2" s="17"/>
      <c r="C2" s="17"/>
      <c r="D2" s="17"/>
      <c r="E2" s="17"/>
      <c r="F2" s="17"/>
      <c r="G2" s="17"/>
      <c r="H2" s="17"/>
      <c r="I2" s="17"/>
      <c r="J2" s="17"/>
      <c r="K2" s="17"/>
      <c r="L2" s="17"/>
      <c r="O2" s="87" t="s">
        <v>101</v>
      </c>
    </row>
    <row r="3" spans="1:16" ht="66" customHeight="1" x14ac:dyDescent="0.4">
      <c r="A3" s="17"/>
      <c r="B3" s="17"/>
      <c r="C3" s="17"/>
      <c r="D3" s="17"/>
      <c r="E3" s="17"/>
      <c r="F3" s="17"/>
      <c r="G3" s="17"/>
      <c r="H3" s="17"/>
      <c r="I3" s="17"/>
      <c r="J3" s="17"/>
      <c r="K3" s="17"/>
      <c r="L3" s="17"/>
      <c r="O3" s="18"/>
    </row>
    <row r="4" spans="1:16" ht="42" customHeight="1" x14ac:dyDescent="0.4">
      <c r="A4" s="17" t="s">
        <v>56</v>
      </c>
      <c r="B4" s="17"/>
      <c r="C4" s="17"/>
      <c r="D4" s="17"/>
      <c r="E4" s="17"/>
      <c r="F4" s="17"/>
      <c r="G4" s="17"/>
      <c r="H4" s="17"/>
      <c r="I4" s="17"/>
      <c r="J4" s="17"/>
      <c r="K4" s="17"/>
      <c r="L4" s="17"/>
      <c r="O4" s="18"/>
    </row>
    <row r="5" spans="1:16" ht="27"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61" t="s">
        <v>40</v>
      </c>
      <c r="K6" s="162"/>
      <c r="L6" s="165" t="s">
        <v>38</v>
      </c>
      <c r="M6" s="167" t="s">
        <v>8</v>
      </c>
      <c r="N6" s="168"/>
      <c r="O6" s="169"/>
      <c r="P6" s="8"/>
    </row>
    <row r="7" spans="1:16" ht="30.75" customHeight="1" x14ac:dyDescent="0.4">
      <c r="A7" s="19"/>
      <c r="B7" s="19"/>
      <c r="C7" s="89" t="s">
        <v>0</v>
      </c>
      <c r="D7" s="89" t="s">
        <v>1</v>
      </c>
      <c r="E7" s="89" t="s">
        <v>2</v>
      </c>
      <c r="F7" s="89" t="s">
        <v>3</v>
      </c>
      <c r="G7" s="89" t="s">
        <v>4</v>
      </c>
      <c r="H7" s="89" t="s">
        <v>5</v>
      </c>
      <c r="I7" s="89" t="s">
        <v>6</v>
      </c>
      <c r="J7" s="163"/>
      <c r="K7" s="164"/>
      <c r="L7" s="166"/>
      <c r="M7" s="170"/>
      <c r="N7" s="171"/>
      <c r="O7" s="172"/>
      <c r="P7" s="8"/>
    </row>
    <row r="8" spans="1:16" ht="30.75" customHeight="1" x14ac:dyDescent="0.4">
      <c r="A8" s="19"/>
      <c r="B8" s="19"/>
      <c r="C8" s="20">
        <v>44233</v>
      </c>
      <c r="D8" s="20">
        <f>C8+1</f>
        <v>44234</v>
      </c>
      <c r="E8" s="20">
        <f t="shared" ref="E8:H50" si="0">D8+1</f>
        <v>44235</v>
      </c>
      <c r="F8" s="20">
        <f t="shared" si="0"/>
        <v>44236</v>
      </c>
      <c r="G8" s="20">
        <f t="shared" si="0"/>
        <v>44237</v>
      </c>
      <c r="H8" s="20">
        <f t="shared" si="0"/>
        <v>44238</v>
      </c>
      <c r="I8" s="20">
        <f>H8+1</f>
        <v>44239</v>
      </c>
      <c r="J8" s="77"/>
      <c r="K8" s="78"/>
      <c r="L8" s="79"/>
      <c r="M8" s="173"/>
      <c r="N8" s="174"/>
      <c r="O8" s="175"/>
      <c r="P8" s="7"/>
    </row>
    <row r="9" spans="1:16" ht="33.75" customHeight="1" x14ac:dyDescent="0.4">
      <c r="A9" s="32" t="s">
        <v>43</v>
      </c>
      <c r="B9" s="63" t="s">
        <v>63</v>
      </c>
      <c r="C9" s="30"/>
      <c r="D9" s="30"/>
      <c r="E9" s="30"/>
      <c r="F9" s="30"/>
      <c r="G9" s="30"/>
      <c r="H9" s="30"/>
      <c r="I9" s="30"/>
      <c r="J9" s="176"/>
      <c r="K9" s="177"/>
      <c r="L9" s="180">
        <f>COUNTIF(C11:I11,"&gt;=50")</f>
        <v>0</v>
      </c>
      <c r="M9" s="173"/>
      <c r="N9" s="174"/>
      <c r="O9" s="175"/>
      <c r="P9" s="7"/>
    </row>
    <row r="10" spans="1:16" ht="33.75" customHeight="1" x14ac:dyDescent="0.4">
      <c r="A10" s="32" t="s">
        <v>43</v>
      </c>
      <c r="B10" s="63" t="s">
        <v>64</v>
      </c>
      <c r="C10" s="30"/>
      <c r="D10" s="30"/>
      <c r="E10" s="30"/>
      <c r="F10" s="30"/>
      <c r="G10" s="30"/>
      <c r="H10" s="30"/>
      <c r="I10" s="30"/>
      <c r="J10" s="178"/>
      <c r="K10" s="179"/>
      <c r="L10" s="181"/>
      <c r="M10" s="173"/>
      <c r="N10" s="174"/>
      <c r="O10" s="175"/>
      <c r="P10" s="7"/>
    </row>
    <row r="11" spans="1:16" ht="30.75" hidden="1" customHeight="1" x14ac:dyDescent="0.4">
      <c r="A11" s="32"/>
      <c r="B11" s="63"/>
      <c r="C11" s="30">
        <f t="shared" ref="C11:I11" si="1">C9+C10</f>
        <v>0</v>
      </c>
      <c r="D11" s="30">
        <f t="shared" si="1"/>
        <v>0</v>
      </c>
      <c r="E11" s="30">
        <f t="shared" si="1"/>
        <v>0</v>
      </c>
      <c r="F11" s="30">
        <f t="shared" si="1"/>
        <v>0</v>
      </c>
      <c r="G11" s="30">
        <f t="shared" si="1"/>
        <v>0</v>
      </c>
      <c r="H11" s="30">
        <f t="shared" si="1"/>
        <v>0</v>
      </c>
      <c r="I11" s="30">
        <f t="shared" si="1"/>
        <v>0</v>
      </c>
      <c r="J11" s="80"/>
      <c r="K11" s="81"/>
      <c r="L11" s="82"/>
      <c r="M11" s="173"/>
      <c r="N11" s="174"/>
      <c r="O11" s="175"/>
      <c r="P11" s="7"/>
    </row>
    <row r="12" spans="1:16" ht="33.75" customHeight="1" x14ac:dyDescent="0.4">
      <c r="A12" s="21" t="s">
        <v>35</v>
      </c>
      <c r="B12" s="64"/>
      <c r="C12" s="60"/>
      <c r="D12" s="60"/>
      <c r="E12" s="60"/>
      <c r="F12" s="60"/>
      <c r="G12" s="60"/>
      <c r="H12" s="60"/>
      <c r="I12" s="60"/>
      <c r="J12" s="95">
        <f>ROUNDDOWN(SUMIFS(C12:I12,C11:I11,"&gt;=50"),0)</f>
        <v>0</v>
      </c>
      <c r="K12" s="76" t="s">
        <v>23</v>
      </c>
      <c r="L12" s="83"/>
      <c r="M12" s="173"/>
      <c r="N12" s="174"/>
      <c r="O12" s="175"/>
      <c r="P12" s="7"/>
    </row>
    <row r="13" spans="1:16" ht="33.75" customHeight="1" x14ac:dyDescent="0.4">
      <c r="A13" s="21" t="s">
        <v>37</v>
      </c>
      <c r="B13" s="22"/>
      <c r="C13" s="60"/>
      <c r="D13" s="60"/>
      <c r="E13" s="60"/>
      <c r="F13" s="60"/>
      <c r="G13" s="60"/>
      <c r="H13" s="60"/>
      <c r="I13" s="60"/>
      <c r="J13" s="95">
        <f>ROUNDDOWN(SUMIFS(C13:I13,C11:I11,"&gt;=50"),0)</f>
        <v>0</v>
      </c>
      <c r="K13" s="76" t="s">
        <v>23</v>
      </c>
      <c r="L13" s="83"/>
      <c r="M13" s="173"/>
      <c r="N13" s="174"/>
      <c r="O13" s="175"/>
      <c r="P13" s="7"/>
    </row>
    <row r="14" spans="1:16" ht="30.75" customHeight="1" x14ac:dyDescent="0.4">
      <c r="A14" s="21"/>
      <c r="B14" s="22"/>
      <c r="C14" s="20">
        <f>I8+1</f>
        <v>44240</v>
      </c>
      <c r="D14" s="20">
        <f>C14+1</f>
        <v>44241</v>
      </c>
      <c r="E14" s="20">
        <f t="shared" si="0"/>
        <v>44242</v>
      </c>
      <c r="F14" s="20">
        <f t="shared" si="0"/>
        <v>44243</v>
      </c>
      <c r="G14" s="20">
        <f t="shared" si="0"/>
        <v>44244</v>
      </c>
      <c r="H14" s="20">
        <f t="shared" si="0"/>
        <v>44245</v>
      </c>
      <c r="I14" s="20">
        <f>H14+1</f>
        <v>44246</v>
      </c>
      <c r="J14" s="77"/>
      <c r="K14" s="78"/>
      <c r="L14" s="79"/>
      <c r="M14" s="173"/>
      <c r="N14" s="174"/>
      <c r="O14" s="175"/>
      <c r="P14" s="7"/>
    </row>
    <row r="15" spans="1:16" ht="33.75" customHeight="1" x14ac:dyDescent="0.4">
      <c r="A15" s="32" t="s">
        <v>43</v>
      </c>
      <c r="B15" s="63" t="s">
        <v>63</v>
      </c>
      <c r="C15" s="30"/>
      <c r="D15" s="30"/>
      <c r="E15" s="30"/>
      <c r="F15" s="30"/>
      <c r="G15" s="30"/>
      <c r="H15" s="30"/>
      <c r="I15" s="30"/>
      <c r="J15" s="176"/>
      <c r="K15" s="177"/>
      <c r="L15" s="180">
        <f>COUNTIF(C17:I17,"&gt;=50")</f>
        <v>0</v>
      </c>
      <c r="M15" s="173"/>
      <c r="N15" s="174"/>
      <c r="O15" s="175"/>
      <c r="P15" s="7"/>
    </row>
    <row r="16" spans="1:16" ht="33.75" customHeight="1" x14ac:dyDescent="0.4">
      <c r="A16" s="32" t="s">
        <v>43</v>
      </c>
      <c r="B16" s="63" t="s">
        <v>64</v>
      </c>
      <c r="C16" s="30"/>
      <c r="D16" s="30"/>
      <c r="E16" s="30"/>
      <c r="F16" s="30"/>
      <c r="G16" s="30"/>
      <c r="H16" s="30"/>
      <c r="I16" s="30"/>
      <c r="J16" s="178"/>
      <c r="K16" s="179"/>
      <c r="L16" s="181"/>
      <c r="M16" s="173"/>
      <c r="N16" s="174"/>
      <c r="O16" s="175"/>
      <c r="P16" s="7"/>
    </row>
    <row r="17" spans="1:16" ht="30.75" hidden="1" customHeight="1" x14ac:dyDescent="0.4">
      <c r="A17" s="32"/>
      <c r="B17" s="63"/>
      <c r="C17" s="30">
        <f t="shared" ref="C17:H17" si="2">C15+C16</f>
        <v>0</v>
      </c>
      <c r="D17" s="30">
        <f t="shared" si="2"/>
        <v>0</v>
      </c>
      <c r="E17" s="30">
        <f t="shared" si="2"/>
        <v>0</v>
      </c>
      <c r="F17" s="30">
        <f t="shared" si="2"/>
        <v>0</v>
      </c>
      <c r="G17" s="30">
        <f t="shared" si="2"/>
        <v>0</v>
      </c>
      <c r="H17" s="30">
        <f t="shared" si="2"/>
        <v>0</v>
      </c>
      <c r="I17" s="30">
        <f>I15+I16</f>
        <v>0</v>
      </c>
      <c r="J17" s="80"/>
      <c r="K17" s="81"/>
      <c r="L17" s="82"/>
      <c r="M17" s="173"/>
      <c r="N17" s="174"/>
      <c r="O17" s="175"/>
      <c r="P17" s="7"/>
    </row>
    <row r="18" spans="1:16" ht="33.75" customHeight="1" x14ac:dyDescent="0.4">
      <c r="A18" s="21" t="s">
        <v>35</v>
      </c>
      <c r="B18" s="22"/>
      <c r="C18" s="60"/>
      <c r="D18" s="60"/>
      <c r="E18" s="60"/>
      <c r="F18" s="60"/>
      <c r="G18" s="60"/>
      <c r="H18" s="60"/>
      <c r="I18" s="60"/>
      <c r="J18" s="95">
        <f>ROUNDDOWN(SUMIFS(C18:I18,C17:I17,"&gt;=50"),0)</f>
        <v>0</v>
      </c>
      <c r="K18" s="76" t="s">
        <v>23</v>
      </c>
      <c r="L18" s="83"/>
      <c r="M18" s="173"/>
      <c r="N18" s="174"/>
      <c r="O18" s="175"/>
      <c r="P18" s="7"/>
    </row>
    <row r="19" spans="1:16" ht="33.75" customHeight="1" x14ac:dyDescent="0.4">
      <c r="A19" s="21" t="s">
        <v>37</v>
      </c>
      <c r="B19" s="22"/>
      <c r="C19" s="60"/>
      <c r="D19" s="60"/>
      <c r="E19" s="60"/>
      <c r="F19" s="60"/>
      <c r="G19" s="60"/>
      <c r="H19" s="60"/>
      <c r="I19" s="60"/>
      <c r="J19" s="95">
        <f>ROUNDDOWN(SUMIFS(C19:I19,C17:I17,"&gt;=50"),0)</f>
        <v>0</v>
      </c>
      <c r="K19" s="76" t="s">
        <v>23</v>
      </c>
      <c r="L19" s="83"/>
      <c r="M19" s="173"/>
      <c r="N19" s="174"/>
      <c r="O19" s="175"/>
      <c r="P19" s="7"/>
    </row>
    <row r="20" spans="1:16" ht="30.75" customHeight="1" x14ac:dyDescent="0.4">
      <c r="A20" s="21"/>
      <c r="B20" s="22"/>
      <c r="C20" s="20">
        <f>I14+1</f>
        <v>44247</v>
      </c>
      <c r="D20" s="20">
        <f>C20+1</f>
        <v>44248</v>
      </c>
      <c r="E20" s="20">
        <f t="shared" si="0"/>
        <v>44249</v>
      </c>
      <c r="F20" s="20">
        <f t="shared" si="0"/>
        <v>44250</v>
      </c>
      <c r="G20" s="20">
        <f t="shared" si="0"/>
        <v>44251</v>
      </c>
      <c r="H20" s="20">
        <f t="shared" si="0"/>
        <v>44252</v>
      </c>
      <c r="I20" s="20">
        <f>H20+1</f>
        <v>44253</v>
      </c>
      <c r="J20" s="77"/>
      <c r="K20" s="78"/>
      <c r="L20" s="79"/>
      <c r="M20" s="173"/>
      <c r="N20" s="174"/>
      <c r="O20" s="175"/>
      <c r="P20" s="7"/>
    </row>
    <row r="21" spans="1:16" ht="33.75" customHeight="1" x14ac:dyDescent="0.4">
      <c r="A21" s="32" t="s">
        <v>43</v>
      </c>
      <c r="B21" s="63" t="s">
        <v>63</v>
      </c>
      <c r="C21" s="30"/>
      <c r="D21" s="30"/>
      <c r="E21" s="30"/>
      <c r="F21" s="30"/>
      <c r="G21" s="30"/>
      <c r="H21" s="30"/>
      <c r="I21" s="30"/>
      <c r="J21" s="176"/>
      <c r="K21" s="177"/>
      <c r="L21" s="180">
        <f>COUNTIF(C23:I23,"&gt;=50")</f>
        <v>0</v>
      </c>
      <c r="M21" s="173"/>
      <c r="N21" s="174"/>
      <c r="O21" s="175"/>
      <c r="P21" s="7"/>
    </row>
    <row r="22" spans="1:16" ht="33.75" customHeight="1" x14ac:dyDescent="0.4">
      <c r="A22" s="32" t="s">
        <v>43</v>
      </c>
      <c r="B22" s="63" t="s">
        <v>64</v>
      </c>
      <c r="C22" s="30"/>
      <c r="D22" s="30"/>
      <c r="E22" s="30"/>
      <c r="F22" s="30"/>
      <c r="G22" s="30"/>
      <c r="H22" s="30"/>
      <c r="I22" s="30"/>
      <c r="J22" s="178"/>
      <c r="K22" s="179"/>
      <c r="L22" s="181"/>
      <c r="M22" s="173"/>
      <c r="N22" s="174"/>
      <c r="O22" s="175"/>
      <c r="P22" s="7"/>
    </row>
    <row r="23" spans="1:16" ht="30.75" hidden="1" customHeight="1" x14ac:dyDescent="0.4">
      <c r="A23" s="32"/>
      <c r="B23" s="63"/>
      <c r="C23" s="30">
        <f>C21+C22</f>
        <v>0</v>
      </c>
      <c r="D23" s="30">
        <f t="shared" ref="D23:I23" si="3">D21+D22</f>
        <v>0</v>
      </c>
      <c r="E23" s="30">
        <f t="shared" si="3"/>
        <v>0</v>
      </c>
      <c r="F23" s="30">
        <f t="shared" si="3"/>
        <v>0</v>
      </c>
      <c r="G23" s="30">
        <f t="shared" si="3"/>
        <v>0</v>
      </c>
      <c r="H23" s="30">
        <f t="shared" si="3"/>
        <v>0</v>
      </c>
      <c r="I23" s="30">
        <f t="shared" si="3"/>
        <v>0</v>
      </c>
      <c r="J23" s="80"/>
      <c r="K23" s="81"/>
      <c r="L23" s="82"/>
      <c r="M23" s="173"/>
      <c r="N23" s="174"/>
      <c r="O23" s="175"/>
      <c r="P23" s="7"/>
    </row>
    <row r="24" spans="1:16" ht="33.75" customHeight="1" x14ac:dyDescent="0.4">
      <c r="A24" s="21" t="s">
        <v>35</v>
      </c>
      <c r="B24" s="22"/>
      <c r="C24" s="60"/>
      <c r="D24" s="60"/>
      <c r="E24" s="60"/>
      <c r="F24" s="60"/>
      <c r="G24" s="60"/>
      <c r="H24" s="60"/>
      <c r="I24" s="60"/>
      <c r="J24" s="95">
        <f>ROUNDDOWN(SUMIFS(C24:I24,C23:I23,"&gt;=50"),0)</f>
        <v>0</v>
      </c>
      <c r="K24" s="76" t="s">
        <v>23</v>
      </c>
      <c r="L24" s="83"/>
      <c r="M24" s="173"/>
      <c r="N24" s="174"/>
      <c r="O24" s="175"/>
      <c r="P24" s="7"/>
    </row>
    <row r="25" spans="1:16" ht="33.75" customHeight="1" x14ac:dyDescent="0.4">
      <c r="A25" s="21" t="s">
        <v>37</v>
      </c>
      <c r="B25" s="22"/>
      <c r="C25" s="60"/>
      <c r="D25" s="60"/>
      <c r="E25" s="60"/>
      <c r="F25" s="60"/>
      <c r="G25" s="60"/>
      <c r="H25" s="60"/>
      <c r="I25" s="60"/>
      <c r="J25" s="95">
        <f>ROUNDDOWN(SUMIFS(C25:I25,C23:I23,"&gt;=50"),0)</f>
        <v>0</v>
      </c>
      <c r="K25" s="76" t="s">
        <v>23</v>
      </c>
      <c r="L25" s="83"/>
      <c r="M25" s="173"/>
      <c r="N25" s="174"/>
      <c r="O25" s="175"/>
      <c r="P25" s="7"/>
    </row>
    <row r="26" spans="1:16" ht="30.75" customHeight="1" x14ac:dyDescent="0.4">
      <c r="A26" s="21"/>
      <c r="B26" s="22"/>
      <c r="C26" s="20">
        <f>I20+1</f>
        <v>44254</v>
      </c>
      <c r="D26" s="20">
        <f>C26+1</f>
        <v>44255</v>
      </c>
      <c r="E26" s="20">
        <f t="shared" si="0"/>
        <v>44256</v>
      </c>
      <c r="F26" s="20">
        <f t="shared" si="0"/>
        <v>44257</v>
      </c>
      <c r="G26" s="20">
        <f t="shared" si="0"/>
        <v>44258</v>
      </c>
      <c r="H26" s="20">
        <f t="shared" si="0"/>
        <v>44259</v>
      </c>
      <c r="I26" s="20">
        <f>H26+1</f>
        <v>44260</v>
      </c>
      <c r="J26" s="77"/>
      <c r="K26" s="78"/>
      <c r="L26" s="79"/>
      <c r="M26" s="173"/>
      <c r="N26" s="174"/>
      <c r="O26" s="175"/>
      <c r="P26" s="7"/>
    </row>
    <row r="27" spans="1:16" ht="33.75" customHeight="1" x14ac:dyDescent="0.4">
      <c r="A27" s="32" t="s">
        <v>43</v>
      </c>
      <c r="B27" s="63" t="s">
        <v>63</v>
      </c>
      <c r="C27" s="30"/>
      <c r="D27" s="30"/>
      <c r="E27" s="30"/>
      <c r="F27" s="30"/>
      <c r="G27" s="30"/>
      <c r="H27" s="30"/>
      <c r="I27" s="30"/>
      <c r="J27" s="176"/>
      <c r="K27" s="177"/>
      <c r="L27" s="180">
        <f>COUNTIF(C29:I29,"&gt;=50")</f>
        <v>0</v>
      </c>
      <c r="M27" s="173"/>
      <c r="N27" s="174"/>
      <c r="O27" s="175"/>
      <c r="P27" s="7"/>
    </row>
    <row r="28" spans="1:16" ht="33.75" customHeight="1" x14ac:dyDescent="0.4">
      <c r="A28" s="32" t="s">
        <v>43</v>
      </c>
      <c r="B28" s="63" t="s">
        <v>64</v>
      </c>
      <c r="C28" s="30"/>
      <c r="D28" s="30"/>
      <c r="E28" s="30"/>
      <c r="F28" s="30"/>
      <c r="G28" s="30"/>
      <c r="H28" s="30"/>
      <c r="I28" s="30"/>
      <c r="J28" s="178"/>
      <c r="K28" s="179"/>
      <c r="L28" s="181"/>
      <c r="M28" s="173"/>
      <c r="N28" s="174"/>
      <c r="O28" s="175"/>
      <c r="P28" s="7"/>
    </row>
    <row r="29" spans="1:16" ht="30.75" hidden="1" customHeight="1" x14ac:dyDescent="0.4">
      <c r="A29" s="32"/>
      <c r="B29" s="63"/>
      <c r="C29" s="30">
        <f>C27+C28</f>
        <v>0</v>
      </c>
      <c r="D29" s="30">
        <f t="shared" ref="D29:I29" si="4">D27+D28</f>
        <v>0</v>
      </c>
      <c r="E29" s="30">
        <f t="shared" si="4"/>
        <v>0</v>
      </c>
      <c r="F29" s="30">
        <f t="shared" si="4"/>
        <v>0</v>
      </c>
      <c r="G29" s="30">
        <f t="shared" si="4"/>
        <v>0</v>
      </c>
      <c r="H29" s="30">
        <f t="shared" si="4"/>
        <v>0</v>
      </c>
      <c r="I29" s="30">
        <f t="shared" si="4"/>
        <v>0</v>
      </c>
      <c r="J29" s="80"/>
      <c r="K29" s="81"/>
      <c r="L29" s="82"/>
      <c r="M29" s="173"/>
      <c r="N29" s="174"/>
      <c r="O29" s="175"/>
      <c r="P29" s="7"/>
    </row>
    <row r="30" spans="1:16" ht="33.75" customHeight="1" x14ac:dyDescent="0.4">
      <c r="A30" s="21" t="s">
        <v>35</v>
      </c>
      <c r="B30" s="22"/>
      <c r="C30" s="60"/>
      <c r="D30" s="60"/>
      <c r="E30" s="60"/>
      <c r="F30" s="60"/>
      <c r="G30" s="60"/>
      <c r="H30" s="60"/>
      <c r="I30" s="60"/>
      <c r="J30" s="95">
        <f>ROUNDDOWN(SUMIFS(C30:I30,C29:I29,"&gt;=50"),0)</f>
        <v>0</v>
      </c>
      <c r="K30" s="76" t="s">
        <v>23</v>
      </c>
      <c r="L30" s="83"/>
      <c r="M30" s="173"/>
      <c r="N30" s="174"/>
      <c r="O30" s="175"/>
      <c r="P30" s="7"/>
    </row>
    <row r="31" spans="1:16" ht="33.75" customHeight="1" x14ac:dyDescent="0.4">
      <c r="A31" s="21" t="s">
        <v>37</v>
      </c>
      <c r="B31" s="22"/>
      <c r="C31" s="60"/>
      <c r="D31" s="60"/>
      <c r="E31" s="60"/>
      <c r="F31" s="60"/>
      <c r="G31" s="60"/>
      <c r="H31" s="60"/>
      <c r="I31" s="60"/>
      <c r="J31" s="95">
        <f>ROUNDDOWN(SUMIFS(C31:I31,C29:I29,"&gt;=50"),0)</f>
        <v>0</v>
      </c>
      <c r="K31" s="76" t="s">
        <v>23</v>
      </c>
      <c r="L31" s="83"/>
      <c r="M31" s="173"/>
      <c r="N31" s="174"/>
      <c r="O31" s="175"/>
      <c r="P31" s="7"/>
    </row>
    <row r="32" spans="1:16" ht="30.75" customHeight="1" x14ac:dyDescent="0.4">
      <c r="A32" s="21"/>
      <c r="B32" s="21"/>
      <c r="C32" s="20">
        <f>I26+1</f>
        <v>44261</v>
      </c>
      <c r="D32" s="20">
        <f>C32+1</f>
        <v>44262</v>
      </c>
      <c r="E32" s="20">
        <f t="shared" si="0"/>
        <v>44263</v>
      </c>
      <c r="F32" s="20">
        <f t="shared" si="0"/>
        <v>44264</v>
      </c>
      <c r="G32" s="20">
        <f t="shared" si="0"/>
        <v>44265</v>
      </c>
      <c r="H32" s="20">
        <f t="shared" si="0"/>
        <v>44266</v>
      </c>
      <c r="I32" s="20">
        <f>H32+1</f>
        <v>44267</v>
      </c>
      <c r="J32" s="77"/>
      <c r="K32" s="78"/>
      <c r="L32" s="79"/>
      <c r="M32" s="173"/>
      <c r="N32" s="174"/>
      <c r="O32" s="175"/>
      <c r="P32" s="7"/>
    </row>
    <row r="33" spans="1:16" ht="33.75" customHeight="1" x14ac:dyDescent="0.4">
      <c r="A33" s="32" t="s">
        <v>43</v>
      </c>
      <c r="B33" s="63" t="s">
        <v>63</v>
      </c>
      <c r="C33" s="30"/>
      <c r="D33" s="30"/>
      <c r="E33" s="30"/>
      <c r="F33" s="30"/>
      <c r="G33" s="30"/>
      <c r="H33" s="30"/>
      <c r="I33" s="30"/>
      <c r="J33" s="176"/>
      <c r="K33" s="177"/>
      <c r="L33" s="180">
        <f>COUNTIF(C35:I35,"&gt;=50")</f>
        <v>0</v>
      </c>
      <c r="M33" s="173"/>
      <c r="N33" s="174"/>
      <c r="O33" s="175"/>
      <c r="P33" s="7"/>
    </row>
    <row r="34" spans="1:16" ht="33.75" customHeight="1" x14ac:dyDescent="0.4">
      <c r="A34" s="32" t="s">
        <v>43</v>
      </c>
      <c r="B34" s="63" t="s">
        <v>64</v>
      </c>
      <c r="C34" s="30"/>
      <c r="D34" s="30"/>
      <c r="E34" s="30"/>
      <c r="F34" s="30"/>
      <c r="G34" s="30"/>
      <c r="H34" s="30"/>
      <c r="I34" s="30"/>
      <c r="J34" s="178"/>
      <c r="K34" s="179"/>
      <c r="L34" s="181"/>
      <c r="M34" s="173"/>
      <c r="N34" s="174"/>
      <c r="O34" s="175"/>
      <c r="P34" s="7"/>
    </row>
    <row r="35" spans="1:16" ht="30.75" hidden="1" customHeight="1" x14ac:dyDescent="0.4">
      <c r="A35" s="32"/>
      <c r="B35" s="63"/>
      <c r="C35" s="30">
        <f t="shared" ref="C35:G35" si="5">C33+C34</f>
        <v>0</v>
      </c>
      <c r="D35" s="30">
        <f t="shared" si="5"/>
        <v>0</v>
      </c>
      <c r="E35" s="30">
        <f t="shared" si="5"/>
        <v>0</v>
      </c>
      <c r="F35" s="30">
        <f t="shared" si="5"/>
        <v>0</v>
      </c>
      <c r="G35" s="30">
        <f t="shared" si="5"/>
        <v>0</v>
      </c>
      <c r="H35" s="30">
        <f t="shared" ref="H35:I35" si="6">H33+H34</f>
        <v>0</v>
      </c>
      <c r="I35" s="30">
        <f t="shared" si="6"/>
        <v>0</v>
      </c>
      <c r="J35" s="80"/>
      <c r="K35" s="81"/>
      <c r="L35" s="82"/>
      <c r="M35" s="173"/>
      <c r="N35" s="174"/>
      <c r="O35" s="175"/>
      <c r="P35" s="7"/>
    </row>
    <row r="36" spans="1:16" ht="33.75" customHeight="1" x14ac:dyDescent="0.4">
      <c r="A36" s="21" t="s">
        <v>35</v>
      </c>
      <c r="B36" s="22"/>
      <c r="C36" s="60"/>
      <c r="D36" s="60"/>
      <c r="E36" s="60"/>
      <c r="F36" s="60"/>
      <c r="G36" s="60"/>
      <c r="H36" s="60"/>
      <c r="I36" s="60"/>
      <c r="J36" s="95">
        <f>ROUNDDOWN(SUMIFS(C36:I36,C35:I35,"&gt;=50"),0)</f>
        <v>0</v>
      </c>
      <c r="K36" s="76" t="s">
        <v>23</v>
      </c>
      <c r="L36" s="83"/>
      <c r="M36" s="173"/>
      <c r="N36" s="174"/>
      <c r="O36" s="175"/>
      <c r="P36" s="7"/>
    </row>
    <row r="37" spans="1:16" ht="33.75" customHeight="1" x14ac:dyDescent="0.4">
      <c r="A37" s="21" t="s">
        <v>37</v>
      </c>
      <c r="B37" s="22"/>
      <c r="C37" s="60"/>
      <c r="D37" s="60"/>
      <c r="E37" s="60"/>
      <c r="F37" s="60"/>
      <c r="G37" s="60"/>
      <c r="H37" s="60"/>
      <c r="I37" s="60"/>
      <c r="J37" s="95">
        <f>ROUNDDOWN(SUMIFS(C37:I37,C35:I35,"&gt;=50"),0)</f>
        <v>0</v>
      </c>
      <c r="K37" s="76" t="s">
        <v>23</v>
      </c>
      <c r="L37" s="83"/>
      <c r="M37" s="173"/>
      <c r="N37" s="174"/>
      <c r="O37" s="175"/>
      <c r="P37" s="7"/>
    </row>
    <row r="38" spans="1:16" ht="30.75" customHeight="1" x14ac:dyDescent="0.4">
      <c r="A38" s="10"/>
      <c r="B38" s="21"/>
      <c r="C38" s="20">
        <f>I32+1</f>
        <v>44268</v>
      </c>
      <c r="D38" s="20">
        <f>C38+1</f>
        <v>44269</v>
      </c>
      <c r="E38" s="20">
        <f t="shared" si="0"/>
        <v>44270</v>
      </c>
      <c r="F38" s="20">
        <f t="shared" si="0"/>
        <v>44271</v>
      </c>
      <c r="G38" s="20">
        <f t="shared" si="0"/>
        <v>44272</v>
      </c>
      <c r="H38" s="20">
        <f t="shared" si="0"/>
        <v>44273</v>
      </c>
      <c r="I38" s="20">
        <f>H38+1</f>
        <v>44274</v>
      </c>
      <c r="J38" s="77"/>
      <c r="K38" s="78"/>
      <c r="L38" s="79"/>
      <c r="M38" s="173"/>
      <c r="N38" s="174"/>
      <c r="O38" s="175"/>
      <c r="P38" s="7"/>
    </row>
    <row r="39" spans="1:16" ht="34.5" customHeight="1" x14ac:dyDescent="0.4">
      <c r="A39" s="32" t="s">
        <v>43</v>
      </c>
      <c r="B39" s="63" t="s">
        <v>63</v>
      </c>
      <c r="C39" s="30"/>
      <c r="D39" s="30"/>
      <c r="E39" s="30"/>
      <c r="F39" s="30"/>
      <c r="G39" s="30"/>
      <c r="H39" s="30"/>
      <c r="I39" s="30"/>
      <c r="J39" s="176"/>
      <c r="K39" s="177"/>
      <c r="L39" s="180">
        <f>COUNTIF(C41:I41,"&gt;=50")</f>
        <v>0</v>
      </c>
      <c r="M39" s="173"/>
      <c r="N39" s="174"/>
      <c r="O39" s="175"/>
      <c r="P39" s="7"/>
    </row>
    <row r="40" spans="1:16" ht="34.5" customHeight="1" x14ac:dyDescent="0.4">
      <c r="A40" s="32" t="s">
        <v>43</v>
      </c>
      <c r="B40" s="63" t="s">
        <v>64</v>
      </c>
      <c r="C40" s="30"/>
      <c r="D40" s="30"/>
      <c r="E40" s="30"/>
      <c r="F40" s="30"/>
      <c r="G40" s="30"/>
      <c r="H40" s="30"/>
      <c r="I40" s="30"/>
      <c r="J40" s="178"/>
      <c r="K40" s="179"/>
      <c r="L40" s="181"/>
      <c r="M40" s="173"/>
      <c r="N40" s="174"/>
      <c r="O40" s="175"/>
      <c r="P40" s="7"/>
    </row>
    <row r="41" spans="1:16" ht="31.5" hidden="1" customHeight="1" x14ac:dyDescent="0.4">
      <c r="A41" s="32"/>
      <c r="B41" s="63"/>
      <c r="C41" s="30">
        <f>C39+C40</f>
        <v>0</v>
      </c>
      <c r="D41" s="30">
        <f t="shared" ref="D41:I41" si="7">D39+D40</f>
        <v>0</v>
      </c>
      <c r="E41" s="30">
        <f t="shared" si="7"/>
        <v>0</v>
      </c>
      <c r="F41" s="30">
        <f t="shared" si="7"/>
        <v>0</v>
      </c>
      <c r="G41" s="30">
        <f t="shared" si="7"/>
        <v>0</v>
      </c>
      <c r="H41" s="30">
        <f t="shared" si="7"/>
        <v>0</v>
      </c>
      <c r="I41" s="30">
        <f t="shared" si="7"/>
        <v>0</v>
      </c>
      <c r="J41" s="80"/>
      <c r="K41" s="81"/>
      <c r="L41" s="82"/>
      <c r="M41" s="173"/>
      <c r="N41" s="174"/>
      <c r="O41" s="175"/>
      <c r="P41" s="7"/>
    </row>
    <row r="42" spans="1:16" ht="34.5" customHeight="1" x14ac:dyDescent="0.4">
      <c r="A42" s="21" t="s">
        <v>35</v>
      </c>
      <c r="B42" s="22"/>
      <c r="C42" s="60"/>
      <c r="D42" s="60"/>
      <c r="E42" s="60"/>
      <c r="F42" s="60"/>
      <c r="G42" s="60"/>
      <c r="H42" s="60"/>
      <c r="I42" s="60"/>
      <c r="J42" s="95">
        <f>ROUNDDOWN(SUMIFS(C42:I42,C41:I41,"&gt;=50"),0)</f>
        <v>0</v>
      </c>
      <c r="K42" s="76" t="s">
        <v>23</v>
      </c>
      <c r="L42" s="83"/>
      <c r="M42" s="173"/>
      <c r="N42" s="174"/>
      <c r="O42" s="175"/>
      <c r="P42" s="7"/>
    </row>
    <row r="43" spans="1:16" ht="34.5" customHeight="1" x14ac:dyDescent="0.4">
      <c r="A43" s="21" t="s">
        <v>37</v>
      </c>
      <c r="B43" s="22"/>
      <c r="C43" s="60"/>
      <c r="D43" s="60"/>
      <c r="E43" s="60"/>
      <c r="F43" s="60"/>
      <c r="G43" s="60"/>
      <c r="H43" s="60"/>
      <c r="I43" s="60"/>
      <c r="J43" s="95">
        <f>ROUNDDOWN(SUMIFS(C43:I43,C41:I41,"&gt;=50"),0)</f>
        <v>0</v>
      </c>
      <c r="K43" s="76" t="s">
        <v>23</v>
      </c>
      <c r="L43" s="83"/>
      <c r="M43" s="173"/>
      <c r="N43" s="174"/>
      <c r="O43" s="175"/>
      <c r="P43" s="7"/>
    </row>
    <row r="44" spans="1:16" ht="31.5" customHeight="1" x14ac:dyDescent="0.4">
      <c r="A44" s="21"/>
      <c r="B44" s="22"/>
      <c r="C44" s="20">
        <f>I38+1</f>
        <v>44275</v>
      </c>
      <c r="D44" s="20">
        <f>C44+1</f>
        <v>44276</v>
      </c>
      <c r="E44" s="20">
        <f t="shared" si="0"/>
        <v>44277</v>
      </c>
      <c r="F44" s="20">
        <f t="shared" si="0"/>
        <v>44278</v>
      </c>
      <c r="G44" s="20">
        <f t="shared" si="0"/>
        <v>44279</v>
      </c>
      <c r="H44" s="20">
        <f t="shared" si="0"/>
        <v>44280</v>
      </c>
      <c r="I44" s="20">
        <f>H44+1</f>
        <v>44281</v>
      </c>
      <c r="J44" s="84"/>
      <c r="K44" s="85"/>
      <c r="L44" s="79"/>
      <c r="M44" s="182"/>
      <c r="N44" s="183"/>
      <c r="O44" s="184"/>
      <c r="P44" s="7"/>
    </row>
    <row r="45" spans="1:16" ht="34.5" customHeight="1" x14ac:dyDescent="0.4">
      <c r="A45" s="32" t="s">
        <v>43</v>
      </c>
      <c r="B45" s="63" t="s">
        <v>63</v>
      </c>
      <c r="C45" s="30"/>
      <c r="D45" s="30"/>
      <c r="E45" s="30"/>
      <c r="F45" s="30"/>
      <c r="G45" s="30"/>
      <c r="H45" s="30"/>
      <c r="I45" s="30"/>
      <c r="J45" s="176"/>
      <c r="K45" s="177"/>
      <c r="L45" s="180">
        <f>COUNTIF(C47:I47,"&gt;=50")</f>
        <v>0</v>
      </c>
      <c r="M45" s="173"/>
      <c r="N45" s="174"/>
      <c r="O45" s="175"/>
      <c r="P45" s="7"/>
    </row>
    <row r="46" spans="1:16" ht="34.5" customHeight="1" x14ac:dyDescent="0.4">
      <c r="A46" s="32" t="s">
        <v>43</v>
      </c>
      <c r="B46" s="63" t="s">
        <v>64</v>
      </c>
      <c r="C46" s="30"/>
      <c r="D46" s="30"/>
      <c r="E46" s="30"/>
      <c r="F46" s="30"/>
      <c r="G46" s="30"/>
      <c r="H46" s="30"/>
      <c r="I46" s="30"/>
      <c r="J46" s="178"/>
      <c r="K46" s="179"/>
      <c r="L46" s="181"/>
      <c r="M46" s="173"/>
      <c r="N46" s="174"/>
      <c r="O46" s="175"/>
      <c r="P46" s="7"/>
    </row>
    <row r="47" spans="1:16" ht="31.5" hidden="1" customHeight="1" x14ac:dyDescent="0.4">
      <c r="A47" s="32"/>
      <c r="B47" s="63"/>
      <c r="C47" s="30">
        <f>C45+C46</f>
        <v>0</v>
      </c>
      <c r="D47" s="30">
        <f t="shared" ref="D47:I47" si="8">D45+D46</f>
        <v>0</v>
      </c>
      <c r="E47" s="30">
        <f t="shared" si="8"/>
        <v>0</v>
      </c>
      <c r="F47" s="30">
        <f t="shared" si="8"/>
        <v>0</v>
      </c>
      <c r="G47" s="30">
        <f t="shared" si="8"/>
        <v>0</v>
      </c>
      <c r="H47" s="30">
        <f t="shared" si="8"/>
        <v>0</v>
      </c>
      <c r="I47" s="30">
        <f t="shared" si="8"/>
        <v>0</v>
      </c>
      <c r="J47" s="80"/>
      <c r="K47" s="81"/>
      <c r="L47" s="82"/>
      <c r="M47" s="173"/>
      <c r="N47" s="174"/>
      <c r="O47" s="175"/>
      <c r="P47" s="7"/>
    </row>
    <row r="48" spans="1:16" ht="34.5" customHeight="1" x14ac:dyDescent="0.4">
      <c r="A48" s="21" t="s">
        <v>35</v>
      </c>
      <c r="B48" s="22"/>
      <c r="C48" s="60"/>
      <c r="D48" s="60"/>
      <c r="E48" s="60"/>
      <c r="F48" s="60"/>
      <c r="G48" s="60"/>
      <c r="H48" s="60"/>
      <c r="I48" s="60"/>
      <c r="J48" s="95">
        <f>ROUNDDOWN(SUMIFS(C48:I48,C47:I47,"&gt;=50"),0)</f>
        <v>0</v>
      </c>
      <c r="K48" s="76" t="s">
        <v>23</v>
      </c>
      <c r="L48" s="83"/>
      <c r="M48" s="173"/>
      <c r="N48" s="174"/>
      <c r="O48" s="175"/>
      <c r="P48" s="7"/>
    </row>
    <row r="49" spans="1:16" ht="34.5" customHeight="1" x14ac:dyDescent="0.4">
      <c r="A49" s="21" t="s">
        <v>37</v>
      </c>
      <c r="B49" s="22"/>
      <c r="C49" s="60"/>
      <c r="D49" s="60"/>
      <c r="E49" s="60"/>
      <c r="F49" s="60"/>
      <c r="G49" s="60"/>
      <c r="H49" s="60"/>
      <c r="I49" s="60"/>
      <c r="J49" s="95">
        <f>ROUNDDOWN(SUMIFS(C49:I49,C47:I47,"&gt;=50"),0)</f>
        <v>0</v>
      </c>
      <c r="K49" s="76" t="s">
        <v>23</v>
      </c>
      <c r="L49" s="83"/>
      <c r="M49" s="173"/>
      <c r="N49" s="174"/>
      <c r="O49" s="175"/>
      <c r="P49" s="7"/>
    </row>
    <row r="50" spans="1:16" ht="31.5" customHeight="1" x14ac:dyDescent="0.4">
      <c r="A50" s="21"/>
      <c r="B50" s="22"/>
      <c r="C50" s="20">
        <f>I44+1</f>
        <v>44282</v>
      </c>
      <c r="D50" s="20">
        <f>C50+1</f>
        <v>44283</v>
      </c>
      <c r="E50" s="20">
        <f t="shared" si="0"/>
        <v>44284</v>
      </c>
      <c r="F50" s="20">
        <f t="shared" si="0"/>
        <v>44285</v>
      </c>
      <c r="G50" s="20">
        <f t="shared" si="0"/>
        <v>44286</v>
      </c>
      <c r="H50" s="20"/>
      <c r="I50" s="20"/>
      <c r="J50" s="77"/>
      <c r="K50" s="78"/>
      <c r="L50" s="79"/>
      <c r="M50" s="173"/>
      <c r="N50" s="174"/>
      <c r="O50" s="175"/>
      <c r="P50" s="7"/>
    </row>
    <row r="51" spans="1:16" ht="34.5" customHeight="1" x14ac:dyDescent="0.4">
      <c r="A51" s="32" t="s">
        <v>43</v>
      </c>
      <c r="B51" s="63" t="s">
        <v>63</v>
      </c>
      <c r="C51" s="30"/>
      <c r="D51" s="30"/>
      <c r="E51" s="30"/>
      <c r="F51" s="30"/>
      <c r="G51" s="30"/>
      <c r="H51" s="30"/>
      <c r="I51" s="30"/>
      <c r="J51" s="176"/>
      <c r="K51" s="177"/>
      <c r="L51" s="180">
        <f>COUNTIF(C53:G53,"&gt;=50")</f>
        <v>0</v>
      </c>
      <c r="M51" s="173"/>
      <c r="N51" s="174"/>
      <c r="O51" s="175"/>
      <c r="P51" s="7"/>
    </row>
    <row r="52" spans="1:16" ht="34.5" customHeight="1" x14ac:dyDescent="0.4">
      <c r="A52" s="32" t="s">
        <v>43</v>
      </c>
      <c r="B52" s="63" t="s">
        <v>64</v>
      </c>
      <c r="C52" s="30"/>
      <c r="D52" s="30"/>
      <c r="E52" s="30"/>
      <c r="F52" s="30"/>
      <c r="G52" s="30"/>
      <c r="H52" s="30"/>
      <c r="I52" s="30"/>
      <c r="J52" s="178"/>
      <c r="K52" s="179"/>
      <c r="L52" s="181"/>
      <c r="M52" s="173"/>
      <c r="N52" s="174"/>
      <c r="O52" s="175"/>
      <c r="P52" s="7"/>
    </row>
    <row r="53" spans="1:16" ht="31.5" hidden="1" customHeight="1" x14ac:dyDescent="0.4">
      <c r="A53" s="32"/>
      <c r="B53" s="63"/>
      <c r="C53" s="30">
        <f>C51+C52</f>
        <v>0</v>
      </c>
      <c r="D53" s="30">
        <f t="shared" ref="D53:G53" si="9">D51+D52</f>
        <v>0</v>
      </c>
      <c r="E53" s="30">
        <f t="shared" si="9"/>
        <v>0</v>
      </c>
      <c r="F53" s="30">
        <f t="shared" si="9"/>
        <v>0</v>
      </c>
      <c r="G53" s="30">
        <f t="shared" si="9"/>
        <v>0</v>
      </c>
      <c r="H53" s="30"/>
      <c r="I53" s="30"/>
      <c r="J53" s="80"/>
      <c r="K53" s="81"/>
      <c r="L53" s="82"/>
      <c r="M53" s="173"/>
      <c r="N53" s="174"/>
      <c r="O53" s="175"/>
      <c r="P53" s="7"/>
    </row>
    <row r="54" spans="1:16" ht="34.5" customHeight="1" x14ac:dyDescent="0.4">
      <c r="A54" s="21" t="s">
        <v>35</v>
      </c>
      <c r="B54" s="22"/>
      <c r="C54" s="60"/>
      <c r="D54" s="60"/>
      <c r="E54" s="60"/>
      <c r="F54" s="60"/>
      <c r="G54" s="60"/>
      <c r="H54" s="60"/>
      <c r="I54" s="60"/>
      <c r="J54" s="95">
        <f>ROUNDDOWN(SUMIFS(C54:G54,C53:G53,"&gt;=50"),0)</f>
        <v>0</v>
      </c>
      <c r="K54" s="76" t="s">
        <v>23</v>
      </c>
      <c r="L54" s="83"/>
      <c r="M54" s="173"/>
      <c r="N54" s="174"/>
      <c r="O54" s="175"/>
      <c r="P54" s="7"/>
    </row>
    <row r="55" spans="1:16" ht="34.5" customHeight="1" x14ac:dyDescent="0.4">
      <c r="A55" s="21" t="s">
        <v>37</v>
      </c>
      <c r="B55" s="22"/>
      <c r="C55" s="60"/>
      <c r="D55" s="60"/>
      <c r="E55" s="60"/>
      <c r="F55" s="60"/>
      <c r="G55" s="60"/>
      <c r="H55" s="60"/>
      <c r="I55" s="60"/>
      <c r="J55" s="95">
        <f>ROUNDDOWN(SUMIFS(C55:G55,C53:G53,"&gt;=50"),0)</f>
        <v>0</v>
      </c>
      <c r="K55" s="76" t="s">
        <v>23</v>
      </c>
      <c r="L55" s="83"/>
      <c r="M55" s="173"/>
      <c r="N55" s="174"/>
      <c r="O55" s="175"/>
      <c r="P55" s="7"/>
    </row>
    <row r="56" spans="1:16" ht="62.25" customHeight="1" x14ac:dyDescent="0.4">
      <c r="A56" s="19"/>
      <c r="B56" s="19"/>
      <c r="C56" s="19"/>
      <c r="D56" s="19"/>
    </row>
    <row r="57" spans="1:16" ht="34.5" customHeight="1" x14ac:dyDescent="0.4">
      <c r="A57" s="185" t="s">
        <v>98</v>
      </c>
      <c r="B57" s="186"/>
      <c r="C57" s="187"/>
      <c r="D57" s="188">
        <f>SUM(C9:I10,C15:I16,C21:I22,C27:I28,C33:I34,C39:I40,C45:I46,C51:I52)</f>
        <v>0</v>
      </c>
      <c r="E57" s="189"/>
      <c r="F57" s="76" t="s">
        <v>22</v>
      </c>
      <c r="H57" s="190" t="s">
        <v>53</v>
      </c>
      <c r="I57" s="190"/>
      <c r="J57" s="190"/>
      <c r="K57" s="190"/>
      <c r="L57" s="190"/>
      <c r="M57" s="95">
        <f>SUM(J12,J18,J24,J30,J36,J42,J48,J54)</f>
        <v>0</v>
      </c>
      <c r="N57" s="76" t="s">
        <v>23</v>
      </c>
    </row>
    <row r="58" spans="1:16" ht="34.5" customHeight="1" x14ac:dyDescent="0.4">
      <c r="H58" s="190" t="s">
        <v>54</v>
      </c>
      <c r="I58" s="190"/>
      <c r="J58" s="190"/>
      <c r="K58" s="190"/>
      <c r="L58" s="190"/>
      <c r="M58" s="95">
        <f>SUM(J13,J19,J25,J31,J37,J43,J49,J55)</f>
        <v>0</v>
      </c>
      <c r="N58" s="76" t="s">
        <v>23</v>
      </c>
    </row>
    <row r="59" spans="1:16" ht="39" customHeight="1" x14ac:dyDescent="0.4">
      <c r="A59" s="19"/>
      <c r="B59" s="19"/>
      <c r="J59" s="23"/>
      <c r="K59" s="29"/>
      <c r="O59" s="57" t="s">
        <v>102</v>
      </c>
    </row>
    <row r="60" spans="1:16" ht="32.25" customHeight="1" x14ac:dyDescent="0.4">
      <c r="A60" s="68" t="s">
        <v>69</v>
      </c>
      <c r="B60" s="68"/>
      <c r="C60" s="34"/>
      <c r="D60" s="34"/>
      <c r="E60" s="34"/>
      <c r="F60" s="34"/>
      <c r="G60" s="34"/>
      <c r="H60" s="34"/>
      <c r="I60" s="34"/>
      <c r="J60" s="34"/>
      <c r="K60" s="34"/>
      <c r="L60" s="34"/>
      <c r="N60" s="34"/>
    </row>
    <row r="61" spans="1:16" ht="20.100000000000001" customHeight="1" thickBot="1" x14ac:dyDescent="0.45">
      <c r="A61" s="68"/>
      <c r="B61" s="68"/>
      <c r="C61" s="34"/>
      <c r="D61" s="34"/>
      <c r="E61" s="34"/>
      <c r="F61" s="34"/>
      <c r="G61" s="34"/>
      <c r="H61" s="34"/>
      <c r="I61" s="34"/>
      <c r="J61" s="34"/>
      <c r="K61" s="34"/>
      <c r="L61" s="34"/>
      <c r="N61" s="34"/>
    </row>
    <row r="62" spans="1:16" ht="42" customHeight="1" thickBot="1" x14ac:dyDescent="0.45">
      <c r="A62" s="66" t="s">
        <v>66</v>
      </c>
      <c r="B62" s="68"/>
      <c r="C62" s="34"/>
      <c r="D62" s="34"/>
      <c r="E62" s="34"/>
      <c r="F62" s="34"/>
      <c r="G62" s="34"/>
      <c r="H62" s="34"/>
      <c r="I62" s="34"/>
      <c r="J62" s="34"/>
      <c r="K62" s="34"/>
      <c r="L62" s="34"/>
      <c r="N62" s="34"/>
      <c r="O62" s="61"/>
      <c r="P62" s="62"/>
    </row>
    <row r="63" spans="1:16" ht="39" customHeight="1" thickBot="1" x14ac:dyDescent="0.45">
      <c r="A63" s="68"/>
      <c r="B63" s="68"/>
      <c r="C63" s="34"/>
      <c r="D63" s="34"/>
      <c r="E63" s="34"/>
      <c r="F63" s="34"/>
      <c r="G63" s="34"/>
      <c r="H63" s="34"/>
      <c r="I63" s="34"/>
      <c r="J63" s="34"/>
      <c r="K63" s="34"/>
      <c r="L63" s="34"/>
      <c r="N63" s="34"/>
      <c r="O63" s="61"/>
      <c r="P63" s="61"/>
    </row>
    <row r="64" spans="1:16" ht="42" customHeight="1" thickBot="1" x14ac:dyDescent="0.45">
      <c r="A64" s="68" t="s">
        <v>65</v>
      </c>
      <c r="B64" s="68"/>
      <c r="C64" s="34"/>
      <c r="D64" s="34"/>
      <c r="F64" s="68"/>
      <c r="N64" s="68" t="s">
        <v>87</v>
      </c>
      <c r="P64" s="67"/>
    </row>
    <row r="65" spans="1:16" ht="39" customHeight="1" thickBot="1" x14ac:dyDescent="0.45">
      <c r="A65" s="68"/>
      <c r="B65" s="68"/>
      <c r="C65" s="34"/>
      <c r="D65" s="34"/>
      <c r="F65" s="68"/>
      <c r="H65" s="68"/>
      <c r="I65" s="34"/>
      <c r="J65" s="34"/>
      <c r="K65" s="34"/>
      <c r="L65" s="34"/>
      <c r="N65" s="34"/>
      <c r="O65" s="34"/>
      <c r="P65" s="75" t="s">
        <v>95</v>
      </c>
    </row>
    <row r="66" spans="1:16" ht="42" customHeight="1" thickBot="1" x14ac:dyDescent="0.45">
      <c r="A66" s="68" t="s">
        <v>88</v>
      </c>
      <c r="B66" s="68"/>
      <c r="C66" s="62"/>
      <c r="D66" s="34"/>
      <c r="E66" s="34"/>
      <c r="F66" s="34"/>
      <c r="G66" s="34"/>
      <c r="H66" s="34"/>
      <c r="I66" s="34"/>
      <c r="J66" s="34"/>
      <c r="K66" s="34"/>
      <c r="L66" s="34"/>
      <c r="N66" s="34"/>
      <c r="O66" s="34"/>
    </row>
    <row r="67" spans="1:16" ht="39" customHeight="1" thickBot="1" x14ac:dyDescent="0.45">
      <c r="A67" s="68"/>
      <c r="B67" s="68"/>
      <c r="C67" s="61"/>
      <c r="D67" s="34"/>
      <c r="E67" s="34"/>
      <c r="F67" s="34"/>
      <c r="G67" s="34"/>
      <c r="H67" s="34"/>
      <c r="I67" s="34"/>
      <c r="J67" s="34"/>
      <c r="K67" s="34"/>
      <c r="L67" s="34"/>
      <c r="N67" s="34"/>
      <c r="O67" s="34"/>
    </row>
    <row r="68" spans="1:16" ht="42" customHeight="1" thickBot="1" x14ac:dyDescent="0.45">
      <c r="A68" s="71" t="s">
        <v>96</v>
      </c>
      <c r="B68" s="71"/>
      <c r="C68" s="72"/>
      <c r="D68" s="72"/>
      <c r="E68" s="72"/>
      <c r="F68" s="72"/>
      <c r="G68" s="72"/>
      <c r="H68" s="72"/>
      <c r="I68" s="72"/>
      <c r="J68" s="34"/>
      <c r="K68" s="34"/>
      <c r="L68" s="34"/>
      <c r="M68" s="34"/>
      <c r="N68" s="68" t="s">
        <v>87</v>
      </c>
      <c r="P68" s="67"/>
    </row>
    <row r="69" spans="1:16" ht="39" customHeight="1" thickBot="1" x14ac:dyDescent="0.45">
      <c r="A69" s="68"/>
      <c r="B69" s="68"/>
      <c r="C69" s="34"/>
      <c r="D69" s="34"/>
      <c r="F69" s="68"/>
      <c r="H69" s="68"/>
      <c r="I69" s="34"/>
      <c r="J69" s="34"/>
      <c r="K69" s="34"/>
      <c r="L69" s="34"/>
      <c r="N69" s="34"/>
      <c r="O69" s="34"/>
      <c r="P69" s="75" t="s">
        <v>94</v>
      </c>
    </row>
    <row r="70" spans="1:16" ht="42" customHeight="1" thickBot="1" x14ac:dyDescent="0.45">
      <c r="A70" s="68" t="s">
        <v>88</v>
      </c>
      <c r="B70" s="68"/>
      <c r="C70" s="62"/>
      <c r="D70" s="34"/>
      <c r="E70" s="34"/>
      <c r="F70" s="34"/>
      <c r="G70" s="34"/>
      <c r="H70" s="34"/>
      <c r="I70" s="34"/>
      <c r="J70" s="34"/>
      <c r="K70" s="34"/>
      <c r="L70" s="34"/>
      <c r="N70" s="34"/>
      <c r="O70" s="61"/>
    </row>
    <row r="71" spans="1:16" ht="39" customHeight="1" thickBot="1" x14ac:dyDescent="0.45">
      <c r="A71" s="68"/>
      <c r="B71" s="68"/>
      <c r="C71" s="61"/>
      <c r="D71" s="34"/>
      <c r="E71" s="34"/>
      <c r="F71" s="34"/>
      <c r="G71" s="34"/>
      <c r="H71" s="34"/>
      <c r="I71" s="34"/>
      <c r="J71" s="34"/>
      <c r="K71" s="34"/>
      <c r="L71" s="34"/>
      <c r="N71" s="34"/>
      <c r="O71" s="61"/>
    </row>
    <row r="72" spans="1:16" ht="42" customHeight="1" thickBot="1" x14ac:dyDescent="0.45">
      <c r="A72" s="129" t="s">
        <v>97</v>
      </c>
      <c r="B72" s="129"/>
      <c r="C72" s="129"/>
      <c r="D72" s="129"/>
      <c r="E72" s="129"/>
      <c r="F72" s="129"/>
      <c r="G72" s="129"/>
      <c r="H72" s="129"/>
      <c r="I72" s="129"/>
      <c r="J72" s="129"/>
      <c r="K72" s="129"/>
      <c r="L72" s="129"/>
      <c r="M72" s="129"/>
      <c r="N72" s="68" t="s">
        <v>87</v>
      </c>
      <c r="P72" s="67"/>
    </row>
    <row r="73" spans="1:16" ht="25.5" customHeight="1" x14ac:dyDescent="0.4">
      <c r="A73" s="129"/>
      <c r="B73" s="129"/>
      <c r="C73" s="129"/>
      <c r="D73" s="129"/>
      <c r="E73" s="129"/>
      <c r="F73" s="129"/>
      <c r="G73" s="129"/>
      <c r="H73" s="129"/>
      <c r="I73" s="129"/>
      <c r="J73" s="129"/>
      <c r="K73" s="129"/>
      <c r="L73" s="129"/>
      <c r="M73" s="129"/>
      <c r="N73" s="68"/>
      <c r="P73" s="74"/>
    </row>
    <row r="74" spans="1:16" ht="42" customHeight="1" x14ac:dyDescent="0.4">
      <c r="A74" s="130" t="s">
        <v>100</v>
      </c>
      <c r="B74" s="130"/>
      <c r="C74" s="130"/>
      <c r="D74" s="130"/>
      <c r="E74" s="130"/>
      <c r="F74" s="130"/>
      <c r="G74" s="130"/>
      <c r="H74" s="130"/>
      <c r="I74" s="130"/>
      <c r="J74" s="130"/>
      <c r="K74" s="130"/>
      <c r="L74" s="130"/>
      <c r="M74" s="130"/>
      <c r="N74" s="34"/>
    </row>
    <row r="75" spans="1:16" ht="42" customHeight="1" x14ac:dyDescent="0.4">
      <c r="A75" s="130"/>
      <c r="B75" s="130"/>
      <c r="C75" s="130"/>
      <c r="D75" s="130"/>
      <c r="E75" s="130"/>
      <c r="F75" s="130"/>
      <c r="G75" s="130"/>
      <c r="H75" s="130"/>
      <c r="I75" s="130"/>
      <c r="J75" s="130"/>
      <c r="K75" s="130"/>
      <c r="L75" s="130"/>
      <c r="M75" s="130"/>
      <c r="N75" s="34"/>
    </row>
    <row r="76" spans="1:16" ht="19.5" customHeight="1" x14ac:dyDescent="0.4">
      <c r="A76" s="68"/>
      <c r="B76" s="68"/>
      <c r="C76" s="34"/>
      <c r="D76" s="34"/>
      <c r="E76" s="34"/>
      <c r="F76" s="34"/>
      <c r="G76" s="34"/>
      <c r="H76" s="34"/>
      <c r="I76" s="34"/>
      <c r="J76" s="34"/>
      <c r="K76" s="34"/>
      <c r="L76" s="34"/>
      <c r="N76" s="34"/>
      <c r="O76" s="61"/>
    </row>
    <row r="77" spans="1:16" ht="42" customHeight="1" x14ac:dyDescent="0.4">
      <c r="A77" s="65" t="s">
        <v>70</v>
      </c>
      <c r="B77" s="65"/>
      <c r="C77" s="34"/>
      <c r="D77" s="34"/>
      <c r="E77" s="34"/>
      <c r="F77" s="34"/>
      <c r="G77" s="34"/>
      <c r="H77" s="34"/>
      <c r="I77" s="34"/>
      <c r="J77" s="34"/>
      <c r="K77" s="34"/>
      <c r="L77" s="34"/>
      <c r="N77" s="34"/>
      <c r="O77" s="61"/>
      <c r="P77" s="61"/>
    </row>
    <row r="78" spans="1:16" ht="42" customHeight="1" x14ac:dyDescent="0.4">
      <c r="A78" s="68" t="s">
        <v>73</v>
      </c>
      <c r="B78" s="68"/>
      <c r="C78" s="34"/>
      <c r="D78" s="34"/>
      <c r="E78" s="34"/>
      <c r="F78" s="34"/>
      <c r="G78" s="34"/>
      <c r="H78" s="34"/>
      <c r="I78" s="34"/>
      <c r="J78" s="34"/>
      <c r="K78" s="34"/>
      <c r="L78" s="34"/>
      <c r="N78" s="34"/>
      <c r="O78" s="61"/>
      <c r="P78" s="61"/>
    </row>
    <row r="79" spans="1:16" ht="42" customHeight="1" x14ac:dyDescent="0.4">
      <c r="A79" s="68" t="s">
        <v>74</v>
      </c>
      <c r="B79" s="68"/>
      <c r="C79" s="34"/>
      <c r="D79" s="34"/>
      <c r="E79" s="34"/>
      <c r="F79" s="34"/>
      <c r="G79" s="34"/>
      <c r="H79" s="34"/>
      <c r="I79" s="34"/>
      <c r="J79" s="34"/>
      <c r="K79" s="34"/>
      <c r="L79" s="34"/>
      <c r="N79" s="34"/>
      <c r="O79" s="61"/>
      <c r="P79" s="61"/>
    </row>
    <row r="80" spans="1:16" ht="42" customHeight="1" x14ac:dyDescent="0.4">
      <c r="A80" s="131" t="s">
        <v>78</v>
      </c>
      <c r="B80" s="131"/>
      <c r="C80" s="131"/>
      <c r="D80" s="131"/>
      <c r="E80" s="131"/>
      <c r="F80" s="131"/>
      <c r="G80" s="131"/>
      <c r="H80" s="131"/>
      <c r="I80" s="131"/>
      <c r="J80" s="131"/>
      <c r="K80" s="131"/>
      <c r="L80" s="131"/>
      <c r="M80" s="131"/>
      <c r="N80" s="131"/>
      <c r="O80" s="131"/>
      <c r="P80" s="61"/>
    </row>
    <row r="81" spans="1:16" ht="42" customHeight="1" x14ac:dyDescent="0.4">
      <c r="A81" s="68" t="s">
        <v>79</v>
      </c>
      <c r="B81" s="68"/>
      <c r="C81" s="68"/>
      <c r="D81" s="68"/>
      <c r="E81" s="68"/>
      <c r="F81" s="68"/>
      <c r="G81" s="68"/>
      <c r="H81" s="68"/>
      <c r="I81" s="68"/>
      <c r="J81" s="68"/>
      <c r="K81" s="68"/>
      <c r="L81" s="68"/>
      <c r="M81" s="68"/>
      <c r="N81" s="68"/>
      <c r="O81" s="68"/>
      <c r="P81" s="61"/>
    </row>
    <row r="82" spans="1:16" ht="42" customHeight="1" x14ac:dyDescent="0.4">
      <c r="A82" s="68" t="s">
        <v>80</v>
      </c>
      <c r="B82" s="68"/>
      <c r="C82" s="68"/>
      <c r="D82" s="68"/>
      <c r="E82" s="68"/>
      <c r="F82" s="68"/>
      <c r="G82" s="68"/>
      <c r="H82" s="68"/>
      <c r="I82" s="68"/>
      <c r="J82" s="68"/>
      <c r="K82" s="68"/>
      <c r="L82" s="68"/>
      <c r="M82" s="68"/>
      <c r="N82" s="68"/>
      <c r="O82" s="68"/>
      <c r="P82" s="61"/>
    </row>
    <row r="83" spans="1:16" ht="42" customHeight="1" x14ac:dyDescent="0.4">
      <c r="A83" s="68" t="s">
        <v>81</v>
      </c>
      <c r="B83" s="68"/>
      <c r="C83" s="68"/>
      <c r="D83" s="68"/>
      <c r="E83" s="68"/>
      <c r="F83" s="68"/>
      <c r="G83" s="68"/>
      <c r="H83" s="68"/>
      <c r="I83" s="68"/>
      <c r="J83" s="68"/>
      <c r="K83" s="68"/>
      <c r="L83" s="68"/>
      <c r="M83" s="68"/>
      <c r="N83" s="68"/>
      <c r="O83" s="68"/>
      <c r="P83" s="61"/>
    </row>
    <row r="84" spans="1:16" ht="25.5" customHeight="1" x14ac:dyDescent="0.4">
      <c r="A84" s="68"/>
      <c r="B84" s="68"/>
      <c r="C84" s="68"/>
      <c r="D84" s="68"/>
      <c r="E84" s="68"/>
      <c r="F84" s="68"/>
      <c r="G84" s="68"/>
      <c r="H84" s="68"/>
      <c r="I84" s="68"/>
      <c r="J84" s="68"/>
      <c r="K84" s="68"/>
      <c r="L84" s="68"/>
      <c r="M84" s="68"/>
      <c r="N84" s="68"/>
      <c r="O84" s="68"/>
      <c r="P84" s="61"/>
    </row>
    <row r="85" spans="1:16" ht="42" customHeight="1" x14ac:dyDescent="0.4">
      <c r="A85" s="68" t="s">
        <v>90</v>
      </c>
      <c r="B85" s="68"/>
      <c r="C85" s="34"/>
      <c r="D85" s="34"/>
      <c r="E85" s="34"/>
      <c r="F85" s="34"/>
      <c r="G85" s="34"/>
      <c r="H85" s="34"/>
      <c r="I85" s="34"/>
      <c r="J85" s="34"/>
      <c r="K85" s="34"/>
      <c r="L85" s="34"/>
      <c r="N85" s="34"/>
      <c r="O85" s="61"/>
      <c r="P85" s="61"/>
    </row>
    <row r="86" spans="1:16" ht="42" customHeight="1" x14ac:dyDescent="0.4">
      <c r="A86" s="31" t="s">
        <v>89</v>
      </c>
      <c r="B86" s="132"/>
      <c r="C86" s="133"/>
      <c r="D86" s="133"/>
      <c r="E86" s="133"/>
      <c r="F86" s="133"/>
      <c r="G86" s="133"/>
      <c r="H86" s="133"/>
      <c r="I86" s="133"/>
      <c r="J86" s="133"/>
      <c r="K86" s="133"/>
      <c r="L86" s="133"/>
      <c r="M86" s="134"/>
      <c r="N86" s="34"/>
      <c r="O86" s="61"/>
      <c r="P86" s="61"/>
    </row>
    <row r="87" spans="1:16" ht="42" customHeight="1" x14ac:dyDescent="0.4">
      <c r="A87" s="16"/>
      <c r="B87" s="69" t="s">
        <v>91</v>
      </c>
      <c r="N87" s="7"/>
    </row>
    <row r="88" spans="1:16" ht="42" customHeight="1" x14ac:dyDescent="0.4">
      <c r="A88" s="68" t="s">
        <v>92</v>
      </c>
      <c r="B88" s="68"/>
      <c r="C88" s="34"/>
      <c r="D88" s="34"/>
      <c r="E88" s="34"/>
      <c r="F88" s="34"/>
      <c r="G88" s="34"/>
      <c r="H88" s="34"/>
      <c r="I88" s="34"/>
      <c r="J88" s="34"/>
      <c r="K88" s="34"/>
      <c r="L88" s="34"/>
      <c r="N88" s="34"/>
      <c r="O88" s="61"/>
      <c r="P88" s="61"/>
    </row>
    <row r="89" spans="1:16" ht="42" customHeight="1" x14ac:dyDescent="0.4">
      <c r="A89" s="31" t="s">
        <v>89</v>
      </c>
      <c r="B89" s="132"/>
      <c r="C89" s="133"/>
      <c r="D89" s="133"/>
      <c r="E89" s="133"/>
      <c r="F89" s="133"/>
      <c r="G89" s="133"/>
      <c r="H89" s="133"/>
      <c r="I89" s="133"/>
      <c r="J89" s="133"/>
      <c r="K89" s="133"/>
      <c r="L89" s="133"/>
      <c r="M89" s="134"/>
      <c r="N89" s="34"/>
      <c r="O89" s="61"/>
      <c r="P89" s="61"/>
    </row>
    <row r="90" spans="1:16" ht="42" customHeight="1" x14ac:dyDescent="0.4">
      <c r="A90" s="16"/>
      <c r="B90" s="69"/>
      <c r="N90" s="7"/>
    </row>
    <row r="91" spans="1:16" ht="42" customHeight="1" x14ac:dyDescent="0.4">
      <c r="A91" s="65" t="s">
        <v>71</v>
      </c>
      <c r="B91" s="65"/>
      <c r="C91" s="34"/>
      <c r="D91" s="34"/>
      <c r="E91" s="34"/>
      <c r="F91" s="34"/>
      <c r="G91" s="34"/>
      <c r="H91" s="34"/>
      <c r="I91" s="34"/>
      <c r="J91" s="34"/>
      <c r="K91" s="34"/>
      <c r="L91" s="34"/>
      <c r="N91" s="34"/>
      <c r="O91" s="61"/>
      <c r="P91" s="61"/>
    </row>
    <row r="92" spans="1:16" ht="42" customHeight="1" x14ac:dyDescent="0.4">
      <c r="A92" s="68" t="s">
        <v>72</v>
      </c>
      <c r="B92" s="68"/>
      <c r="C92" s="34"/>
      <c r="D92" s="34"/>
      <c r="E92" s="34"/>
      <c r="F92" s="34"/>
      <c r="G92" s="34"/>
      <c r="H92" s="34"/>
      <c r="I92" s="34"/>
      <c r="J92" s="34"/>
      <c r="K92" s="34"/>
      <c r="L92" s="34"/>
      <c r="N92" s="34"/>
      <c r="O92" s="61"/>
      <c r="P92" s="61"/>
    </row>
    <row r="93" spans="1:16" ht="42" customHeight="1" x14ac:dyDescent="0.4">
      <c r="A93" s="68" t="s">
        <v>74</v>
      </c>
      <c r="B93" s="68"/>
      <c r="C93" s="34"/>
      <c r="D93" s="34"/>
      <c r="E93" s="34"/>
      <c r="F93" s="34"/>
      <c r="G93" s="34"/>
      <c r="H93" s="34"/>
      <c r="I93" s="34"/>
      <c r="J93" s="34"/>
      <c r="K93" s="34"/>
      <c r="L93" s="34"/>
      <c r="N93" s="34"/>
      <c r="O93" s="61"/>
      <c r="P93" s="61"/>
    </row>
    <row r="94" spans="1:16" ht="42" customHeight="1" x14ac:dyDescent="0.4">
      <c r="A94" s="131" t="s">
        <v>76</v>
      </c>
      <c r="B94" s="131"/>
      <c r="C94" s="131"/>
      <c r="D94" s="131"/>
      <c r="E94" s="131"/>
      <c r="F94" s="131"/>
      <c r="G94" s="131"/>
      <c r="H94" s="131"/>
      <c r="I94" s="131"/>
      <c r="J94" s="131"/>
      <c r="K94" s="131"/>
      <c r="L94" s="131"/>
      <c r="M94" s="131"/>
      <c r="N94" s="131"/>
      <c r="O94" s="131"/>
      <c r="P94" s="61"/>
    </row>
    <row r="95" spans="1:16" ht="42" customHeight="1" x14ac:dyDescent="0.4">
      <c r="A95" s="68" t="s">
        <v>77</v>
      </c>
      <c r="B95" s="68"/>
      <c r="C95" s="68"/>
      <c r="D95" s="68"/>
      <c r="E95" s="68"/>
      <c r="F95" s="68"/>
      <c r="G95" s="68"/>
      <c r="H95" s="68"/>
      <c r="I95" s="68"/>
      <c r="J95" s="68"/>
      <c r="K95" s="68"/>
      <c r="L95" s="68"/>
      <c r="M95" s="68"/>
      <c r="N95" s="68"/>
      <c r="O95" s="68"/>
      <c r="P95" s="61"/>
    </row>
    <row r="96" spans="1:16" ht="42" customHeight="1" x14ac:dyDescent="0.4">
      <c r="A96" s="68" t="s">
        <v>82</v>
      </c>
      <c r="B96" s="68"/>
      <c r="C96" s="34"/>
      <c r="D96" s="34"/>
      <c r="E96" s="34"/>
      <c r="F96" s="34"/>
      <c r="G96" s="34"/>
      <c r="H96" s="34"/>
      <c r="I96" s="34"/>
      <c r="J96" s="34"/>
      <c r="K96" s="34"/>
      <c r="L96" s="34"/>
      <c r="N96" s="34"/>
      <c r="O96" s="61"/>
      <c r="P96" s="61"/>
    </row>
    <row r="97" spans="1:17" ht="25.5" customHeight="1" x14ac:dyDescent="0.4">
      <c r="A97" s="68" t="s">
        <v>67</v>
      </c>
      <c r="B97" s="68"/>
      <c r="C97" s="34"/>
      <c r="D97" s="34"/>
      <c r="E97" s="34"/>
      <c r="F97" s="34"/>
      <c r="G97" s="34"/>
      <c r="H97" s="34"/>
      <c r="I97" s="34"/>
      <c r="J97" s="34"/>
      <c r="K97" s="34"/>
      <c r="L97" s="34"/>
      <c r="N97" s="34"/>
      <c r="O97" s="61"/>
      <c r="P97" s="61"/>
    </row>
    <row r="98" spans="1:17" ht="42" customHeight="1" x14ac:dyDescent="0.4">
      <c r="A98" s="68" t="s">
        <v>90</v>
      </c>
      <c r="B98" s="68"/>
      <c r="C98" s="34"/>
      <c r="D98" s="34"/>
      <c r="E98" s="34"/>
      <c r="F98" s="34"/>
      <c r="G98" s="34"/>
      <c r="H98" s="34"/>
      <c r="I98" s="34"/>
      <c r="J98" s="34"/>
      <c r="K98" s="34"/>
      <c r="L98" s="34"/>
      <c r="N98" s="34"/>
      <c r="O98" s="61"/>
      <c r="P98" s="61"/>
    </row>
    <row r="99" spans="1:17" ht="42" customHeight="1" x14ac:dyDescent="0.4">
      <c r="A99" s="31" t="s">
        <v>89</v>
      </c>
      <c r="B99" s="132"/>
      <c r="C99" s="133"/>
      <c r="D99" s="133"/>
      <c r="E99" s="133"/>
      <c r="F99" s="133"/>
      <c r="G99" s="133"/>
      <c r="H99" s="133"/>
      <c r="I99" s="133"/>
      <c r="J99" s="133"/>
      <c r="K99" s="133"/>
      <c r="L99" s="133"/>
      <c r="M99" s="134"/>
      <c r="N99" s="34"/>
      <c r="O99" s="61"/>
      <c r="P99" s="61"/>
    </row>
    <row r="100" spans="1:17" ht="42" customHeight="1" x14ac:dyDescent="0.4">
      <c r="A100" s="16"/>
      <c r="B100" s="69" t="s">
        <v>91</v>
      </c>
      <c r="N100" s="7"/>
    </row>
    <row r="101" spans="1:17" ht="42" customHeight="1" x14ac:dyDescent="0.4">
      <c r="A101" s="68" t="s">
        <v>92</v>
      </c>
      <c r="B101" s="68"/>
      <c r="C101" s="34"/>
      <c r="D101" s="34"/>
      <c r="E101" s="34"/>
      <c r="F101" s="34"/>
      <c r="G101" s="34"/>
      <c r="H101" s="34"/>
      <c r="I101" s="34"/>
      <c r="J101" s="34"/>
      <c r="K101" s="34"/>
      <c r="L101" s="34"/>
      <c r="N101" s="34"/>
      <c r="O101" s="61"/>
      <c r="P101" s="61"/>
    </row>
    <row r="102" spans="1:17" ht="42" customHeight="1" x14ac:dyDescent="0.4">
      <c r="A102" s="31" t="s">
        <v>89</v>
      </c>
      <c r="B102" s="132"/>
      <c r="C102" s="133"/>
      <c r="D102" s="133"/>
      <c r="E102" s="133"/>
      <c r="F102" s="133"/>
      <c r="G102" s="133"/>
      <c r="H102" s="133"/>
      <c r="I102" s="133"/>
      <c r="J102" s="133"/>
      <c r="K102" s="133"/>
      <c r="L102" s="133"/>
      <c r="M102" s="134"/>
      <c r="N102" s="34"/>
      <c r="O102" s="61"/>
      <c r="P102" s="61"/>
    </row>
    <row r="103" spans="1:17" ht="42" customHeight="1" x14ac:dyDescent="0.4">
      <c r="A103" s="16"/>
      <c r="B103" s="69"/>
      <c r="N103" s="7"/>
    </row>
    <row r="104" spans="1:17" ht="23.25" customHeight="1" x14ac:dyDescent="0.4">
      <c r="A104" s="16"/>
      <c r="B104" s="16"/>
      <c r="J104" s="94" t="s">
        <v>36</v>
      </c>
      <c r="P104" s="7"/>
    </row>
    <row r="105" spans="1:17" ht="68.25" customHeight="1" x14ac:dyDescent="0.4">
      <c r="A105" s="16"/>
      <c r="B105" s="16"/>
      <c r="C105" s="48" t="s">
        <v>17</v>
      </c>
      <c r="I105" s="48"/>
      <c r="J105" s="56"/>
    </row>
    <row r="106" spans="1:17" ht="45" customHeight="1" x14ac:dyDescent="0.4">
      <c r="A106" s="16"/>
      <c r="B106" s="16"/>
      <c r="C106" s="135"/>
      <c r="D106" s="135"/>
      <c r="E106" s="135"/>
      <c r="F106" s="135"/>
      <c r="G106" s="135"/>
      <c r="H106" s="135"/>
      <c r="I106" s="135"/>
      <c r="J106" s="135"/>
      <c r="K106" s="135"/>
      <c r="L106" s="135"/>
      <c r="M106" s="135"/>
      <c r="N106" s="135"/>
      <c r="O106" s="135"/>
      <c r="P106" s="135"/>
    </row>
    <row r="107" spans="1:17" ht="68.25" customHeight="1" x14ac:dyDescent="0.4">
      <c r="A107" s="16"/>
      <c r="B107" s="16"/>
      <c r="C107" s="48"/>
      <c r="D107" s="143" t="str">
        <f>C1&amp;"     "</f>
        <v xml:space="preserve">医療機関○○病院     </v>
      </c>
      <c r="E107" s="143"/>
      <c r="F107" s="143"/>
      <c r="G107" s="143"/>
      <c r="H107" s="143"/>
      <c r="I107" s="143"/>
      <c r="J107" s="143"/>
      <c r="K107" s="143"/>
      <c r="L107" s="143"/>
      <c r="M107" s="47" t="s">
        <v>49</v>
      </c>
      <c r="N107" s="47"/>
    </row>
    <row r="108" spans="1:17" ht="45.75" customHeight="1" x14ac:dyDescent="0.4">
      <c r="J108" s="16"/>
      <c r="K108" s="16"/>
      <c r="L108" s="16"/>
      <c r="P108" s="31" t="s">
        <v>127</v>
      </c>
    </row>
    <row r="109" spans="1:17" ht="45.75" customHeight="1" x14ac:dyDescent="0.4">
      <c r="J109" s="16"/>
      <c r="K109" s="16"/>
      <c r="L109" s="16"/>
      <c r="M109" s="144" t="s">
        <v>68</v>
      </c>
      <c r="N109" s="144"/>
      <c r="O109" s="144"/>
      <c r="P109" s="31"/>
    </row>
    <row r="110" spans="1:17" ht="39.75" x14ac:dyDescent="0.4">
      <c r="A110" s="38" t="s">
        <v>16</v>
      </c>
      <c r="B110" s="38"/>
      <c r="C110" s="39"/>
      <c r="D110" s="39"/>
      <c r="E110" s="39"/>
      <c r="F110" s="39"/>
      <c r="G110" s="39"/>
      <c r="H110" s="39"/>
      <c r="I110" s="39"/>
      <c r="J110" s="47"/>
      <c r="K110" s="47"/>
      <c r="L110" s="39"/>
      <c r="M110" s="39"/>
      <c r="N110" s="39"/>
      <c r="O110" s="39"/>
      <c r="P110" s="39"/>
    </row>
    <row r="111" spans="1:17" ht="42" customHeight="1" x14ac:dyDescent="0.4">
      <c r="A111" s="39"/>
      <c r="B111" s="39"/>
      <c r="C111" s="39"/>
      <c r="D111" s="39"/>
      <c r="E111" s="39"/>
      <c r="F111" s="39"/>
      <c r="G111" s="39"/>
      <c r="H111" s="39"/>
      <c r="I111" s="39"/>
      <c r="J111" s="39"/>
      <c r="K111" s="39"/>
      <c r="L111" s="39"/>
      <c r="M111" s="39"/>
      <c r="N111" s="39"/>
      <c r="O111" s="39"/>
      <c r="P111" s="39"/>
    </row>
    <row r="112" spans="1:17" ht="39.75" x14ac:dyDescent="0.4">
      <c r="A112" s="39"/>
      <c r="B112" s="39"/>
      <c r="C112" s="39"/>
      <c r="D112" s="39"/>
      <c r="E112" s="39"/>
      <c r="F112" s="39"/>
      <c r="G112" s="39"/>
      <c r="H112" s="39"/>
      <c r="I112" s="39"/>
      <c r="J112" s="97" t="s">
        <v>50</v>
      </c>
      <c r="K112" s="51"/>
      <c r="L112" s="97"/>
      <c r="M112" s="195" t="str">
        <f>C1</f>
        <v>医療機関○○病院</v>
      </c>
      <c r="N112" s="195"/>
      <c r="O112" s="195"/>
      <c r="P112" s="195"/>
      <c r="Q112" s="1"/>
    </row>
    <row r="113" spans="1:17" ht="39.75" x14ac:dyDescent="0.4">
      <c r="A113" s="39"/>
      <c r="B113" s="39"/>
      <c r="C113" s="39"/>
      <c r="D113" s="39"/>
      <c r="E113" s="39"/>
      <c r="F113" s="39"/>
      <c r="G113" s="39"/>
      <c r="H113" s="39"/>
      <c r="I113" s="39"/>
      <c r="J113" s="97" t="s">
        <v>11</v>
      </c>
      <c r="K113" s="51"/>
      <c r="L113" s="97"/>
      <c r="M113" s="59"/>
      <c r="N113" s="59"/>
      <c r="O113" s="59"/>
      <c r="P113" s="59"/>
      <c r="Q113" s="1"/>
    </row>
    <row r="114" spans="1:17" ht="39.75" x14ac:dyDescent="0.4">
      <c r="A114" s="39"/>
      <c r="B114" s="39"/>
      <c r="C114" s="39"/>
      <c r="D114" s="39"/>
      <c r="E114" s="39"/>
      <c r="F114" s="39"/>
      <c r="G114" s="39"/>
      <c r="H114" s="39"/>
      <c r="I114" s="39"/>
      <c r="J114" s="97" t="s">
        <v>12</v>
      </c>
      <c r="K114" s="51"/>
      <c r="L114" s="97"/>
      <c r="M114" s="59"/>
      <c r="N114" s="59"/>
      <c r="O114" s="59"/>
      <c r="P114" s="59"/>
      <c r="Q114" s="1"/>
    </row>
    <row r="115" spans="1:17" ht="39.75" x14ac:dyDescent="0.4">
      <c r="A115" s="39"/>
      <c r="B115" s="39"/>
      <c r="C115" s="39"/>
      <c r="D115" s="39"/>
      <c r="E115" s="39"/>
      <c r="F115" s="39"/>
      <c r="G115" s="39"/>
      <c r="H115" s="39"/>
      <c r="I115" s="39"/>
      <c r="J115" s="39"/>
      <c r="K115" s="39"/>
      <c r="L115" s="39"/>
      <c r="M115" s="39"/>
      <c r="N115" s="39"/>
      <c r="O115" s="39"/>
      <c r="P115" s="39"/>
    </row>
    <row r="116" spans="1:17" ht="24.75" customHeight="1" x14ac:dyDescent="0.4">
      <c r="A116" s="39"/>
      <c r="B116" s="39"/>
      <c r="C116" s="39"/>
      <c r="D116" s="39"/>
      <c r="E116" s="39"/>
      <c r="F116" s="39"/>
      <c r="G116" s="39"/>
      <c r="H116" s="39"/>
      <c r="I116" s="39"/>
      <c r="J116" s="39"/>
      <c r="K116" s="39"/>
      <c r="L116" s="39"/>
      <c r="M116" s="39"/>
      <c r="N116" s="39"/>
      <c r="O116" s="39"/>
      <c r="P116" s="39"/>
    </row>
    <row r="117" spans="1:17" ht="39" customHeight="1" x14ac:dyDescent="0.4">
      <c r="A117" s="146" t="s">
        <v>62</v>
      </c>
      <c r="B117" s="146"/>
      <c r="C117" s="146"/>
      <c r="D117" s="146"/>
      <c r="E117" s="146"/>
      <c r="F117" s="146"/>
      <c r="G117" s="146"/>
      <c r="H117" s="146"/>
      <c r="I117" s="146"/>
      <c r="J117" s="146"/>
      <c r="K117" s="146"/>
      <c r="L117" s="146"/>
      <c r="M117" s="146"/>
      <c r="N117" s="146"/>
      <c r="O117" s="146"/>
      <c r="P117" s="146"/>
      <c r="Q117" s="9"/>
    </row>
    <row r="118" spans="1:17" ht="39.75" x14ac:dyDescent="0.4">
      <c r="A118" s="39"/>
      <c r="B118" s="39"/>
      <c r="C118" s="39"/>
      <c r="D118" s="39"/>
      <c r="E118" s="39"/>
      <c r="F118" s="39"/>
      <c r="G118" s="39"/>
      <c r="H118" s="39"/>
      <c r="I118" s="39"/>
      <c r="J118" s="39"/>
      <c r="K118" s="39"/>
      <c r="L118" s="39"/>
      <c r="M118" s="39"/>
      <c r="N118" s="39"/>
      <c r="O118" s="39"/>
      <c r="P118" s="39"/>
    </row>
    <row r="119" spans="1:17" ht="33" customHeight="1" x14ac:dyDescent="0.4">
      <c r="A119" s="39"/>
      <c r="B119" s="39"/>
      <c r="C119" s="39"/>
      <c r="D119" s="39"/>
      <c r="E119" s="39"/>
      <c r="F119" s="39"/>
      <c r="G119" s="39"/>
      <c r="H119" s="39"/>
      <c r="I119" s="39"/>
      <c r="J119" s="39"/>
      <c r="K119" s="39"/>
      <c r="L119" s="39"/>
      <c r="M119" s="39"/>
      <c r="N119" s="39"/>
      <c r="O119" s="39"/>
      <c r="P119" s="39"/>
    </row>
    <row r="120" spans="1:17" ht="41.25" customHeight="1" x14ac:dyDescent="0.4">
      <c r="A120" s="39"/>
      <c r="B120" s="39"/>
      <c r="C120" s="39"/>
      <c r="D120" s="39"/>
      <c r="E120" s="39"/>
      <c r="F120" s="39"/>
      <c r="G120" s="39"/>
      <c r="H120" s="39"/>
      <c r="I120" s="39"/>
      <c r="J120" s="39"/>
      <c r="K120" s="39"/>
      <c r="L120" s="39"/>
      <c r="M120" s="39"/>
      <c r="N120" s="39"/>
      <c r="O120" s="39"/>
      <c r="P120" s="39"/>
    </row>
    <row r="121" spans="1:17" ht="75" customHeight="1" x14ac:dyDescent="0.4">
      <c r="A121" s="196" t="s">
        <v>113</v>
      </c>
      <c r="B121" s="196"/>
      <c r="C121" s="196"/>
      <c r="D121" s="196"/>
      <c r="E121" s="196"/>
      <c r="F121" s="196"/>
      <c r="G121" s="196"/>
      <c r="H121" s="196"/>
      <c r="I121" s="196"/>
      <c r="J121" s="196"/>
      <c r="K121" s="196"/>
      <c r="L121" s="196"/>
      <c r="M121" s="196"/>
      <c r="N121" s="196"/>
      <c r="O121" s="196"/>
      <c r="P121" s="196"/>
      <c r="Q121" s="6"/>
    </row>
    <row r="122" spans="1:17" x14ac:dyDescent="0.4">
      <c r="C122" s="5"/>
      <c r="D122" s="5"/>
      <c r="E122" s="5"/>
      <c r="F122" s="5"/>
      <c r="G122" s="5"/>
      <c r="H122" s="5"/>
      <c r="I122" s="5"/>
    </row>
    <row r="123" spans="1:17" ht="48.75" customHeight="1" x14ac:dyDescent="0.4">
      <c r="C123" s="2"/>
      <c r="D123" s="1"/>
      <c r="E123" s="1"/>
      <c r="F123" s="3"/>
      <c r="G123" s="3"/>
      <c r="H123" s="4"/>
      <c r="I123" s="4"/>
    </row>
    <row r="124" spans="1:17" ht="58.5" x14ac:dyDescent="1.1000000000000001">
      <c r="C124" s="49" t="s">
        <v>13</v>
      </c>
      <c r="D124" s="50"/>
      <c r="E124" s="50"/>
      <c r="F124" s="197">
        <f>SUM(D142,J142,O142)</f>
        <v>0</v>
      </c>
      <c r="G124" s="197"/>
      <c r="H124" s="197"/>
      <c r="I124" s="197"/>
      <c r="J124" s="197"/>
      <c r="K124" s="197"/>
      <c r="L124" s="197"/>
      <c r="M124" s="7"/>
      <c r="N124" s="7"/>
      <c r="O124" s="7"/>
    </row>
    <row r="126" spans="1:17" ht="77.25" customHeight="1" x14ac:dyDescent="0.4"/>
    <row r="127" spans="1:17" ht="35.25" x14ac:dyDescent="0.4">
      <c r="A127" s="35" t="s">
        <v>14</v>
      </c>
      <c r="B127" s="35"/>
      <c r="C127" s="35"/>
      <c r="D127" s="35"/>
      <c r="E127" s="35"/>
      <c r="F127" s="35"/>
      <c r="G127" s="35"/>
      <c r="H127" s="35"/>
      <c r="I127" s="35"/>
      <c r="J127" s="35"/>
      <c r="K127" s="35"/>
      <c r="L127" s="35"/>
      <c r="M127" s="35"/>
      <c r="N127" s="35"/>
      <c r="O127" s="35"/>
      <c r="P127" s="35"/>
    </row>
    <row r="128" spans="1:17" ht="11.25" customHeight="1" x14ac:dyDescent="0.4">
      <c r="A128" s="35"/>
      <c r="B128" s="35"/>
      <c r="C128" s="35"/>
      <c r="D128" s="35"/>
      <c r="E128" s="35"/>
      <c r="F128" s="35"/>
      <c r="G128" s="35"/>
      <c r="H128" s="35"/>
      <c r="I128" s="35"/>
      <c r="J128" s="35"/>
      <c r="K128" s="35"/>
      <c r="L128" s="35"/>
      <c r="M128" s="35"/>
      <c r="N128" s="35"/>
      <c r="O128" s="35"/>
      <c r="P128" s="92"/>
    </row>
    <row r="129" spans="1:18" ht="35.25" x14ac:dyDescent="0.4">
      <c r="A129" s="92" t="s">
        <v>104</v>
      </c>
      <c r="B129" s="92"/>
      <c r="C129" s="92"/>
      <c r="D129" s="92"/>
      <c r="E129" s="92"/>
      <c r="F129" s="35"/>
      <c r="G129" s="35"/>
      <c r="H129" s="35"/>
      <c r="I129" s="35"/>
      <c r="J129" s="35"/>
      <c r="K129" s="35"/>
      <c r="L129" s="35"/>
      <c r="M129" s="35"/>
      <c r="N129" s="35"/>
      <c r="O129" s="35"/>
      <c r="P129" s="92"/>
    </row>
    <row r="130" spans="1:18" ht="35.25" x14ac:dyDescent="0.4">
      <c r="A130" s="198" t="s">
        <v>24</v>
      </c>
      <c r="B130" s="198"/>
      <c r="C130" s="198"/>
      <c r="D130" s="198"/>
      <c r="E130" s="198"/>
      <c r="F130" s="198"/>
      <c r="G130" s="198"/>
      <c r="H130" s="198"/>
      <c r="I130" s="40">
        <f>COUNTIF(C134:C141,"&gt;0")</f>
        <v>0</v>
      </c>
      <c r="J130" s="92" t="s">
        <v>25</v>
      </c>
      <c r="K130" s="92"/>
      <c r="L130" s="92"/>
      <c r="M130" s="92"/>
      <c r="N130" s="92"/>
      <c r="O130" s="92"/>
      <c r="P130" s="92"/>
    </row>
    <row r="131" spans="1:18" ht="35.25" x14ac:dyDescent="0.4">
      <c r="A131" s="92"/>
      <c r="B131" s="92"/>
      <c r="C131" s="92"/>
      <c r="D131" s="92"/>
      <c r="E131" s="92"/>
      <c r="F131" s="35"/>
      <c r="G131" s="92"/>
      <c r="H131" s="41"/>
      <c r="I131" s="92"/>
      <c r="J131" s="92"/>
      <c r="K131" s="92"/>
      <c r="L131" s="92"/>
      <c r="M131" s="92"/>
      <c r="N131" s="92"/>
      <c r="O131" s="92"/>
      <c r="P131" s="92"/>
    </row>
    <row r="132" spans="1:18" ht="28.5" customHeight="1" x14ac:dyDescent="0.4">
      <c r="A132" s="35"/>
      <c r="B132" s="35"/>
      <c r="C132" s="35"/>
      <c r="D132" s="35"/>
      <c r="E132" s="35"/>
      <c r="F132" s="35"/>
      <c r="G132" s="35"/>
      <c r="H132" s="199" t="s">
        <v>41</v>
      </c>
      <c r="I132" s="199"/>
      <c r="J132" s="199"/>
      <c r="K132" s="199"/>
      <c r="L132" s="199"/>
      <c r="M132" s="199"/>
      <c r="N132" s="199"/>
      <c r="O132" s="199"/>
      <c r="P132" s="199"/>
      <c r="R132" s="13"/>
    </row>
    <row r="133" spans="1:18" ht="43.5" customHeight="1" x14ac:dyDescent="0.4">
      <c r="A133" s="92"/>
      <c r="B133" s="92"/>
      <c r="C133" s="191" t="s">
        <v>42</v>
      </c>
      <c r="D133" s="191"/>
      <c r="E133" s="191"/>
      <c r="F133" s="191"/>
      <c r="G133" s="191"/>
      <c r="H133" s="192" t="s">
        <v>21</v>
      </c>
      <c r="I133" s="192"/>
      <c r="J133" s="192"/>
      <c r="K133" s="192"/>
      <c r="L133" s="192"/>
      <c r="M133" s="192" t="s">
        <v>20</v>
      </c>
      <c r="N133" s="192"/>
      <c r="O133" s="192"/>
      <c r="P133" s="192"/>
      <c r="R133" s="14"/>
    </row>
    <row r="134" spans="1:18" ht="39" customHeight="1" x14ac:dyDescent="0.4">
      <c r="A134" s="36" t="s">
        <v>105</v>
      </c>
      <c r="B134" s="36"/>
      <c r="C134" s="42">
        <f>L9</f>
        <v>0</v>
      </c>
      <c r="D134" s="193">
        <f t="shared" ref="D134:D141" si="10">C134*100000</f>
        <v>0</v>
      </c>
      <c r="E134" s="193"/>
      <c r="F134" s="193"/>
      <c r="G134" s="193"/>
      <c r="H134" s="194">
        <f>IF($I$130&gt;=4,J12,0)</f>
        <v>0</v>
      </c>
      <c r="I134" s="194"/>
      <c r="J134" s="149">
        <f t="shared" ref="J134:J141" si="11">H134*7550</f>
        <v>0</v>
      </c>
      <c r="K134" s="149"/>
      <c r="L134" s="149"/>
      <c r="M134" s="96">
        <f>IF($I$130&gt;=4,J13,0)</f>
        <v>0</v>
      </c>
      <c r="N134" s="96"/>
      <c r="O134" s="149">
        <f t="shared" ref="O134:O141" si="12">M134*2760</f>
        <v>0</v>
      </c>
      <c r="P134" s="149"/>
      <c r="R134" s="14"/>
    </row>
    <row r="135" spans="1:18" ht="39" customHeight="1" x14ac:dyDescent="0.4">
      <c r="A135" s="36" t="s">
        <v>106</v>
      </c>
      <c r="B135" s="36"/>
      <c r="C135" s="42">
        <f>L15</f>
        <v>0</v>
      </c>
      <c r="D135" s="193">
        <f t="shared" si="10"/>
        <v>0</v>
      </c>
      <c r="E135" s="193"/>
      <c r="F135" s="193"/>
      <c r="G135" s="193"/>
      <c r="H135" s="194">
        <f>IF($I$130&gt;=4,J18,0)</f>
        <v>0</v>
      </c>
      <c r="I135" s="194"/>
      <c r="J135" s="149">
        <f t="shared" si="11"/>
        <v>0</v>
      </c>
      <c r="K135" s="149"/>
      <c r="L135" s="149"/>
      <c r="M135" s="96">
        <f>IF($I$130&gt;=4,J19,0)</f>
        <v>0</v>
      </c>
      <c r="N135" s="96"/>
      <c r="O135" s="149">
        <f t="shared" si="12"/>
        <v>0</v>
      </c>
      <c r="P135" s="149"/>
      <c r="R135" s="14"/>
    </row>
    <row r="136" spans="1:18" ht="39" customHeight="1" x14ac:dyDescent="0.4">
      <c r="A136" s="36" t="s">
        <v>107</v>
      </c>
      <c r="B136" s="36"/>
      <c r="C136" s="42">
        <f>L21</f>
        <v>0</v>
      </c>
      <c r="D136" s="193">
        <f t="shared" si="10"/>
        <v>0</v>
      </c>
      <c r="E136" s="193"/>
      <c r="F136" s="193"/>
      <c r="G136" s="193"/>
      <c r="H136" s="194">
        <f>IF($I$130&gt;=4,J24,0)</f>
        <v>0</v>
      </c>
      <c r="I136" s="194"/>
      <c r="J136" s="149">
        <f t="shared" si="11"/>
        <v>0</v>
      </c>
      <c r="K136" s="149"/>
      <c r="L136" s="149"/>
      <c r="M136" s="96">
        <f>IF($I$130&gt;=4,J25,0)</f>
        <v>0</v>
      </c>
      <c r="N136" s="96"/>
      <c r="O136" s="149">
        <f t="shared" si="12"/>
        <v>0</v>
      </c>
      <c r="P136" s="149"/>
      <c r="R136" s="14"/>
    </row>
    <row r="137" spans="1:18" ht="39" customHeight="1" x14ac:dyDescent="0.4">
      <c r="A137" s="36" t="s">
        <v>108</v>
      </c>
      <c r="B137" s="36"/>
      <c r="C137" s="42">
        <f>L27</f>
        <v>0</v>
      </c>
      <c r="D137" s="193">
        <f t="shared" si="10"/>
        <v>0</v>
      </c>
      <c r="E137" s="193"/>
      <c r="F137" s="193"/>
      <c r="G137" s="193"/>
      <c r="H137" s="194">
        <f>IF($I$130&gt;=4,J30,0)</f>
        <v>0</v>
      </c>
      <c r="I137" s="194"/>
      <c r="J137" s="149">
        <f t="shared" si="11"/>
        <v>0</v>
      </c>
      <c r="K137" s="149"/>
      <c r="L137" s="149"/>
      <c r="M137" s="96">
        <f>IF($I$130&gt;=4,J31,0)</f>
        <v>0</v>
      </c>
      <c r="N137" s="96"/>
      <c r="O137" s="149">
        <f t="shared" si="12"/>
        <v>0</v>
      </c>
      <c r="P137" s="149"/>
      <c r="R137" s="14"/>
    </row>
    <row r="138" spans="1:18" ht="39" customHeight="1" x14ac:dyDescent="0.4">
      <c r="A138" s="36" t="s">
        <v>109</v>
      </c>
      <c r="B138" s="36"/>
      <c r="C138" s="42">
        <f>L33</f>
        <v>0</v>
      </c>
      <c r="D138" s="193">
        <f t="shared" si="10"/>
        <v>0</v>
      </c>
      <c r="E138" s="193"/>
      <c r="F138" s="193"/>
      <c r="G138" s="193"/>
      <c r="H138" s="194">
        <f>IF($I$130&gt;=4,J36,0)</f>
        <v>0</v>
      </c>
      <c r="I138" s="194"/>
      <c r="J138" s="149">
        <f t="shared" si="11"/>
        <v>0</v>
      </c>
      <c r="K138" s="149"/>
      <c r="L138" s="149"/>
      <c r="M138" s="96">
        <f>IF($I$130&gt;=4,J37,0)</f>
        <v>0</v>
      </c>
      <c r="N138" s="96"/>
      <c r="O138" s="149">
        <f t="shared" si="12"/>
        <v>0</v>
      </c>
      <c r="P138" s="149"/>
      <c r="R138" s="14"/>
    </row>
    <row r="139" spans="1:18" ht="39" customHeight="1" x14ac:dyDescent="0.4">
      <c r="A139" s="36" t="s">
        <v>110</v>
      </c>
      <c r="B139" s="36"/>
      <c r="C139" s="42">
        <f>L39</f>
        <v>0</v>
      </c>
      <c r="D139" s="193">
        <f t="shared" si="10"/>
        <v>0</v>
      </c>
      <c r="E139" s="193"/>
      <c r="F139" s="193"/>
      <c r="G139" s="193"/>
      <c r="H139" s="194">
        <f>IF($I$130&gt;=4,J42,0)</f>
        <v>0</v>
      </c>
      <c r="I139" s="194"/>
      <c r="J139" s="149">
        <f t="shared" si="11"/>
        <v>0</v>
      </c>
      <c r="K139" s="149"/>
      <c r="L139" s="149"/>
      <c r="M139" s="96">
        <f>IF($I$130&gt;=4,J43,0)</f>
        <v>0</v>
      </c>
      <c r="N139" s="96"/>
      <c r="O139" s="149">
        <f t="shared" si="12"/>
        <v>0</v>
      </c>
      <c r="P139" s="149"/>
      <c r="R139" s="14"/>
    </row>
    <row r="140" spans="1:18" ht="39" customHeight="1" x14ac:dyDescent="0.4">
      <c r="A140" s="36" t="s">
        <v>111</v>
      </c>
      <c r="B140" s="36"/>
      <c r="C140" s="42">
        <f>L45</f>
        <v>0</v>
      </c>
      <c r="D140" s="193">
        <f t="shared" si="10"/>
        <v>0</v>
      </c>
      <c r="E140" s="193"/>
      <c r="F140" s="193"/>
      <c r="G140" s="193"/>
      <c r="H140" s="194">
        <f>IF($I$130&gt;=4,J48,0)</f>
        <v>0</v>
      </c>
      <c r="I140" s="194"/>
      <c r="J140" s="149">
        <f t="shared" si="11"/>
        <v>0</v>
      </c>
      <c r="K140" s="149"/>
      <c r="L140" s="149"/>
      <c r="M140" s="96">
        <f>IF($I$130&gt;=4,J49,0)</f>
        <v>0</v>
      </c>
      <c r="N140" s="96"/>
      <c r="O140" s="149">
        <f t="shared" si="12"/>
        <v>0</v>
      </c>
      <c r="P140" s="149"/>
      <c r="R140" s="14"/>
    </row>
    <row r="141" spans="1:18" ht="39" customHeight="1" thickBot="1" x14ac:dyDescent="0.45">
      <c r="A141" s="36" t="s">
        <v>112</v>
      </c>
      <c r="B141" s="36"/>
      <c r="C141" s="42">
        <f>L51</f>
        <v>0</v>
      </c>
      <c r="D141" s="193">
        <f t="shared" si="10"/>
        <v>0</v>
      </c>
      <c r="E141" s="193"/>
      <c r="F141" s="193"/>
      <c r="G141" s="193"/>
      <c r="H141" s="194">
        <f>IF($I$130&gt;=4,J54,0)</f>
        <v>0</v>
      </c>
      <c r="I141" s="194"/>
      <c r="J141" s="149">
        <f t="shared" si="11"/>
        <v>0</v>
      </c>
      <c r="K141" s="149"/>
      <c r="L141" s="149"/>
      <c r="M141" s="96">
        <f>IF($I$130&gt;=4,J55,0)</f>
        <v>0</v>
      </c>
      <c r="N141" s="96"/>
      <c r="O141" s="149">
        <f t="shared" si="12"/>
        <v>0</v>
      </c>
      <c r="P141" s="149"/>
      <c r="R141" s="14"/>
    </row>
    <row r="142" spans="1:18" ht="39" customHeight="1" thickTop="1" x14ac:dyDescent="0.4">
      <c r="A142" s="44" t="s">
        <v>39</v>
      </c>
      <c r="B142" s="44"/>
      <c r="C142" s="45">
        <f>SUM(C134:C141)</f>
        <v>0</v>
      </c>
      <c r="D142" s="154">
        <f>SUM(D134:G141)</f>
        <v>0</v>
      </c>
      <c r="E142" s="154"/>
      <c r="F142" s="154"/>
      <c r="G142" s="154"/>
      <c r="H142" s="204">
        <f>SUM(H134:I141)</f>
        <v>0</v>
      </c>
      <c r="I142" s="204"/>
      <c r="J142" s="205">
        <f>SUM(J134:L141)</f>
        <v>0</v>
      </c>
      <c r="K142" s="205"/>
      <c r="L142" s="205"/>
      <c r="M142" s="99">
        <f>SUM(M134:M141)</f>
        <v>0</v>
      </c>
      <c r="N142" s="99"/>
      <c r="O142" s="205">
        <f>SUM(O134:P141)</f>
        <v>0</v>
      </c>
      <c r="P142" s="205"/>
    </row>
    <row r="143" spans="1:18" ht="163.5" customHeight="1" x14ac:dyDescent="0.4">
      <c r="A143" s="43"/>
      <c r="B143" s="43"/>
      <c r="C143" s="43"/>
      <c r="D143" s="43"/>
      <c r="E143" s="43"/>
      <c r="F143" s="43"/>
      <c r="G143" s="43"/>
      <c r="H143" s="46"/>
      <c r="I143" s="46"/>
      <c r="J143" s="46"/>
      <c r="K143" s="46"/>
      <c r="L143" s="46"/>
      <c r="M143" s="46"/>
      <c r="N143" s="46"/>
      <c r="O143" s="46"/>
      <c r="P143" s="46"/>
    </row>
    <row r="144" spans="1:18" ht="46.5" customHeight="1" x14ac:dyDescent="0.4">
      <c r="A144" s="37" t="s">
        <v>26</v>
      </c>
      <c r="B144" s="200"/>
      <c r="C144" s="201"/>
      <c r="D144" s="201"/>
      <c r="E144" s="201"/>
      <c r="F144" s="201"/>
      <c r="G144" s="202"/>
      <c r="H144" s="158" t="s">
        <v>27</v>
      </c>
      <c r="I144" s="158"/>
      <c r="J144" s="158"/>
      <c r="K144" s="206"/>
      <c r="L144" s="207"/>
      <c r="M144" s="207"/>
      <c r="N144" s="207"/>
      <c r="O144" s="207"/>
      <c r="P144" s="208"/>
    </row>
    <row r="145" spans="1:16" ht="46.5" customHeight="1" x14ac:dyDescent="0.4">
      <c r="A145" s="37" t="s">
        <v>28</v>
      </c>
      <c r="B145" s="200"/>
      <c r="C145" s="201"/>
      <c r="D145" s="201"/>
      <c r="E145" s="201"/>
      <c r="F145" s="201"/>
      <c r="G145" s="202"/>
      <c r="H145" s="158" t="s">
        <v>29</v>
      </c>
      <c r="I145" s="158"/>
      <c r="J145" s="158"/>
      <c r="K145" s="203"/>
      <c r="L145" s="203"/>
      <c r="M145" s="203"/>
      <c r="N145" s="203"/>
      <c r="O145" s="203"/>
      <c r="P145" s="203"/>
    </row>
    <row r="146" spans="1:16" ht="46.5" customHeight="1" x14ac:dyDescent="0.4">
      <c r="A146" s="37" t="s">
        <v>30</v>
      </c>
      <c r="B146" s="200"/>
      <c r="C146" s="201"/>
      <c r="D146" s="201"/>
      <c r="E146" s="201"/>
      <c r="F146" s="201"/>
      <c r="G146" s="202"/>
      <c r="H146" s="158" t="s">
        <v>31</v>
      </c>
      <c r="I146" s="158"/>
      <c r="J146" s="158"/>
      <c r="K146" s="203"/>
      <c r="L146" s="203"/>
      <c r="M146" s="203"/>
      <c r="N146" s="203"/>
      <c r="O146" s="203"/>
      <c r="P146" s="203"/>
    </row>
    <row r="147" spans="1:16" ht="46.5" customHeight="1" x14ac:dyDescent="0.4">
      <c r="A147" s="37" t="s">
        <v>33</v>
      </c>
      <c r="B147" s="200"/>
      <c r="C147" s="201"/>
      <c r="D147" s="201"/>
      <c r="E147" s="201"/>
      <c r="F147" s="201"/>
      <c r="G147" s="201"/>
      <c r="H147" s="201"/>
      <c r="I147" s="201"/>
      <c r="J147" s="201"/>
      <c r="K147" s="201"/>
      <c r="L147" s="201"/>
      <c r="M147" s="201"/>
      <c r="N147" s="201"/>
      <c r="O147" s="201"/>
      <c r="P147" s="202"/>
    </row>
    <row r="148" spans="1:16" ht="46.5" customHeight="1" x14ac:dyDescent="0.4">
      <c r="A148" s="37" t="s">
        <v>32</v>
      </c>
      <c r="B148" s="200"/>
      <c r="C148" s="201"/>
      <c r="D148" s="201"/>
      <c r="E148" s="201"/>
      <c r="F148" s="201"/>
      <c r="G148" s="201"/>
      <c r="H148" s="201"/>
      <c r="I148" s="201"/>
      <c r="J148" s="201"/>
      <c r="K148" s="201"/>
      <c r="L148" s="201"/>
      <c r="M148" s="201"/>
      <c r="N148" s="201"/>
      <c r="O148" s="201"/>
      <c r="P148" s="202"/>
    </row>
  </sheetData>
  <mergeCells count="139">
    <mergeCell ref="B147:P147"/>
    <mergeCell ref="B148:P148"/>
    <mergeCell ref="B145:G145"/>
    <mergeCell ref="H145:J145"/>
    <mergeCell ref="K145:P145"/>
    <mergeCell ref="B146:G146"/>
    <mergeCell ref="H146:J146"/>
    <mergeCell ref="K146:P146"/>
    <mergeCell ref="D142:G142"/>
    <mergeCell ref="H142:I142"/>
    <mergeCell ref="J142:L142"/>
    <mergeCell ref="O142:P142"/>
    <mergeCell ref="B144:G144"/>
    <mergeCell ref="H144:J144"/>
    <mergeCell ref="K144:P144"/>
    <mergeCell ref="D141:G141"/>
    <mergeCell ref="H141:I141"/>
    <mergeCell ref="J141:L141"/>
    <mergeCell ref="O141:P141"/>
    <mergeCell ref="D139:G139"/>
    <mergeCell ref="H139:I139"/>
    <mergeCell ref="J139:L139"/>
    <mergeCell ref="O139:P139"/>
    <mergeCell ref="D140:G140"/>
    <mergeCell ref="H140:I140"/>
    <mergeCell ref="J140:L140"/>
    <mergeCell ref="O140:P140"/>
    <mergeCell ref="D137:G137"/>
    <mergeCell ref="H137:I137"/>
    <mergeCell ref="J137:L137"/>
    <mergeCell ref="O137:P137"/>
    <mergeCell ref="D138:G138"/>
    <mergeCell ref="H138:I138"/>
    <mergeCell ref="J138:L138"/>
    <mergeCell ref="O138:P138"/>
    <mergeCell ref="D135:G135"/>
    <mergeCell ref="H135:I135"/>
    <mergeCell ref="J135:L135"/>
    <mergeCell ref="O135:P135"/>
    <mergeCell ref="D136:G136"/>
    <mergeCell ref="H136:I136"/>
    <mergeCell ref="J136:L136"/>
    <mergeCell ref="O136:P136"/>
    <mergeCell ref="C133:G133"/>
    <mergeCell ref="H133:L133"/>
    <mergeCell ref="M133:P133"/>
    <mergeCell ref="D134:G134"/>
    <mergeCell ref="H134:I134"/>
    <mergeCell ref="J134:L134"/>
    <mergeCell ref="O134:P134"/>
    <mergeCell ref="M112:P112"/>
    <mergeCell ref="A117:P117"/>
    <mergeCell ref="A121:P121"/>
    <mergeCell ref="F124:L124"/>
    <mergeCell ref="A130:H130"/>
    <mergeCell ref="H132:P132"/>
    <mergeCell ref="C106:P106"/>
    <mergeCell ref="D107:L107"/>
    <mergeCell ref="M109:O109"/>
    <mergeCell ref="H58:L58"/>
    <mergeCell ref="A72:M73"/>
    <mergeCell ref="A74:M75"/>
    <mergeCell ref="A80:O80"/>
    <mergeCell ref="B86:M86"/>
    <mergeCell ref="B89:M89"/>
    <mergeCell ref="A57:C57"/>
    <mergeCell ref="D57:E57"/>
    <mergeCell ref="H57:L57"/>
    <mergeCell ref="M53:O53"/>
    <mergeCell ref="M54:O54"/>
    <mergeCell ref="M55:O55"/>
    <mergeCell ref="A94:O94"/>
    <mergeCell ref="B99:M99"/>
    <mergeCell ref="B102:M102"/>
    <mergeCell ref="M47:O47"/>
    <mergeCell ref="M48:O48"/>
    <mergeCell ref="M49:O49"/>
    <mergeCell ref="M50:O50"/>
    <mergeCell ref="J51:K52"/>
    <mergeCell ref="L51:L52"/>
    <mergeCell ref="M51:O51"/>
    <mergeCell ref="M52:O52"/>
    <mergeCell ref="M42:O42"/>
    <mergeCell ref="M43:O43"/>
    <mergeCell ref="M44:O44"/>
    <mergeCell ref="J45:K46"/>
    <mergeCell ref="L45:L46"/>
    <mergeCell ref="M45:O45"/>
    <mergeCell ref="M46:O46"/>
    <mergeCell ref="M38:O38"/>
    <mergeCell ref="J39:K40"/>
    <mergeCell ref="L39:L40"/>
    <mergeCell ref="M39:O39"/>
    <mergeCell ref="M40:O40"/>
    <mergeCell ref="M41:O41"/>
    <mergeCell ref="M35:O35"/>
    <mergeCell ref="M36:O36"/>
    <mergeCell ref="M37:O37"/>
    <mergeCell ref="M29:O29"/>
    <mergeCell ref="M30:O30"/>
    <mergeCell ref="M31:O31"/>
    <mergeCell ref="M32:O32"/>
    <mergeCell ref="J33:K34"/>
    <mergeCell ref="L33:L34"/>
    <mergeCell ref="M33:O33"/>
    <mergeCell ref="M34:O34"/>
    <mergeCell ref="M23:O23"/>
    <mergeCell ref="M24:O24"/>
    <mergeCell ref="M25:O25"/>
    <mergeCell ref="M26:O26"/>
    <mergeCell ref="J27:K28"/>
    <mergeCell ref="L27:L28"/>
    <mergeCell ref="M27:O27"/>
    <mergeCell ref="M28:O28"/>
    <mergeCell ref="M17:O17"/>
    <mergeCell ref="M18:O18"/>
    <mergeCell ref="M19:O19"/>
    <mergeCell ref="M20:O20"/>
    <mergeCell ref="J21:K22"/>
    <mergeCell ref="L21:L22"/>
    <mergeCell ref="M21:O21"/>
    <mergeCell ref="M22:O22"/>
    <mergeCell ref="M11:O11"/>
    <mergeCell ref="M12:O12"/>
    <mergeCell ref="M13:O13"/>
    <mergeCell ref="M14:O14"/>
    <mergeCell ref="J15:K16"/>
    <mergeCell ref="L15:L16"/>
    <mergeCell ref="M15:O15"/>
    <mergeCell ref="M16:O16"/>
    <mergeCell ref="C1:J1"/>
    <mergeCell ref="J6:K7"/>
    <mergeCell ref="L6:L7"/>
    <mergeCell ref="M6:O7"/>
    <mergeCell ref="M8:O8"/>
    <mergeCell ref="J9:K10"/>
    <mergeCell ref="L9:L10"/>
    <mergeCell ref="M9:O9"/>
    <mergeCell ref="M10:O1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58" max="15" man="1"/>
    <brk id="10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2021-12-27T05:59:25Z</dcterms:modified>
</cp:coreProperties>
</file>