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270" windowHeight="6690"/>
  </bookViews>
  <sheets>
    <sheet name="Sheet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4" i="1" l="1"/>
  <c r="W44" i="1" s="1"/>
  <c r="U44" i="1"/>
  <c r="T44" i="1"/>
  <c r="U43" i="1"/>
  <c r="T43" i="1"/>
  <c r="V43" i="1" s="1"/>
  <c r="W43" i="1" s="1"/>
  <c r="U42" i="1"/>
  <c r="T42" i="1"/>
  <c r="V42" i="1" s="1"/>
  <c r="W42" i="1" s="1"/>
  <c r="U41" i="1"/>
  <c r="V41" i="1" s="1"/>
  <c r="W41" i="1" s="1"/>
  <c r="T41" i="1"/>
  <c r="V40" i="1"/>
  <c r="W40" i="1" s="1"/>
  <c r="U40" i="1"/>
  <c r="T40" i="1"/>
  <c r="U39" i="1"/>
  <c r="T39" i="1"/>
  <c r="V39" i="1" s="1"/>
  <c r="W39" i="1" s="1"/>
  <c r="U38" i="1"/>
  <c r="T38" i="1"/>
  <c r="V38" i="1" s="1"/>
  <c r="W38" i="1" s="1"/>
  <c r="U37" i="1"/>
  <c r="T37" i="1"/>
  <c r="V37" i="1" s="1"/>
  <c r="W37" i="1" s="1"/>
  <c r="V36" i="1"/>
  <c r="W36" i="1" s="1"/>
  <c r="U36" i="1"/>
  <c r="T36" i="1"/>
  <c r="V35" i="1"/>
  <c r="U35" i="1"/>
  <c r="T35" i="1"/>
  <c r="U34" i="1"/>
  <c r="V34" i="1" s="1"/>
  <c r="W34" i="1" s="1"/>
  <c r="T34" i="1"/>
  <c r="U33" i="1"/>
  <c r="T33" i="1"/>
  <c r="V33" i="1" s="1"/>
  <c r="W33" i="1" s="1"/>
  <c r="U32" i="1"/>
  <c r="T32" i="1"/>
  <c r="V32" i="1" s="1"/>
  <c r="W32" i="1" s="1"/>
  <c r="V31" i="1"/>
  <c r="W31" i="1" s="1"/>
  <c r="U31" i="1"/>
  <c r="T31" i="1"/>
  <c r="U30" i="1"/>
  <c r="V30" i="1" s="1"/>
  <c r="W30" i="1" s="1"/>
  <c r="T30" i="1"/>
  <c r="U29" i="1"/>
  <c r="T29" i="1"/>
  <c r="V29" i="1" s="1"/>
  <c r="W29" i="1" s="1"/>
  <c r="U28" i="1"/>
  <c r="T28" i="1"/>
  <c r="V28" i="1" s="1"/>
  <c r="W28" i="1" s="1"/>
  <c r="V27" i="1"/>
  <c r="W27" i="1" s="1"/>
  <c r="U27" i="1"/>
  <c r="T27" i="1"/>
  <c r="U26" i="1"/>
  <c r="V26" i="1" s="1"/>
  <c r="W26" i="1" s="1"/>
  <c r="T26" i="1"/>
  <c r="U25" i="1"/>
  <c r="T25" i="1"/>
  <c r="V25" i="1" s="1"/>
  <c r="W25" i="1" s="1"/>
  <c r="U24" i="1"/>
  <c r="T24" i="1"/>
  <c r="V24" i="1" s="1"/>
  <c r="W24" i="1" s="1"/>
  <c r="V23" i="1"/>
  <c r="W23" i="1" s="1"/>
  <c r="U23" i="1"/>
  <c r="T23" i="1"/>
  <c r="U22" i="1"/>
  <c r="V22" i="1" s="1"/>
  <c r="W22" i="1" s="1"/>
  <c r="T22" i="1"/>
  <c r="U21" i="1"/>
  <c r="T21" i="1"/>
  <c r="V21" i="1" s="1"/>
  <c r="W21" i="1" s="1"/>
  <c r="U20" i="1"/>
  <c r="T20" i="1"/>
  <c r="V20" i="1" s="1"/>
  <c r="W20" i="1" s="1"/>
  <c r="V19" i="1"/>
  <c r="W19" i="1" s="1"/>
  <c r="U19" i="1"/>
  <c r="T19" i="1"/>
  <c r="U18" i="1"/>
  <c r="V18" i="1" s="1"/>
  <c r="W18" i="1" s="1"/>
  <c r="T18" i="1"/>
  <c r="U17" i="1"/>
  <c r="T17" i="1"/>
  <c r="V17" i="1" s="1"/>
  <c r="W17" i="1" s="1"/>
  <c r="U16" i="1"/>
  <c r="T16" i="1"/>
  <c r="V16" i="1" s="1"/>
  <c r="W16" i="1" s="1"/>
  <c r="V15" i="1"/>
  <c r="W15" i="1" s="1"/>
  <c r="U15" i="1"/>
  <c r="T15" i="1"/>
  <c r="U14" i="1"/>
  <c r="V14" i="1" s="1"/>
  <c r="W14" i="1" s="1"/>
  <c r="T14" i="1"/>
  <c r="U13" i="1"/>
  <c r="T13" i="1"/>
  <c r="V13" i="1" s="1"/>
  <c r="W13" i="1" s="1"/>
  <c r="U12" i="1"/>
  <c r="T12" i="1"/>
  <c r="V12" i="1" s="1"/>
  <c r="W12" i="1" s="1"/>
  <c r="V11" i="1"/>
  <c r="W11" i="1" s="1"/>
  <c r="U11" i="1"/>
  <c r="T11" i="1"/>
  <c r="U10" i="1"/>
  <c r="V10" i="1" s="1"/>
  <c r="W10" i="1" s="1"/>
  <c r="T10" i="1"/>
  <c r="U9" i="1"/>
  <c r="T9" i="1"/>
  <c r="V9" i="1" s="1"/>
  <c r="W9" i="1" s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V7" i="1"/>
  <c r="W7" i="1" s="1"/>
  <c r="U7" i="1"/>
  <c r="T7" i="1"/>
</calcChain>
</file>

<file path=xl/sharedStrings.xml><?xml version="1.0" encoding="utf-8"?>
<sst xmlns="http://schemas.openxmlformats.org/spreadsheetml/2006/main" count="613" uniqueCount="110">
  <si>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</si>
  <si>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</si>
  <si>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</si>
  <si>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</si>
  <si>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</si>
  <si>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</si>
  <si>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</si>
  <si>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</si>
  <si>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</si>
  <si>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</si>
  <si>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</si>
  <si>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</si>
  <si>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</si>
  <si>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</si>
  <si>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</si>
  <si>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</si>
  <si>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</si>
  <si>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</si>
  <si>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</si>
  <si>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</si>
  <si>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</si>
  <si>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</si>
  <si>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</si>
  <si>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</si>
  <si>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</si>
  <si>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</si>
  <si>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</si>
  <si>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</si>
  <si>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</si>
  <si>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</si>
  <si>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</si>
  <si>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</si>
  <si>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</si>
  <si>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長野県</t>
    <rPh sb="0" eb="3">
      <t>ナガノケン</t>
    </rPh>
    <phoneticPr fontId="7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</si>
  <si>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</si>
  <si>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5"/>
  </si>
  <si>
    <t>ショウゲンジ</t>
  </si>
  <si>
    <t>天然</t>
    <rPh sb="0" eb="2">
      <t>テンネン</t>
    </rPh>
    <phoneticPr fontId="1"/>
  </si>
  <si>
    <t>不明</t>
    <rPh sb="0" eb="2">
      <t>フメイ</t>
    </rPh>
    <phoneticPr fontId="1"/>
  </si>
  <si>
    <t>Ge</t>
  </si>
  <si>
    <t>&lt;3.1252</t>
  </si>
  <si>
    <t>&lt;4.0386</t>
  </si>
  <si>
    <t>&lt;7.1638</t>
  </si>
  <si>
    <t>山梨県</t>
    <rPh sb="0" eb="3">
      <t>ヤマナシケン</t>
    </rPh>
    <phoneticPr fontId="7"/>
  </si>
  <si>
    <t>コウタケ</t>
  </si>
  <si>
    <t>&lt;3.6632</t>
  </si>
  <si>
    <t>&lt;3.2774</t>
  </si>
  <si>
    <t>不明</t>
    <rPh sb="0" eb="2">
      <t>フメイ</t>
    </rPh>
    <phoneticPr fontId="8"/>
  </si>
  <si>
    <t>&lt;2.8944</t>
  </si>
  <si>
    <t>上伊那</t>
    <rPh sb="0" eb="3">
      <t>カミイナ</t>
    </rPh>
    <phoneticPr fontId="1"/>
  </si>
  <si>
    <t>制限なし</t>
    <rPh sb="0" eb="2">
      <t>セイゲン</t>
    </rPh>
    <phoneticPr fontId="8"/>
  </si>
  <si>
    <t>&lt;4.8502</t>
  </si>
  <si>
    <t>奥多摩</t>
    <rPh sb="0" eb="3">
      <t>オクタマ</t>
    </rPh>
    <phoneticPr fontId="1"/>
  </si>
  <si>
    <t>&lt;3.2296</t>
  </si>
  <si>
    <t>ウラベニホテイシメジ</t>
  </si>
  <si>
    <t>&lt;3.2682</t>
  </si>
  <si>
    <t>CsI</t>
  </si>
  <si>
    <t>-</t>
    <phoneticPr fontId="1"/>
  </si>
  <si>
    <t>&lt;25</t>
    <phoneticPr fontId="1"/>
  </si>
  <si>
    <t>宮城県</t>
    <rPh sb="0" eb="3">
      <t>ミヤギケン</t>
    </rPh>
    <phoneticPr fontId="7"/>
  </si>
  <si>
    <t>加美町</t>
    <rPh sb="0" eb="3">
      <t>カミマチ</t>
    </rPh>
    <phoneticPr fontId="1"/>
  </si>
  <si>
    <t>ブナハリタケ</t>
  </si>
  <si>
    <t>別名：ブナカノカ</t>
    <rPh sb="0" eb="2">
      <t>ベツメイ</t>
    </rPh>
    <phoneticPr fontId="1"/>
  </si>
  <si>
    <t>加美町</t>
    <rPh sb="0" eb="3">
      <t>カミチョウ</t>
    </rPh>
    <phoneticPr fontId="1"/>
  </si>
  <si>
    <t>栗原市</t>
    <rPh sb="0" eb="3">
      <t>クリハラシ</t>
    </rPh>
    <phoneticPr fontId="1"/>
  </si>
  <si>
    <t>花山</t>
    <rPh sb="0" eb="2">
      <t>ハナヤマ</t>
    </rPh>
    <phoneticPr fontId="1"/>
  </si>
  <si>
    <t>ウワバミソウ</t>
    <phoneticPr fontId="1"/>
  </si>
  <si>
    <t>部位：球芽、別名：ミズノミ</t>
  </si>
  <si>
    <t>長野市</t>
    <rPh sb="0" eb="3">
      <t>ナガノシ</t>
    </rPh>
    <phoneticPr fontId="1"/>
  </si>
  <si>
    <t>&lt;3.5202</t>
  </si>
  <si>
    <t>大町市</t>
    <rPh sb="0" eb="3">
      <t>オオマチシ</t>
    </rPh>
    <phoneticPr fontId="1"/>
  </si>
  <si>
    <t>&lt;3.7393</t>
  </si>
  <si>
    <t>&lt;2.9637</t>
  </si>
  <si>
    <t>上田市</t>
    <rPh sb="0" eb="3">
      <t>ウエダシ</t>
    </rPh>
    <phoneticPr fontId="1"/>
  </si>
  <si>
    <t>&lt;3.9804</t>
  </si>
  <si>
    <t>長和町</t>
    <rPh sb="0" eb="3">
      <t>ナガワマチ</t>
    </rPh>
    <phoneticPr fontId="1"/>
  </si>
  <si>
    <t>&lt;3.7867</t>
  </si>
  <si>
    <t>クロカワ</t>
  </si>
  <si>
    <t>別名：ウシビテ</t>
    <rPh sb="0" eb="2">
      <t>ベツメイ</t>
    </rPh>
    <phoneticPr fontId="1"/>
  </si>
  <si>
    <t>戸隠</t>
    <rPh sb="0" eb="2">
      <t>トガクシ</t>
    </rPh>
    <phoneticPr fontId="1"/>
  </si>
  <si>
    <t>ハナイグチ</t>
  </si>
  <si>
    <t>マツタケ</t>
  </si>
  <si>
    <t>シイタケ</t>
  </si>
  <si>
    <t>栽培</t>
    <rPh sb="0" eb="2">
      <t>サイバイ</t>
    </rPh>
    <phoneticPr fontId="1"/>
  </si>
  <si>
    <t>原木、露地栽培</t>
    <rPh sb="0" eb="2">
      <t>ゲンボク</t>
    </rPh>
    <rPh sb="3" eb="7">
      <t>ロジサイバイ</t>
    </rPh>
    <phoneticPr fontId="1"/>
  </si>
  <si>
    <t>大郷町</t>
    <rPh sb="0" eb="3">
      <t>オオサトマチ</t>
    </rPh>
    <phoneticPr fontId="1"/>
  </si>
  <si>
    <t>原木</t>
    <rPh sb="0" eb="2">
      <t>ゲンボク</t>
    </rPh>
    <phoneticPr fontId="1"/>
  </si>
  <si>
    <t>宮崎</t>
    <rPh sb="0" eb="2">
      <t>ミヤザキ</t>
    </rPh>
    <phoneticPr fontId="1"/>
  </si>
  <si>
    <t>大崎市</t>
    <rPh sb="0" eb="3">
      <t>オオサキシ</t>
    </rPh>
    <phoneticPr fontId="1"/>
  </si>
  <si>
    <t>岩出山</t>
    <rPh sb="0" eb="3">
      <t>イワデヤマ</t>
    </rPh>
    <phoneticPr fontId="1"/>
  </si>
  <si>
    <t>白石市</t>
    <rPh sb="0" eb="2">
      <t>シロイシ</t>
    </rPh>
    <rPh sb="2" eb="3">
      <t>シ</t>
    </rPh>
    <phoneticPr fontId="1"/>
  </si>
  <si>
    <t>ヒラタケ</t>
  </si>
  <si>
    <t>リンゴ</t>
  </si>
  <si>
    <t>品種：千秋</t>
    <rPh sb="0" eb="2">
      <t>ヒンシュ</t>
    </rPh>
    <rPh sb="3" eb="5">
      <t>センシュウ</t>
    </rPh>
    <phoneticPr fontId="1"/>
  </si>
  <si>
    <t>コメ</t>
  </si>
  <si>
    <t>精米</t>
    <rPh sb="0" eb="2">
      <t>セイマイ</t>
    </rPh>
    <phoneticPr fontId="1"/>
  </si>
  <si>
    <t>菌床</t>
    <rPh sb="0" eb="2">
      <t>キンショウ</t>
    </rPh>
    <phoneticPr fontId="1"/>
  </si>
  <si>
    <t>畜産物</t>
    <rPh sb="0" eb="3">
      <t>チクサンブツ</t>
    </rPh>
    <phoneticPr fontId="5"/>
  </si>
  <si>
    <t>牛肉</t>
    <rPh sb="0" eb="2">
      <t>ギュウニク</t>
    </rPh>
    <phoneticPr fontId="1"/>
  </si>
  <si>
    <t>部位：モモ</t>
    <phoneticPr fontId="1"/>
  </si>
  <si>
    <t>品種：秋映</t>
    <rPh sb="0" eb="2">
      <t>ヒンシュ</t>
    </rPh>
    <rPh sb="3" eb="5">
      <t>アキバ</t>
    </rPh>
    <phoneticPr fontId="1"/>
  </si>
  <si>
    <t>北杜市</t>
    <rPh sb="0" eb="3">
      <t>ホクトシ</t>
    </rPh>
    <phoneticPr fontId="1"/>
  </si>
  <si>
    <t>&lt;4.8604</t>
  </si>
  <si>
    <t>&lt;4.8477</t>
  </si>
  <si>
    <t>&lt;9.7081</t>
  </si>
  <si>
    <t>ナラタケ</t>
  </si>
  <si>
    <t>アミタケ</t>
  </si>
  <si>
    <t>&lt;2.8319</t>
  </si>
  <si>
    <t>原木、乾燥</t>
    <rPh sb="0" eb="2">
      <t>ゲンボク</t>
    </rPh>
    <rPh sb="3" eb="5">
      <t>カンソウ</t>
    </rPh>
    <phoneticPr fontId="1"/>
  </si>
  <si>
    <t>&lt;1.4920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</si>
</sst>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176" fontId="2" fillId="2" borderId="9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/>
    </xf>
    <xf numFmtId="176" fontId="3" fillId="2" borderId="39" xfId="0" applyNumberFormat="1" applyFont="1" applyFill="1" applyBorder="1" applyAlignment="1">
      <alignment horizontal="center" vertical="center"/>
    </xf>
    <xf numFmtId="176" fontId="3" fillId="2" borderId="42" xfId="0" applyNumberFormat="1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176" fontId="3" fillId="2" borderId="43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</cellXfs>
  <cellStyles count="1">
    <cellStyle name="標準" xfId="0" builtinId="0"/>
  </cellStyles>
  <dxfs count="12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0&#26376;&#20998;/&#12503;&#12524;&#12473;R4.10(&#31532;1311&#22577;)/(3)&#22269;&#34907;&#30740;/&#26908;&#26619;&#32080;&#26524;&#22577;&#21578;&#12304;2022.10.07&#12305;&#22269;&#34907;&#307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0&#26376;&#20998;/&#12503;&#12524;&#12473;R4.10(&#31532;1311&#22577;)/(3)&#22269;&#34907;&#30740;/&#26908;&#26619;&#32080;&#26524;&#22577;&#21578;&#12304;2022.10.03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5" customWidth="1"/>
    <col min="2" max="2" width="10.625" style="83" customWidth="1"/>
    <col min="3" max="3" width="26" style="84" bestFit="1" customWidth="1"/>
    <col min="4" max="4" width="10.625" style="83" customWidth="1"/>
    <col min="5" max="5" width="13.875" style="83" customWidth="1"/>
    <col min="6" max="6" width="26" style="84" bestFit="1" customWidth="1"/>
    <col min="7" max="7" width="17.625" style="84" bestFit="1" customWidth="1"/>
    <col min="8" max="8" width="13.375" style="84" bestFit="1" customWidth="1"/>
    <col min="9" max="9" width="16.625" style="83" customWidth="1"/>
    <col min="10" max="10" width="39.625" style="84" bestFit="1" customWidth="1"/>
    <col min="11" max="11" width="27.875" style="84" bestFit="1" customWidth="1"/>
    <col min="12" max="12" width="28.125" style="84" bestFit="1" customWidth="1"/>
    <col min="13" max="13" width="26" style="84" bestFit="1" customWidth="1"/>
    <col min="14" max="14" width="10.625" style="83" customWidth="1"/>
    <col min="15" max="16" width="10.625" style="85" customWidth="1"/>
    <col min="17" max="18" width="12.625" style="83" customWidth="1"/>
    <col min="19" max="19" width="12.625" style="85" customWidth="1"/>
    <col min="20" max="22" width="10.625" style="83" customWidth="1"/>
    <col min="23" max="23" width="10.625" style="5" customWidth="1"/>
    <col min="24" max="24" width="13.5" style="5" customWidth="1"/>
    <col min="25" max="16384" width="9" style="5"/>
  </cols>
  <sheetData>
    <row r="1" spans="1:24" x14ac:dyDescent="0.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2"/>
      <c r="N1" s="2"/>
      <c r="O1" s="4"/>
      <c r="P1" s="4"/>
      <c r="Q1" s="2"/>
      <c r="R1" s="2"/>
      <c r="S1" s="4"/>
      <c r="T1" s="2"/>
      <c r="U1" s="2"/>
      <c r="V1" s="5"/>
    </row>
    <row r="2" spans="1:24" ht="18.75" customHeight="1" thickBot="1" x14ac:dyDescent="0.45">
      <c r="A2" s="6"/>
      <c r="B2" s="2"/>
      <c r="C2" s="2"/>
      <c r="D2" s="3"/>
      <c r="E2" s="2"/>
      <c r="F2" s="2"/>
      <c r="G2" s="2"/>
      <c r="H2" s="2"/>
      <c r="I2" s="2"/>
      <c r="J2" s="2"/>
      <c r="K2" s="2"/>
      <c r="L2" s="3"/>
      <c r="M2" s="2"/>
      <c r="N2" s="2"/>
      <c r="O2" s="4"/>
      <c r="P2" s="4"/>
      <c r="Q2" s="2"/>
      <c r="R2" s="2"/>
      <c r="S2" s="4"/>
      <c r="T2" s="2"/>
      <c r="U2" s="2"/>
      <c r="V2" s="5"/>
    </row>
    <row r="3" spans="1:24" ht="13.5" customHeight="1" x14ac:dyDescent="0.4">
      <c r="A3" s="7" t="s">
        <v>1</v>
      </c>
      <c r="B3" s="7" t="s">
        <v>2</v>
      </c>
      <c r="C3" s="8" t="s">
        <v>3</v>
      </c>
      <c r="D3" s="9" t="s">
        <v>4</v>
      </c>
      <c r="E3" s="10"/>
      <c r="F3" s="11"/>
      <c r="G3" s="12" t="s">
        <v>5</v>
      </c>
      <c r="H3" s="13" t="s">
        <v>6</v>
      </c>
      <c r="I3" s="14" t="s">
        <v>7</v>
      </c>
      <c r="J3" s="10"/>
      <c r="K3" s="10"/>
      <c r="L3" s="11"/>
      <c r="M3" s="9" t="s">
        <v>8</v>
      </c>
      <c r="N3" s="11"/>
      <c r="O3" s="15" t="s">
        <v>9</v>
      </c>
      <c r="P3" s="16"/>
      <c r="Q3" s="9" t="s">
        <v>10</v>
      </c>
      <c r="R3" s="10"/>
      <c r="S3" s="10"/>
      <c r="T3" s="10"/>
      <c r="U3" s="10"/>
      <c r="V3" s="10"/>
      <c r="W3" s="11"/>
    </row>
    <row r="4" spans="1:24" x14ac:dyDescent="0.4">
      <c r="A4" s="17"/>
      <c r="B4" s="17"/>
      <c r="C4" s="18"/>
      <c r="D4" s="19" t="s">
        <v>11</v>
      </c>
      <c r="E4" s="20" t="s">
        <v>12</v>
      </c>
      <c r="F4" s="21" t="s">
        <v>13</v>
      </c>
      <c r="G4" s="22"/>
      <c r="H4" s="23"/>
      <c r="I4" s="20" t="s">
        <v>14</v>
      </c>
      <c r="J4" s="24"/>
      <c r="K4" s="25"/>
      <c r="L4" s="26" t="s">
        <v>15</v>
      </c>
      <c r="M4" s="27" t="s">
        <v>16</v>
      </c>
      <c r="N4" s="21" t="s">
        <v>17</v>
      </c>
      <c r="O4" s="28" t="s">
        <v>18</v>
      </c>
      <c r="P4" s="29" t="s">
        <v>19</v>
      </c>
      <c r="Q4" s="30" t="s">
        <v>20</v>
      </c>
      <c r="R4" s="31"/>
      <c r="S4" s="31"/>
      <c r="T4" s="32" t="s">
        <v>21</v>
      </c>
      <c r="U4" s="33" t="s">
        <v>22</v>
      </c>
      <c r="V4" s="33" t="s">
        <v>23</v>
      </c>
      <c r="W4" s="34" t="s">
        <v>24</v>
      </c>
    </row>
    <row r="5" spans="1:24" ht="110.1" customHeight="1" x14ac:dyDescent="0.4">
      <c r="A5" s="17"/>
      <c r="B5" s="17"/>
      <c r="C5" s="18"/>
      <c r="D5" s="35"/>
      <c r="E5" s="36"/>
      <c r="F5" s="18"/>
      <c r="G5" s="22"/>
      <c r="H5" s="23"/>
      <c r="I5" s="36"/>
      <c r="J5" s="37" t="s">
        <v>25</v>
      </c>
      <c r="K5" s="37" t="s">
        <v>26</v>
      </c>
      <c r="L5" s="18"/>
      <c r="M5" s="38"/>
      <c r="N5" s="39"/>
      <c r="O5" s="40"/>
      <c r="P5" s="41"/>
      <c r="Q5" s="42" t="s">
        <v>27</v>
      </c>
      <c r="R5" s="43"/>
      <c r="S5" s="44"/>
      <c r="T5" s="45"/>
      <c r="U5" s="46"/>
      <c r="V5" s="46"/>
      <c r="W5" s="47"/>
    </row>
    <row r="6" spans="1:24" ht="18.75" customHeight="1" thickBot="1" x14ac:dyDescent="0.45">
      <c r="A6" s="48"/>
      <c r="B6" s="48"/>
      <c r="C6" s="49"/>
      <c r="D6" s="50"/>
      <c r="E6" s="51"/>
      <c r="F6" s="49"/>
      <c r="G6" s="52"/>
      <c r="H6" s="53"/>
      <c r="I6" s="51"/>
      <c r="J6" s="54"/>
      <c r="K6" s="54"/>
      <c r="L6" s="49"/>
      <c r="M6" s="55"/>
      <c r="N6" s="56"/>
      <c r="O6" s="57"/>
      <c r="P6" s="58"/>
      <c r="Q6" s="59" t="s">
        <v>28</v>
      </c>
      <c r="R6" s="60" t="s">
        <v>29</v>
      </c>
      <c r="S6" s="61" t="s">
        <v>30</v>
      </c>
      <c r="T6" s="62"/>
      <c r="U6" s="63"/>
      <c r="V6" s="63"/>
      <c r="W6" s="64"/>
      <c r="X6" s="65"/>
    </row>
    <row r="7" spans="1:24" ht="19.5" thickTop="1" x14ac:dyDescent="0.4">
      <c r="A7" s="66">
        <v>1</v>
      </c>
      <c r="B7" s="66" t="s">
        <v>31</v>
      </c>
      <c r="C7" s="67" t="s">
        <v>32</v>
      </c>
      <c r="D7" s="68" t="s">
        <v>33</v>
      </c>
      <c r="E7" s="66" t="s">
        <v>31</v>
      </c>
      <c r="F7" s="66" t="s">
        <v>31</v>
      </c>
      <c r="G7" s="69" t="s">
        <v>34</v>
      </c>
      <c r="H7" s="68" t="s">
        <v>35</v>
      </c>
      <c r="I7" s="70" t="s">
        <v>36</v>
      </c>
      <c r="J7" s="66" t="s">
        <v>37</v>
      </c>
      <c r="K7" s="66" t="s">
        <v>31</v>
      </c>
      <c r="L7" s="71" t="s">
        <v>38</v>
      </c>
      <c r="M7" s="66" t="s">
        <v>32</v>
      </c>
      <c r="N7" s="72" t="s">
        <v>39</v>
      </c>
      <c r="O7" s="73">
        <v>44837</v>
      </c>
      <c r="P7" s="74">
        <v>44837</v>
      </c>
      <c r="Q7" s="75" t="s">
        <v>40</v>
      </c>
      <c r="R7" s="66" t="s">
        <v>41</v>
      </c>
      <c r="S7" s="76" t="s">
        <v>42</v>
      </c>
      <c r="T7" s="77" t="str">
        <f t="shared" ref="T7:U19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&lt;3.12</v>
      </c>
      <c r="U7" s="77" t="str">
        <f t="shared" si="0"/>
        <v>&lt;4.03</v>
      </c>
      <c r="V7" s="78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&lt;7.2</v>
      </c>
      <c r="W7" s="71" t="str">
        <f t="shared" ref="W7:W34" si="1">IF(ISERROR(V7*1),"",IF(AND(H7="飲料水",V7&gt;=11),"○",IF(AND(H7="牛乳・乳児用食品",V7&gt;=51),"○",IF(AND(H7&lt;&gt;"",V7&gt;=110),"○",""))))</f>
        <v/>
      </c>
    </row>
    <row r="8" spans="1:24" x14ac:dyDescent="0.4">
      <c r="A8" s="70">
        <f>A7+1</f>
        <v>2</v>
      </c>
      <c r="B8" s="66" t="s">
        <v>31</v>
      </c>
      <c r="C8" s="67" t="s">
        <v>32</v>
      </c>
      <c r="D8" s="75" t="s">
        <v>43</v>
      </c>
      <c r="E8" s="66" t="s">
        <v>31</v>
      </c>
      <c r="F8" s="66" t="s">
        <v>31</v>
      </c>
      <c r="G8" s="69" t="s">
        <v>34</v>
      </c>
      <c r="H8" s="68" t="s">
        <v>35</v>
      </c>
      <c r="I8" s="66" t="s">
        <v>44</v>
      </c>
      <c r="J8" s="66" t="s">
        <v>37</v>
      </c>
      <c r="K8" s="66" t="s">
        <v>31</v>
      </c>
      <c r="L8" s="71" t="s">
        <v>38</v>
      </c>
      <c r="M8" s="66" t="s">
        <v>32</v>
      </c>
      <c r="N8" s="72" t="s">
        <v>39</v>
      </c>
      <c r="O8" s="73">
        <v>44837</v>
      </c>
      <c r="P8" s="74">
        <v>44837</v>
      </c>
      <c r="Q8" s="75" t="s">
        <v>45</v>
      </c>
      <c r="R8" s="66">
        <v>41.148000000000003</v>
      </c>
      <c r="S8" s="76">
        <v>41.148000000000003</v>
      </c>
      <c r="T8" s="77" t="str">
        <f t="shared" si="0"/>
        <v>&lt;3.66</v>
      </c>
      <c r="U8" s="77">
        <f t="shared" si="0"/>
        <v>41.1</v>
      </c>
      <c r="V8" s="78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41</v>
      </c>
      <c r="W8" s="71" t="str">
        <f t="shared" si="1"/>
        <v/>
      </c>
    </row>
    <row r="9" spans="1:24" x14ac:dyDescent="0.4">
      <c r="A9" s="70">
        <f t="shared" ref="A9:A44" si="2">A8+1</f>
        <v>3</v>
      </c>
      <c r="B9" s="66" t="s">
        <v>31</v>
      </c>
      <c r="C9" s="67" t="s">
        <v>32</v>
      </c>
      <c r="D9" s="68" t="s">
        <v>33</v>
      </c>
      <c r="E9" s="66" t="s">
        <v>31</v>
      </c>
      <c r="F9" s="66" t="s">
        <v>31</v>
      </c>
      <c r="G9" s="69" t="s">
        <v>34</v>
      </c>
      <c r="H9" s="68" t="s">
        <v>35</v>
      </c>
      <c r="I9" s="70" t="s">
        <v>44</v>
      </c>
      <c r="J9" s="66" t="s">
        <v>37</v>
      </c>
      <c r="K9" s="66" t="s">
        <v>31</v>
      </c>
      <c r="L9" s="71" t="s">
        <v>38</v>
      </c>
      <c r="M9" s="66" t="s">
        <v>32</v>
      </c>
      <c r="N9" s="72" t="s">
        <v>39</v>
      </c>
      <c r="O9" s="73">
        <v>44837</v>
      </c>
      <c r="P9" s="74">
        <v>44837</v>
      </c>
      <c r="Q9" s="75" t="s">
        <v>46</v>
      </c>
      <c r="R9" s="66">
        <v>53.003999999999998</v>
      </c>
      <c r="S9" s="76">
        <v>53.003999999999998</v>
      </c>
      <c r="T9" s="77" t="str">
        <f t="shared" si="0"/>
        <v>&lt;3.27</v>
      </c>
      <c r="U9" s="77">
        <f t="shared" si="0"/>
        <v>53</v>
      </c>
      <c r="V9" s="78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53</v>
      </c>
      <c r="W9" s="71" t="str">
        <f t="shared" si="1"/>
        <v/>
      </c>
    </row>
    <row r="10" spans="1:24" x14ac:dyDescent="0.4">
      <c r="A10" s="70">
        <f t="shared" si="2"/>
        <v>4</v>
      </c>
      <c r="B10" s="66" t="s">
        <v>31</v>
      </c>
      <c r="C10" s="67" t="s">
        <v>32</v>
      </c>
      <c r="D10" s="68" t="s">
        <v>33</v>
      </c>
      <c r="E10" s="66" t="s">
        <v>31</v>
      </c>
      <c r="F10" s="66" t="s">
        <v>31</v>
      </c>
      <c r="G10" s="69" t="s">
        <v>34</v>
      </c>
      <c r="H10" s="68" t="s">
        <v>35</v>
      </c>
      <c r="I10" s="70" t="s">
        <v>44</v>
      </c>
      <c r="J10" s="66" t="s">
        <v>37</v>
      </c>
      <c r="K10" s="66" t="s">
        <v>31</v>
      </c>
      <c r="L10" s="71" t="s">
        <v>47</v>
      </c>
      <c r="M10" s="66" t="s">
        <v>32</v>
      </c>
      <c r="N10" s="72" t="s">
        <v>39</v>
      </c>
      <c r="O10" s="73">
        <v>44837</v>
      </c>
      <c r="P10" s="74">
        <v>44837</v>
      </c>
      <c r="Q10" s="75" t="s">
        <v>48</v>
      </c>
      <c r="R10" s="66">
        <v>27.795999999999999</v>
      </c>
      <c r="S10" s="76">
        <v>27.795999999999999</v>
      </c>
      <c r="T10" s="77" t="str">
        <f t="shared" si="0"/>
        <v>&lt;2.89</v>
      </c>
      <c r="U10" s="77">
        <f t="shared" si="0"/>
        <v>27.7</v>
      </c>
      <c r="V10" s="78">
        <f t="shared" ref="V10" si="3"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28</v>
      </c>
      <c r="W10" s="71" t="str">
        <f t="shared" si="1"/>
        <v/>
      </c>
    </row>
    <row r="11" spans="1:24" x14ac:dyDescent="0.4">
      <c r="A11" s="70">
        <f t="shared" si="2"/>
        <v>5</v>
      </c>
      <c r="B11" s="66" t="s">
        <v>31</v>
      </c>
      <c r="C11" s="67" t="s">
        <v>32</v>
      </c>
      <c r="D11" s="68" t="s">
        <v>33</v>
      </c>
      <c r="E11" s="66" t="s">
        <v>31</v>
      </c>
      <c r="F11" s="66" t="s">
        <v>49</v>
      </c>
      <c r="G11" s="69" t="s">
        <v>34</v>
      </c>
      <c r="H11" s="68" t="s">
        <v>35</v>
      </c>
      <c r="I11" s="70" t="s">
        <v>44</v>
      </c>
      <c r="J11" s="66" t="s">
        <v>37</v>
      </c>
      <c r="K11" s="66" t="s">
        <v>31</v>
      </c>
      <c r="L11" s="71" t="s">
        <v>50</v>
      </c>
      <c r="M11" s="66" t="s">
        <v>32</v>
      </c>
      <c r="N11" s="72" t="s">
        <v>39</v>
      </c>
      <c r="O11" s="73">
        <v>44837</v>
      </c>
      <c r="P11" s="74">
        <v>44840</v>
      </c>
      <c r="Q11" s="75" t="s">
        <v>51</v>
      </c>
      <c r="R11" s="66">
        <v>44.726999999999997</v>
      </c>
      <c r="S11" s="76">
        <v>44.726999999999997</v>
      </c>
      <c r="T11" s="77" t="str">
        <f t="shared" si="0"/>
        <v>&lt;4.85</v>
      </c>
      <c r="U11" s="77">
        <f t="shared" si="0"/>
        <v>44.7</v>
      </c>
      <c r="V11" s="78">
        <f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45</v>
      </c>
      <c r="W11" s="71" t="str">
        <f t="shared" si="1"/>
        <v/>
      </c>
    </row>
    <row r="12" spans="1:24" x14ac:dyDescent="0.4">
      <c r="A12" s="70">
        <f t="shared" si="2"/>
        <v>6</v>
      </c>
      <c r="B12" s="66" t="s">
        <v>31</v>
      </c>
      <c r="C12" s="67" t="s">
        <v>32</v>
      </c>
      <c r="D12" s="75" t="s">
        <v>43</v>
      </c>
      <c r="E12" s="66" t="s">
        <v>31</v>
      </c>
      <c r="F12" s="66" t="s">
        <v>52</v>
      </c>
      <c r="G12" s="69" t="s">
        <v>34</v>
      </c>
      <c r="H12" s="68" t="s">
        <v>35</v>
      </c>
      <c r="I12" s="66" t="s">
        <v>44</v>
      </c>
      <c r="J12" s="66" t="s">
        <v>37</v>
      </c>
      <c r="K12" s="66" t="s">
        <v>31</v>
      </c>
      <c r="L12" s="71" t="s">
        <v>50</v>
      </c>
      <c r="M12" s="66" t="s">
        <v>32</v>
      </c>
      <c r="N12" s="72" t="s">
        <v>39</v>
      </c>
      <c r="O12" s="73">
        <v>44837</v>
      </c>
      <c r="P12" s="74">
        <v>44840</v>
      </c>
      <c r="Q12" s="75" t="s">
        <v>53</v>
      </c>
      <c r="R12" s="66">
        <v>43.784999999999997</v>
      </c>
      <c r="S12" s="76">
        <v>43.784999999999997</v>
      </c>
      <c r="T12" s="77" t="str">
        <f t="shared" si="0"/>
        <v>&lt;3.22</v>
      </c>
      <c r="U12" s="77">
        <f t="shared" si="0"/>
        <v>43.7</v>
      </c>
      <c r="V12" s="78">
        <f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44</v>
      </c>
      <c r="W12" s="71" t="str">
        <f t="shared" si="1"/>
        <v/>
      </c>
    </row>
    <row r="13" spans="1:24" x14ac:dyDescent="0.4">
      <c r="A13" s="70">
        <f t="shared" si="2"/>
        <v>7</v>
      </c>
      <c r="B13" s="66" t="s">
        <v>31</v>
      </c>
      <c r="C13" s="67" t="s">
        <v>32</v>
      </c>
      <c r="D13" s="68" t="s">
        <v>43</v>
      </c>
      <c r="E13" s="66" t="s">
        <v>31</v>
      </c>
      <c r="F13" s="66" t="s">
        <v>52</v>
      </c>
      <c r="G13" s="69" t="s">
        <v>34</v>
      </c>
      <c r="H13" s="68" t="s">
        <v>35</v>
      </c>
      <c r="I13" s="70" t="s">
        <v>54</v>
      </c>
      <c r="J13" s="66" t="s">
        <v>37</v>
      </c>
      <c r="K13" s="66" t="s">
        <v>31</v>
      </c>
      <c r="L13" s="71" t="s">
        <v>50</v>
      </c>
      <c r="M13" s="66" t="s">
        <v>32</v>
      </c>
      <c r="N13" s="72" t="s">
        <v>39</v>
      </c>
      <c r="O13" s="73">
        <v>44837</v>
      </c>
      <c r="P13" s="74">
        <v>44840</v>
      </c>
      <c r="Q13" s="75" t="s">
        <v>55</v>
      </c>
      <c r="R13" s="66">
        <v>56.92</v>
      </c>
      <c r="S13" s="76">
        <v>56.92</v>
      </c>
      <c r="T13" s="77" t="str">
        <f t="shared" si="0"/>
        <v>&lt;3.26</v>
      </c>
      <c r="U13" s="77">
        <f t="shared" si="0"/>
        <v>56.9</v>
      </c>
      <c r="V13" s="78">
        <f>IFERROR(IF(AND(T13="",U13=""),"",IF(AND(T13="-",U13="-"),IF(S13="","Cs合計を入力してください",S13),IF(NOT(ISERROR(T13*1+U13*1)),ROUND(T13+U13, 1-INT(LOG(ABS(T13+U13)))),IF(NOT(ISERROR(T13*1)),ROUND(T13, 1-INT(LOG(ABS(T13)))),IF(NOT(ISERROR(U13*1)),ROUND(U13, 1-INT(LOG(ABS(U13)))),IF(ISERROR(T13*1+U13*1),"&lt;"&amp;ROUND(IF(T13="-",0,SUBSTITUTE(T13,"&lt;",""))*1+IF(U13="-",0,SUBSTITUTE(U13,"&lt;",""))*1,1-INT(LOG(ABS(IF(T13="-",0,SUBSTITUTE(T13,"&lt;",""))*1+IF(U13="-",0,SUBSTITUTE(U13,"&lt;",""))*1)))))))))),"入力形式が間違っています")</f>
        <v>57</v>
      </c>
      <c r="W13" s="71" t="str">
        <f t="shared" si="1"/>
        <v/>
      </c>
    </row>
    <row r="14" spans="1:24" x14ac:dyDescent="0.4">
      <c r="A14" s="70">
        <f t="shared" si="2"/>
        <v>8</v>
      </c>
      <c r="B14" s="66" t="s">
        <v>31</v>
      </c>
      <c r="C14" s="67" t="s">
        <v>32</v>
      </c>
      <c r="D14" s="68" t="s">
        <v>33</v>
      </c>
      <c r="E14" s="66" t="s">
        <v>31</v>
      </c>
      <c r="F14" s="66" t="s">
        <v>31</v>
      </c>
      <c r="G14" s="69" t="s">
        <v>34</v>
      </c>
      <c r="H14" s="68" t="s">
        <v>35</v>
      </c>
      <c r="I14" s="70" t="s">
        <v>44</v>
      </c>
      <c r="J14" s="66" t="s">
        <v>37</v>
      </c>
      <c r="K14" s="66" t="s">
        <v>31</v>
      </c>
      <c r="L14" s="71" t="s">
        <v>47</v>
      </c>
      <c r="M14" s="66" t="s">
        <v>32</v>
      </c>
      <c r="N14" s="72" t="s">
        <v>56</v>
      </c>
      <c r="O14" s="73">
        <v>44837</v>
      </c>
      <c r="P14" s="74">
        <v>44840</v>
      </c>
      <c r="Q14" s="75" t="s">
        <v>57</v>
      </c>
      <c r="R14" s="66" t="s">
        <v>57</v>
      </c>
      <c r="S14" s="76" t="s">
        <v>58</v>
      </c>
      <c r="T14" s="77" t="str">
        <f t="shared" si="0"/>
        <v>-</v>
      </c>
      <c r="U14" s="77" t="str">
        <f t="shared" si="0"/>
        <v>-</v>
      </c>
      <c r="V14" s="78" t="str">
        <f t="shared" ref="V14" si="4">IFERROR(IF(AND(T14="",U14=""),"",IF(AND(T14="-",U14="-"),IF(S14="","Cs合計を入力してください",S14),IF(NOT(ISERROR(T14*1+U14*1)),ROUND(T14+U14, 1-INT(LOG(ABS(T14+U14)))),IF(NOT(ISERROR(T14*1)),ROUND(T14, 1-INT(LOG(ABS(T14)))),IF(NOT(ISERROR(U14*1)),ROUND(U14, 1-INT(LOG(ABS(U14)))),IF(ISERROR(T14*1+U14*1),"&lt;"&amp;ROUND(IF(T14="-",0,SUBSTITUTE(T14,"&lt;",""))*1+IF(U14="-",0,SUBSTITUTE(U14,"&lt;",""))*1,1-INT(LOG(ABS(IF(T14="-",0,SUBSTITUTE(T14,"&lt;",""))*1+IF(U14="-",0,SUBSTITUTE(U14,"&lt;",""))*1)))))))))),"入力形式が間違っています")</f>
        <v>&lt;25</v>
      </c>
      <c r="W14" s="71" t="str">
        <f t="shared" si="1"/>
        <v/>
      </c>
    </row>
    <row r="15" spans="1:24" x14ac:dyDescent="0.4">
      <c r="A15" s="70">
        <f t="shared" si="2"/>
        <v>9</v>
      </c>
      <c r="B15" s="66" t="s">
        <v>31</v>
      </c>
      <c r="C15" s="67" t="s">
        <v>32</v>
      </c>
      <c r="D15" s="75" t="s">
        <v>59</v>
      </c>
      <c r="E15" s="66" t="s">
        <v>60</v>
      </c>
      <c r="F15" s="66" t="s">
        <v>31</v>
      </c>
      <c r="G15" s="69" t="s">
        <v>34</v>
      </c>
      <c r="H15" s="68" t="s">
        <v>35</v>
      </c>
      <c r="I15" s="66" t="s">
        <v>61</v>
      </c>
      <c r="J15" s="66" t="s">
        <v>37</v>
      </c>
      <c r="K15" s="66" t="s">
        <v>62</v>
      </c>
      <c r="L15" s="71" t="s">
        <v>50</v>
      </c>
      <c r="M15" s="66" t="s">
        <v>32</v>
      </c>
      <c r="N15" s="72" t="s">
        <v>56</v>
      </c>
      <c r="O15" s="79">
        <v>44838</v>
      </c>
      <c r="P15" s="74">
        <v>44840</v>
      </c>
      <c r="Q15" s="75" t="s">
        <v>57</v>
      </c>
      <c r="R15" s="66" t="s">
        <v>57</v>
      </c>
      <c r="S15" s="76" t="s">
        <v>58</v>
      </c>
      <c r="T15" s="77" t="str">
        <f t="shared" si="0"/>
        <v>-</v>
      </c>
      <c r="U15" s="77" t="str">
        <f t="shared" si="0"/>
        <v>-</v>
      </c>
      <c r="V15" s="78" t="str">
        <f>IFERROR(IF(AND(T15="",U15=""),"",IF(AND(T15="-",U15="-"),IF(S15="","Cs合計を入力してください",S15),IF(NOT(ISERROR(T15*1+U15*1)),ROUND(T15+U15, 1-INT(LOG(ABS(T15+U15)))),IF(NOT(ISERROR(T15*1)),ROUND(T15, 1-INT(LOG(ABS(T15)))),IF(NOT(ISERROR(U15*1)),ROUND(U15, 1-INT(LOG(ABS(U15)))),IF(ISERROR(T15*1+U15*1),"&lt;"&amp;ROUND(IF(T15="-",0,SUBSTITUTE(T15,"&lt;",""))*1+IF(U15="-",0,SUBSTITUTE(U15,"&lt;",""))*1,1-INT(LOG(ABS(IF(T15="-",0,SUBSTITUTE(T15,"&lt;",""))*1+IF(U15="-",0,SUBSTITUTE(U15,"&lt;",""))*1)))))))))),"入力形式が間違っています")</f>
        <v>&lt;25</v>
      </c>
      <c r="W15" s="71" t="str">
        <f t="shared" si="1"/>
        <v/>
      </c>
    </row>
    <row r="16" spans="1:24" x14ac:dyDescent="0.4">
      <c r="A16" s="70">
        <f t="shared" si="2"/>
        <v>10</v>
      </c>
      <c r="B16" s="66" t="s">
        <v>31</v>
      </c>
      <c r="C16" s="67" t="s">
        <v>32</v>
      </c>
      <c r="D16" s="68" t="s">
        <v>59</v>
      </c>
      <c r="E16" s="66" t="s">
        <v>63</v>
      </c>
      <c r="F16" s="66" t="s">
        <v>31</v>
      </c>
      <c r="G16" s="69" t="s">
        <v>34</v>
      </c>
      <c r="H16" s="68" t="s">
        <v>35</v>
      </c>
      <c r="I16" s="70" t="s">
        <v>61</v>
      </c>
      <c r="J16" s="66" t="s">
        <v>37</v>
      </c>
      <c r="K16" s="66" t="s">
        <v>62</v>
      </c>
      <c r="L16" s="71" t="s">
        <v>50</v>
      </c>
      <c r="M16" s="66" t="s">
        <v>32</v>
      </c>
      <c r="N16" s="72" t="s">
        <v>56</v>
      </c>
      <c r="O16" s="79">
        <v>44838</v>
      </c>
      <c r="P16" s="74">
        <v>44840</v>
      </c>
      <c r="Q16" s="75" t="s">
        <v>57</v>
      </c>
      <c r="R16" s="66" t="s">
        <v>57</v>
      </c>
      <c r="S16" s="76" t="s">
        <v>58</v>
      </c>
      <c r="T16" s="77" t="str">
        <f t="shared" si="0"/>
        <v>-</v>
      </c>
      <c r="U16" s="77" t="str">
        <f t="shared" si="0"/>
        <v>-</v>
      </c>
      <c r="V16" s="78" t="str">
        <f t="shared" ref="V16:V19" si="5">IFERROR(IF(AND(T16="",U16=""),"",IF(AND(T16="-",U16="-"),IF(S16="","Cs合計を入力してください",S16),IF(NOT(ISERROR(T16*1+U16*1)),ROUND(T16+U16, 1-INT(LOG(ABS(T16+U16)))),IF(NOT(ISERROR(T16*1)),ROUND(T16, 1-INT(LOG(ABS(T16)))),IF(NOT(ISERROR(U16*1)),ROUND(U16, 1-INT(LOG(ABS(U16)))),IF(ISERROR(T16*1+U16*1),"&lt;"&amp;ROUND(IF(T16="-",0,SUBSTITUTE(T16,"&lt;",""))*1+IF(U16="-",0,SUBSTITUTE(U16,"&lt;",""))*1,1-INT(LOG(ABS(IF(T16="-",0,SUBSTITUTE(T16,"&lt;",""))*1+IF(U16="-",0,SUBSTITUTE(U16,"&lt;",""))*1)))))))))),"入力形式が間違っています")</f>
        <v>&lt;25</v>
      </c>
      <c r="W16" s="71" t="str">
        <f t="shared" si="1"/>
        <v/>
      </c>
    </row>
    <row r="17" spans="1:23" x14ac:dyDescent="0.4">
      <c r="A17" s="70">
        <f t="shared" si="2"/>
        <v>11</v>
      </c>
      <c r="B17" s="66" t="s">
        <v>31</v>
      </c>
      <c r="C17" s="67" t="s">
        <v>32</v>
      </c>
      <c r="D17" s="68" t="s">
        <v>59</v>
      </c>
      <c r="E17" s="66" t="s">
        <v>64</v>
      </c>
      <c r="F17" s="66" t="s">
        <v>65</v>
      </c>
      <c r="G17" s="69" t="s">
        <v>34</v>
      </c>
      <c r="H17" s="68" t="s">
        <v>35</v>
      </c>
      <c r="I17" s="70" t="s">
        <v>66</v>
      </c>
      <c r="J17" s="66" t="s">
        <v>37</v>
      </c>
      <c r="K17" s="66" t="s">
        <v>67</v>
      </c>
      <c r="L17" s="71" t="s">
        <v>50</v>
      </c>
      <c r="M17" s="66" t="s">
        <v>32</v>
      </c>
      <c r="N17" s="72" t="s">
        <v>56</v>
      </c>
      <c r="O17" s="79">
        <v>44837</v>
      </c>
      <c r="P17" s="74">
        <v>44840</v>
      </c>
      <c r="Q17" s="75" t="s">
        <v>57</v>
      </c>
      <c r="R17" s="66" t="s">
        <v>57</v>
      </c>
      <c r="S17" s="76" t="s">
        <v>58</v>
      </c>
      <c r="T17" s="77" t="str">
        <f t="shared" si="0"/>
        <v>-</v>
      </c>
      <c r="U17" s="77" t="str">
        <f t="shared" si="0"/>
        <v>-</v>
      </c>
      <c r="V17" s="78" t="str">
        <f t="shared" si="5"/>
        <v>&lt;25</v>
      </c>
      <c r="W17" s="71" t="str">
        <f t="shared" si="1"/>
        <v/>
      </c>
    </row>
    <row r="18" spans="1:23" x14ac:dyDescent="0.4">
      <c r="A18" s="70">
        <f t="shared" si="2"/>
        <v>12</v>
      </c>
      <c r="B18" s="66" t="s">
        <v>31</v>
      </c>
      <c r="C18" s="67" t="s">
        <v>32</v>
      </c>
      <c r="D18" s="68" t="s">
        <v>33</v>
      </c>
      <c r="E18" s="66" t="s">
        <v>68</v>
      </c>
      <c r="F18" s="66" t="s">
        <v>31</v>
      </c>
      <c r="G18" s="69" t="s">
        <v>34</v>
      </c>
      <c r="H18" s="68" t="s">
        <v>35</v>
      </c>
      <c r="I18" s="70" t="s">
        <v>44</v>
      </c>
      <c r="J18" s="66" t="s">
        <v>37</v>
      </c>
      <c r="K18" s="66" t="s">
        <v>31</v>
      </c>
      <c r="L18" s="71" t="s">
        <v>50</v>
      </c>
      <c r="M18" s="66" t="s">
        <v>32</v>
      </c>
      <c r="N18" s="72" t="s">
        <v>39</v>
      </c>
      <c r="O18" s="79">
        <v>44838</v>
      </c>
      <c r="P18" s="74">
        <v>44840</v>
      </c>
      <c r="Q18" s="75" t="s">
        <v>69</v>
      </c>
      <c r="R18" s="66">
        <v>49.478000000000002</v>
      </c>
      <c r="S18" s="76">
        <v>49.478000000000002</v>
      </c>
      <c r="T18" s="77" t="str">
        <f t="shared" si="0"/>
        <v>&lt;3.52</v>
      </c>
      <c r="U18" s="77">
        <f t="shared" si="0"/>
        <v>49.4</v>
      </c>
      <c r="V18" s="78">
        <f t="shared" si="5"/>
        <v>49</v>
      </c>
      <c r="W18" s="71" t="str">
        <f t="shared" si="1"/>
        <v/>
      </c>
    </row>
    <row r="19" spans="1:23" x14ac:dyDescent="0.4">
      <c r="A19" s="70">
        <f t="shared" si="2"/>
        <v>13</v>
      </c>
      <c r="B19" s="66" t="s">
        <v>31</v>
      </c>
      <c r="C19" s="67" t="s">
        <v>32</v>
      </c>
      <c r="D19" s="68" t="s">
        <v>33</v>
      </c>
      <c r="E19" s="66" t="s">
        <v>70</v>
      </c>
      <c r="F19" s="66" t="s">
        <v>31</v>
      </c>
      <c r="G19" s="69" t="s">
        <v>34</v>
      </c>
      <c r="H19" s="68" t="s">
        <v>35</v>
      </c>
      <c r="I19" s="70" t="s">
        <v>44</v>
      </c>
      <c r="J19" s="66" t="s">
        <v>37</v>
      </c>
      <c r="K19" s="66" t="s">
        <v>31</v>
      </c>
      <c r="L19" s="71" t="s">
        <v>50</v>
      </c>
      <c r="M19" s="66" t="s">
        <v>32</v>
      </c>
      <c r="N19" s="72" t="s">
        <v>39</v>
      </c>
      <c r="O19" s="79">
        <v>44838</v>
      </c>
      <c r="P19" s="74">
        <v>44840</v>
      </c>
      <c r="Q19" s="75" t="s">
        <v>71</v>
      </c>
      <c r="R19" s="66">
        <v>38.567999999999998</v>
      </c>
      <c r="S19" s="76">
        <v>38.567999999999998</v>
      </c>
      <c r="T19" s="77" t="str">
        <f t="shared" si="0"/>
        <v>&lt;3.73</v>
      </c>
      <c r="U19" s="77">
        <f t="shared" si="0"/>
        <v>38.5</v>
      </c>
      <c r="V19" s="78">
        <f t="shared" si="5"/>
        <v>39</v>
      </c>
      <c r="W19" s="71" t="str">
        <f t="shared" si="1"/>
        <v/>
      </c>
    </row>
    <row r="20" spans="1:23" x14ac:dyDescent="0.4">
      <c r="A20" s="70">
        <f t="shared" si="2"/>
        <v>14</v>
      </c>
      <c r="B20" s="66" t="s">
        <v>31</v>
      </c>
      <c r="C20" s="67" t="s">
        <v>32</v>
      </c>
      <c r="D20" s="68" t="s">
        <v>33</v>
      </c>
      <c r="E20" s="66" t="s">
        <v>31</v>
      </c>
      <c r="F20" s="66" t="s">
        <v>31</v>
      </c>
      <c r="G20" s="69" t="s">
        <v>34</v>
      </c>
      <c r="H20" s="68" t="s">
        <v>35</v>
      </c>
      <c r="I20" s="70" t="s">
        <v>44</v>
      </c>
      <c r="J20" s="66" t="s">
        <v>37</v>
      </c>
      <c r="K20" s="66" t="s">
        <v>31</v>
      </c>
      <c r="L20" s="71" t="s">
        <v>47</v>
      </c>
      <c r="M20" s="66" t="s">
        <v>32</v>
      </c>
      <c r="N20" s="72" t="s">
        <v>39</v>
      </c>
      <c r="O20" s="79">
        <v>44838</v>
      </c>
      <c r="P20" s="74">
        <v>44840</v>
      </c>
      <c r="Q20" s="75" t="s">
        <v>72</v>
      </c>
      <c r="R20" s="66">
        <v>32.43</v>
      </c>
      <c r="S20" s="76">
        <v>34.43</v>
      </c>
      <c r="T20" s="77" t="str">
        <f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&lt;2.96</v>
      </c>
      <c r="U20" s="77">
        <f>IF(R20="","",IF(NOT(ISERROR(R20*1)),ROUNDDOWN(R20*1,2-INT(LOG(ABS(R20*1)))),IFERROR("&lt;"&amp;ROUNDDOWN(IF(SUBSTITUTE(R20,"&lt;","")*1&lt;=50,SUBSTITUTE(R20,"&lt;","")*1,""),2-INT(LOG(ABS(SUBSTITUTE(R20,"&lt;","")*1)))),IF(R20="-",R20,"入力形式が間違っています"))))</f>
        <v>32.4</v>
      </c>
      <c r="V20" s="78">
        <f>IFERROR(IF(AND(T20="",U20=""),"",IF(AND(T20="-",U20="-"),IF(S20="","Cs合計を入力してください",S20),IF(NOT(ISERROR(T20*1+U20*1)),ROUND(T20+U20, 1-INT(LOG(ABS(T20+U20)))),IF(NOT(ISERROR(T20*1)),ROUND(T20, 1-INT(LOG(ABS(T20)))),IF(NOT(ISERROR(U20*1)),ROUND(U20, 1-INT(LOG(ABS(U20)))),IF(ISERROR(T20*1+U20*1),"&lt;"&amp;ROUND(IF(T20="-",0,SUBSTITUTE(T20,"&lt;",""))*1+IF(U20="-",0,SUBSTITUTE(U20,"&lt;",""))*1,1-INT(LOG(ABS(IF(T20="-",0,SUBSTITUTE(T20,"&lt;",""))*1+IF(U20="-",0,SUBSTITUTE(U20,"&lt;",""))*1)))))))))),"入力形式が間違っています")</f>
        <v>32</v>
      </c>
      <c r="W20" s="71" t="str">
        <f t="shared" si="1"/>
        <v/>
      </c>
    </row>
    <row r="21" spans="1:23" x14ac:dyDescent="0.4">
      <c r="A21" s="70">
        <f t="shared" si="2"/>
        <v>15</v>
      </c>
      <c r="B21" s="66" t="s">
        <v>31</v>
      </c>
      <c r="C21" s="67" t="s">
        <v>32</v>
      </c>
      <c r="D21" s="68" t="s">
        <v>33</v>
      </c>
      <c r="E21" s="66" t="s">
        <v>73</v>
      </c>
      <c r="F21" s="66" t="s">
        <v>31</v>
      </c>
      <c r="G21" s="69" t="s">
        <v>34</v>
      </c>
      <c r="H21" s="68" t="s">
        <v>35</v>
      </c>
      <c r="I21" s="70" t="s">
        <v>44</v>
      </c>
      <c r="J21" s="66" t="s">
        <v>37</v>
      </c>
      <c r="K21" s="66" t="s">
        <v>31</v>
      </c>
      <c r="L21" s="71" t="s">
        <v>50</v>
      </c>
      <c r="M21" s="66" t="s">
        <v>32</v>
      </c>
      <c r="N21" s="72" t="s">
        <v>39</v>
      </c>
      <c r="O21" s="79">
        <v>44838</v>
      </c>
      <c r="P21" s="74">
        <v>44840</v>
      </c>
      <c r="Q21" s="75" t="s">
        <v>74</v>
      </c>
      <c r="R21" s="66">
        <v>93.575000000000003</v>
      </c>
      <c r="S21" s="76">
        <v>93.575000000000003</v>
      </c>
      <c r="T21" s="77" t="str">
        <f t="shared" ref="T21:U44" si="6">IF(Q21="","",IF(NOT(ISERROR(Q21*1)),ROUNDDOWN(Q21*1,2-INT(LOG(ABS(Q21*1)))),IFERROR("&lt;"&amp;ROUNDDOWN(IF(SUBSTITUTE(Q21,"&lt;","")*1&lt;=50,SUBSTITUTE(Q21,"&lt;","")*1,""),2-INT(LOG(ABS(SUBSTITUTE(Q21,"&lt;","")*1)))),IF(Q21="-",Q21,"入力形式が間違っています"))))</f>
        <v>&lt;3.98</v>
      </c>
      <c r="U21" s="77">
        <f t="shared" si="6"/>
        <v>93.5</v>
      </c>
      <c r="V21" s="78">
        <f t="shared" ref="V21:V44" si="7">IFERROR(IF(AND(T21="",U21=""),"",IF(AND(T21="-",U21="-"),IF(S21="","Cs合計を入力してください",S21),IF(NOT(ISERROR(T21*1+U21*1)),ROUND(T21+U21, 1-INT(LOG(ABS(T21+U21)))),IF(NOT(ISERROR(T21*1)),ROUND(T21, 1-INT(LOG(ABS(T21)))),IF(NOT(ISERROR(U21*1)),ROUND(U21, 1-INT(LOG(ABS(U21)))),IF(ISERROR(T21*1+U21*1),"&lt;"&amp;ROUND(IF(T21="-",0,SUBSTITUTE(T21,"&lt;",""))*1+IF(U21="-",0,SUBSTITUTE(U21,"&lt;",""))*1,1-INT(LOG(ABS(IF(T21="-",0,SUBSTITUTE(T21,"&lt;",""))*1+IF(U21="-",0,SUBSTITUTE(U21,"&lt;",""))*1)))))))))),"入力形式が間違っています")</f>
        <v>94</v>
      </c>
      <c r="W21" s="71" t="str">
        <f t="shared" si="1"/>
        <v/>
      </c>
    </row>
    <row r="22" spans="1:23" x14ac:dyDescent="0.4">
      <c r="A22" s="70">
        <f t="shared" si="2"/>
        <v>16</v>
      </c>
      <c r="B22" s="66" t="s">
        <v>31</v>
      </c>
      <c r="C22" s="67" t="s">
        <v>32</v>
      </c>
      <c r="D22" s="68" t="s">
        <v>33</v>
      </c>
      <c r="E22" s="66" t="s">
        <v>75</v>
      </c>
      <c r="F22" s="66" t="s">
        <v>31</v>
      </c>
      <c r="G22" s="69" t="s">
        <v>34</v>
      </c>
      <c r="H22" s="68" t="s">
        <v>35</v>
      </c>
      <c r="I22" s="70" t="s">
        <v>36</v>
      </c>
      <c r="J22" s="66" t="s">
        <v>37</v>
      </c>
      <c r="K22" s="66" t="s">
        <v>31</v>
      </c>
      <c r="L22" s="71" t="s">
        <v>50</v>
      </c>
      <c r="M22" s="66" t="s">
        <v>32</v>
      </c>
      <c r="N22" s="72" t="s">
        <v>39</v>
      </c>
      <c r="O22" s="79">
        <v>44838</v>
      </c>
      <c r="P22" s="74">
        <v>44840</v>
      </c>
      <c r="Q22" s="75" t="s">
        <v>76</v>
      </c>
      <c r="R22" s="66">
        <v>116.4</v>
      </c>
      <c r="S22" s="76">
        <v>116.4</v>
      </c>
      <c r="T22" s="77" t="str">
        <f t="shared" si="6"/>
        <v>&lt;3.78</v>
      </c>
      <c r="U22" s="77">
        <f t="shared" si="6"/>
        <v>116</v>
      </c>
      <c r="V22" s="78">
        <f t="shared" si="7"/>
        <v>120</v>
      </c>
      <c r="W22" s="71" t="str">
        <f t="shared" si="1"/>
        <v>○</v>
      </c>
    </row>
    <row r="23" spans="1:23" x14ac:dyDescent="0.4">
      <c r="A23" s="70">
        <f t="shared" si="2"/>
        <v>17</v>
      </c>
      <c r="B23" s="66" t="s">
        <v>31</v>
      </c>
      <c r="C23" s="67" t="s">
        <v>32</v>
      </c>
      <c r="D23" s="68" t="s">
        <v>33</v>
      </c>
      <c r="E23" s="66" t="s">
        <v>75</v>
      </c>
      <c r="F23" s="66" t="s">
        <v>31</v>
      </c>
      <c r="G23" s="69" t="s">
        <v>34</v>
      </c>
      <c r="H23" s="68" t="s">
        <v>35</v>
      </c>
      <c r="I23" s="70" t="s">
        <v>77</v>
      </c>
      <c r="J23" s="66" t="s">
        <v>37</v>
      </c>
      <c r="K23" s="66" t="s">
        <v>78</v>
      </c>
      <c r="L23" s="71" t="s">
        <v>50</v>
      </c>
      <c r="M23" s="66" t="s">
        <v>32</v>
      </c>
      <c r="N23" s="72" t="s">
        <v>56</v>
      </c>
      <c r="O23" s="79">
        <v>44838</v>
      </c>
      <c r="P23" s="74">
        <v>44840</v>
      </c>
      <c r="Q23" s="75" t="s">
        <v>57</v>
      </c>
      <c r="R23" s="66" t="s">
        <v>57</v>
      </c>
      <c r="S23" s="76" t="s">
        <v>58</v>
      </c>
      <c r="T23" s="77" t="str">
        <f t="shared" si="6"/>
        <v>-</v>
      </c>
      <c r="U23" s="77" t="str">
        <f t="shared" si="6"/>
        <v>-</v>
      </c>
      <c r="V23" s="78" t="str">
        <f t="shared" si="7"/>
        <v>&lt;25</v>
      </c>
      <c r="W23" s="71" t="str">
        <f t="shared" si="1"/>
        <v/>
      </c>
    </row>
    <row r="24" spans="1:23" x14ac:dyDescent="0.4">
      <c r="A24" s="70">
        <f t="shared" si="2"/>
        <v>18</v>
      </c>
      <c r="B24" s="66" t="s">
        <v>31</v>
      </c>
      <c r="C24" s="67" t="s">
        <v>32</v>
      </c>
      <c r="D24" s="68" t="s">
        <v>33</v>
      </c>
      <c r="E24" s="66" t="s">
        <v>75</v>
      </c>
      <c r="F24" s="66" t="s">
        <v>31</v>
      </c>
      <c r="G24" s="69" t="s">
        <v>34</v>
      </c>
      <c r="H24" s="68" t="s">
        <v>35</v>
      </c>
      <c r="I24" s="70" t="s">
        <v>77</v>
      </c>
      <c r="J24" s="66" t="s">
        <v>37</v>
      </c>
      <c r="K24" s="66" t="s">
        <v>78</v>
      </c>
      <c r="L24" s="71" t="s">
        <v>50</v>
      </c>
      <c r="M24" s="66" t="s">
        <v>32</v>
      </c>
      <c r="N24" s="72" t="s">
        <v>56</v>
      </c>
      <c r="O24" s="79">
        <v>44838</v>
      </c>
      <c r="P24" s="74">
        <v>44841</v>
      </c>
      <c r="Q24" s="75" t="s">
        <v>57</v>
      </c>
      <c r="R24" s="66" t="s">
        <v>57</v>
      </c>
      <c r="S24" s="76" t="s">
        <v>58</v>
      </c>
      <c r="T24" s="77" t="str">
        <f t="shared" si="6"/>
        <v>-</v>
      </c>
      <c r="U24" s="77" t="str">
        <f t="shared" si="6"/>
        <v>-</v>
      </c>
      <c r="V24" s="78" t="str">
        <f t="shared" si="7"/>
        <v>&lt;25</v>
      </c>
      <c r="W24" s="71" t="str">
        <f t="shared" si="1"/>
        <v/>
      </c>
    </row>
    <row r="25" spans="1:23" x14ac:dyDescent="0.4">
      <c r="A25" s="70">
        <f t="shared" si="2"/>
        <v>19</v>
      </c>
      <c r="B25" s="66" t="s">
        <v>31</v>
      </c>
      <c r="C25" s="67" t="s">
        <v>32</v>
      </c>
      <c r="D25" s="68" t="s">
        <v>33</v>
      </c>
      <c r="E25" s="66" t="s">
        <v>68</v>
      </c>
      <c r="F25" s="66" t="s">
        <v>79</v>
      </c>
      <c r="G25" s="69" t="s">
        <v>34</v>
      </c>
      <c r="H25" s="68" t="s">
        <v>35</v>
      </c>
      <c r="I25" s="70" t="s">
        <v>80</v>
      </c>
      <c r="J25" s="66" t="s">
        <v>37</v>
      </c>
      <c r="K25" s="66" t="s">
        <v>31</v>
      </c>
      <c r="L25" s="71" t="s">
        <v>50</v>
      </c>
      <c r="M25" s="66" t="s">
        <v>32</v>
      </c>
      <c r="N25" s="72" t="s">
        <v>56</v>
      </c>
      <c r="O25" s="79">
        <v>44838</v>
      </c>
      <c r="P25" s="74">
        <v>44841</v>
      </c>
      <c r="Q25" s="75" t="s">
        <v>57</v>
      </c>
      <c r="R25" s="66" t="s">
        <v>57</v>
      </c>
      <c r="S25" s="76" t="s">
        <v>58</v>
      </c>
      <c r="T25" s="77" t="str">
        <f t="shared" si="6"/>
        <v>-</v>
      </c>
      <c r="U25" s="77" t="str">
        <f t="shared" si="6"/>
        <v>-</v>
      </c>
      <c r="V25" s="78" t="str">
        <f t="shared" si="7"/>
        <v>&lt;25</v>
      </c>
      <c r="W25" s="71" t="str">
        <f t="shared" si="1"/>
        <v/>
      </c>
    </row>
    <row r="26" spans="1:23" x14ac:dyDescent="0.4">
      <c r="A26" s="70">
        <f t="shared" si="2"/>
        <v>20</v>
      </c>
      <c r="B26" s="66" t="s">
        <v>31</v>
      </c>
      <c r="C26" s="67" t="s">
        <v>32</v>
      </c>
      <c r="D26" s="68" t="s">
        <v>33</v>
      </c>
      <c r="E26" s="66" t="s">
        <v>31</v>
      </c>
      <c r="F26" s="66" t="s">
        <v>31</v>
      </c>
      <c r="G26" s="69" t="s">
        <v>34</v>
      </c>
      <c r="H26" s="68" t="s">
        <v>35</v>
      </c>
      <c r="I26" s="70" t="s">
        <v>81</v>
      </c>
      <c r="J26" s="66" t="s">
        <v>37</v>
      </c>
      <c r="K26" s="66" t="s">
        <v>31</v>
      </c>
      <c r="L26" s="71" t="s">
        <v>47</v>
      </c>
      <c r="M26" s="66" t="s">
        <v>32</v>
      </c>
      <c r="N26" s="72" t="s">
        <v>56</v>
      </c>
      <c r="O26" s="79">
        <v>44838</v>
      </c>
      <c r="P26" s="74">
        <v>44841</v>
      </c>
      <c r="Q26" s="75" t="s">
        <v>57</v>
      </c>
      <c r="R26" s="66" t="s">
        <v>57</v>
      </c>
      <c r="S26" s="76" t="s">
        <v>58</v>
      </c>
      <c r="T26" s="77" t="str">
        <f t="shared" si="6"/>
        <v>-</v>
      </c>
      <c r="U26" s="77" t="str">
        <f t="shared" si="6"/>
        <v>-</v>
      </c>
      <c r="V26" s="78" t="str">
        <f t="shared" si="7"/>
        <v>&lt;25</v>
      </c>
      <c r="W26" s="71" t="str">
        <f t="shared" si="1"/>
        <v/>
      </c>
    </row>
    <row r="27" spans="1:23" x14ac:dyDescent="0.4">
      <c r="A27" s="70">
        <f t="shared" si="2"/>
        <v>21</v>
      </c>
      <c r="B27" s="66" t="s">
        <v>31</v>
      </c>
      <c r="C27" s="67" t="s">
        <v>32</v>
      </c>
      <c r="D27" s="80" t="s">
        <v>59</v>
      </c>
      <c r="E27" s="66" t="s">
        <v>31</v>
      </c>
      <c r="F27" s="66" t="s">
        <v>31</v>
      </c>
      <c r="G27" s="69" t="s">
        <v>34</v>
      </c>
      <c r="H27" s="68" t="s">
        <v>35</v>
      </c>
      <c r="I27" s="81" t="s">
        <v>82</v>
      </c>
      <c r="J27" s="66" t="s">
        <v>83</v>
      </c>
      <c r="K27" s="66" t="s">
        <v>84</v>
      </c>
      <c r="L27" s="71" t="s">
        <v>47</v>
      </c>
      <c r="M27" s="66" t="s">
        <v>32</v>
      </c>
      <c r="N27" s="72" t="s">
        <v>56</v>
      </c>
      <c r="O27" s="79">
        <v>44838</v>
      </c>
      <c r="P27" s="74">
        <v>44841</v>
      </c>
      <c r="Q27" s="75" t="s">
        <v>57</v>
      </c>
      <c r="R27" s="66" t="s">
        <v>57</v>
      </c>
      <c r="S27" s="76" t="s">
        <v>58</v>
      </c>
      <c r="T27" s="77" t="str">
        <f t="shared" si="6"/>
        <v>-</v>
      </c>
      <c r="U27" s="77" t="str">
        <f t="shared" si="6"/>
        <v>-</v>
      </c>
      <c r="V27" s="78" t="str">
        <f t="shared" si="7"/>
        <v>&lt;25</v>
      </c>
      <c r="W27" s="71" t="str">
        <f t="shared" si="1"/>
        <v/>
      </c>
    </row>
    <row r="28" spans="1:23" x14ac:dyDescent="0.4">
      <c r="A28" s="70">
        <f t="shared" si="2"/>
        <v>22</v>
      </c>
      <c r="B28" s="66" t="s">
        <v>31</v>
      </c>
      <c r="C28" s="67" t="s">
        <v>32</v>
      </c>
      <c r="D28" s="80" t="s">
        <v>59</v>
      </c>
      <c r="E28" s="66" t="s">
        <v>85</v>
      </c>
      <c r="F28" s="66" t="s">
        <v>31</v>
      </c>
      <c r="G28" s="69" t="s">
        <v>34</v>
      </c>
      <c r="H28" s="68" t="s">
        <v>35</v>
      </c>
      <c r="I28" s="70" t="s">
        <v>82</v>
      </c>
      <c r="J28" s="66" t="s">
        <v>83</v>
      </c>
      <c r="K28" s="66" t="s">
        <v>86</v>
      </c>
      <c r="L28" s="71" t="s">
        <v>50</v>
      </c>
      <c r="M28" s="66" t="s">
        <v>32</v>
      </c>
      <c r="N28" s="72" t="s">
        <v>56</v>
      </c>
      <c r="O28" s="79">
        <v>44837</v>
      </c>
      <c r="P28" s="74">
        <v>44841</v>
      </c>
      <c r="Q28" s="75" t="s">
        <v>57</v>
      </c>
      <c r="R28" s="66" t="s">
        <v>57</v>
      </c>
      <c r="S28" s="76" t="s">
        <v>58</v>
      </c>
      <c r="T28" s="77" t="str">
        <f t="shared" si="6"/>
        <v>-</v>
      </c>
      <c r="U28" s="77" t="str">
        <f t="shared" si="6"/>
        <v>-</v>
      </c>
      <c r="V28" s="78" t="str">
        <f t="shared" si="7"/>
        <v>&lt;25</v>
      </c>
      <c r="W28" s="71" t="str">
        <f t="shared" si="1"/>
        <v/>
      </c>
    </row>
    <row r="29" spans="1:23" x14ac:dyDescent="0.4">
      <c r="A29" s="70">
        <f t="shared" si="2"/>
        <v>23</v>
      </c>
      <c r="B29" s="66" t="s">
        <v>31</v>
      </c>
      <c r="C29" s="67" t="s">
        <v>32</v>
      </c>
      <c r="D29" s="80" t="s">
        <v>59</v>
      </c>
      <c r="E29" s="66" t="s">
        <v>63</v>
      </c>
      <c r="F29" s="66" t="s">
        <v>31</v>
      </c>
      <c r="G29" s="69" t="s">
        <v>34</v>
      </c>
      <c r="H29" s="68" t="s">
        <v>35</v>
      </c>
      <c r="I29" s="70" t="s">
        <v>66</v>
      </c>
      <c r="J29" s="66" t="s">
        <v>37</v>
      </c>
      <c r="K29" s="66" t="s">
        <v>67</v>
      </c>
      <c r="L29" s="71" t="s">
        <v>50</v>
      </c>
      <c r="M29" s="66" t="s">
        <v>32</v>
      </c>
      <c r="N29" s="72" t="s">
        <v>56</v>
      </c>
      <c r="O29" s="79">
        <v>44838</v>
      </c>
      <c r="P29" s="74">
        <v>44841</v>
      </c>
      <c r="Q29" s="75" t="s">
        <v>57</v>
      </c>
      <c r="R29" s="66" t="s">
        <v>57</v>
      </c>
      <c r="S29" s="76" t="s">
        <v>58</v>
      </c>
      <c r="T29" s="77" t="str">
        <f t="shared" si="6"/>
        <v>-</v>
      </c>
      <c r="U29" s="77" t="str">
        <f t="shared" si="6"/>
        <v>-</v>
      </c>
      <c r="V29" s="78" t="str">
        <f t="shared" si="7"/>
        <v>&lt;25</v>
      </c>
      <c r="W29" s="71" t="str">
        <f t="shared" si="1"/>
        <v/>
      </c>
    </row>
    <row r="30" spans="1:23" x14ac:dyDescent="0.4">
      <c r="A30" s="70">
        <f t="shared" si="2"/>
        <v>24</v>
      </c>
      <c r="B30" s="66" t="s">
        <v>31</v>
      </c>
      <c r="C30" s="67" t="s">
        <v>32</v>
      </c>
      <c r="D30" s="80" t="s">
        <v>59</v>
      </c>
      <c r="E30" s="66" t="s">
        <v>63</v>
      </c>
      <c r="F30" s="66" t="s">
        <v>31</v>
      </c>
      <c r="G30" s="69" t="s">
        <v>34</v>
      </c>
      <c r="H30" s="68" t="s">
        <v>35</v>
      </c>
      <c r="I30" s="70" t="s">
        <v>66</v>
      </c>
      <c r="J30" s="66" t="s">
        <v>37</v>
      </c>
      <c r="K30" s="66" t="s">
        <v>67</v>
      </c>
      <c r="L30" s="71" t="s">
        <v>50</v>
      </c>
      <c r="M30" s="66" t="s">
        <v>32</v>
      </c>
      <c r="N30" s="72" t="s">
        <v>56</v>
      </c>
      <c r="O30" s="79">
        <v>44838</v>
      </c>
      <c r="P30" s="74">
        <v>44841</v>
      </c>
      <c r="Q30" s="75" t="s">
        <v>57</v>
      </c>
      <c r="R30" s="66" t="s">
        <v>57</v>
      </c>
      <c r="S30" s="76" t="s">
        <v>58</v>
      </c>
      <c r="T30" s="77" t="str">
        <f t="shared" si="6"/>
        <v>-</v>
      </c>
      <c r="U30" s="77" t="str">
        <f t="shared" si="6"/>
        <v>-</v>
      </c>
      <c r="V30" s="78" t="str">
        <f t="shared" si="7"/>
        <v>&lt;25</v>
      </c>
      <c r="W30" s="71" t="str">
        <f t="shared" si="1"/>
        <v/>
      </c>
    </row>
    <row r="31" spans="1:23" x14ac:dyDescent="0.4">
      <c r="A31" s="70">
        <f t="shared" si="2"/>
        <v>25</v>
      </c>
      <c r="B31" s="66" t="s">
        <v>31</v>
      </c>
      <c r="C31" s="67" t="s">
        <v>32</v>
      </c>
      <c r="D31" s="80" t="s">
        <v>59</v>
      </c>
      <c r="E31" s="66" t="s">
        <v>63</v>
      </c>
      <c r="F31" s="66" t="s">
        <v>87</v>
      </c>
      <c r="G31" s="69" t="s">
        <v>34</v>
      </c>
      <c r="H31" s="68" t="s">
        <v>35</v>
      </c>
      <c r="I31" s="70" t="s">
        <v>66</v>
      </c>
      <c r="J31" s="66" t="s">
        <v>37</v>
      </c>
      <c r="K31" s="66" t="s">
        <v>67</v>
      </c>
      <c r="L31" s="71" t="s">
        <v>50</v>
      </c>
      <c r="M31" s="66" t="s">
        <v>32</v>
      </c>
      <c r="N31" s="72" t="s">
        <v>56</v>
      </c>
      <c r="O31" s="79">
        <v>44838</v>
      </c>
      <c r="P31" s="74">
        <v>44841</v>
      </c>
      <c r="Q31" s="75" t="s">
        <v>57</v>
      </c>
      <c r="R31" s="66" t="s">
        <v>57</v>
      </c>
      <c r="S31" s="76" t="s">
        <v>58</v>
      </c>
      <c r="T31" s="77" t="str">
        <f t="shared" si="6"/>
        <v>-</v>
      </c>
      <c r="U31" s="77" t="str">
        <f t="shared" si="6"/>
        <v>-</v>
      </c>
      <c r="V31" s="78" t="str">
        <f t="shared" si="7"/>
        <v>&lt;25</v>
      </c>
      <c r="W31" s="71" t="str">
        <f t="shared" si="1"/>
        <v/>
      </c>
    </row>
    <row r="32" spans="1:23" x14ac:dyDescent="0.4">
      <c r="A32" s="70">
        <f t="shared" si="2"/>
        <v>26</v>
      </c>
      <c r="B32" s="66" t="s">
        <v>31</v>
      </c>
      <c r="C32" s="67" t="s">
        <v>32</v>
      </c>
      <c r="D32" s="68" t="s">
        <v>59</v>
      </c>
      <c r="E32" s="66" t="s">
        <v>88</v>
      </c>
      <c r="F32" s="66" t="s">
        <v>89</v>
      </c>
      <c r="G32" s="69" t="s">
        <v>34</v>
      </c>
      <c r="H32" s="68" t="s">
        <v>35</v>
      </c>
      <c r="I32" s="70" t="s">
        <v>66</v>
      </c>
      <c r="J32" s="66" t="s">
        <v>37</v>
      </c>
      <c r="K32" s="66" t="s">
        <v>67</v>
      </c>
      <c r="L32" s="71" t="s">
        <v>50</v>
      </c>
      <c r="M32" s="66" t="s">
        <v>32</v>
      </c>
      <c r="N32" s="72" t="s">
        <v>56</v>
      </c>
      <c r="O32" s="79">
        <v>44837</v>
      </c>
      <c r="P32" s="74">
        <v>44841</v>
      </c>
      <c r="Q32" s="75" t="s">
        <v>57</v>
      </c>
      <c r="R32" s="66" t="s">
        <v>57</v>
      </c>
      <c r="S32" s="76" t="s">
        <v>58</v>
      </c>
      <c r="T32" s="77" t="str">
        <f t="shared" si="6"/>
        <v>-</v>
      </c>
      <c r="U32" s="77" t="str">
        <f t="shared" si="6"/>
        <v>-</v>
      </c>
      <c r="V32" s="78" t="str">
        <f t="shared" si="7"/>
        <v>&lt;25</v>
      </c>
      <c r="W32" s="82" t="str">
        <f t="shared" si="1"/>
        <v/>
      </c>
    </row>
    <row r="33" spans="1:23" x14ac:dyDescent="0.4">
      <c r="A33" s="70">
        <f t="shared" si="2"/>
        <v>27</v>
      </c>
      <c r="B33" s="66" t="s">
        <v>31</v>
      </c>
      <c r="C33" s="67" t="s">
        <v>32</v>
      </c>
      <c r="D33" s="68" t="s">
        <v>59</v>
      </c>
      <c r="E33" s="66" t="s">
        <v>90</v>
      </c>
      <c r="F33" s="66" t="s">
        <v>31</v>
      </c>
      <c r="G33" s="69" t="s">
        <v>34</v>
      </c>
      <c r="H33" s="68" t="s">
        <v>35</v>
      </c>
      <c r="I33" s="81" t="s">
        <v>91</v>
      </c>
      <c r="J33" s="66" t="s">
        <v>37</v>
      </c>
      <c r="K33" s="66" t="s">
        <v>31</v>
      </c>
      <c r="L33" s="71" t="s">
        <v>50</v>
      </c>
      <c r="M33" s="66" t="s">
        <v>32</v>
      </c>
      <c r="N33" s="72" t="s">
        <v>56</v>
      </c>
      <c r="O33" s="79">
        <v>44838</v>
      </c>
      <c r="P33" s="74">
        <v>44841</v>
      </c>
      <c r="Q33" s="75" t="s">
        <v>57</v>
      </c>
      <c r="R33" s="66" t="s">
        <v>57</v>
      </c>
      <c r="S33" s="76" t="s">
        <v>58</v>
      </c>
      <c r="T33" s="77" t="str">
        <f t="shared" si="6"/>
        <v>-</v>
      </c>
      <c r="U33" s="77" t="str">
        <f t="shared" si="6"/>
        <v>-</v>
      </c>
      <c r="V33" s="78" t="str">
        <f t="shared" si="7"/>
        <v>&lt;25</v>
      </c>
      <c r="W33" s="82" t="str">
        <f t="shared" si="1"/>
        <v/>
      </c>
    </row>
    <row r="34" spans="1:23" x14ac:dyDescent="0.4">
      <c r="A34" s="70">
        <f t="shared" si="2"/>
        <v>28</v>
      </c>
      <c r="B34" s="66" t="s">
        <v>31</v>
      </c>
      <c r="C34" s="67" t="s">
        <v>32</v>
      </c>
      <c r="D34" s="68" t="s">
        <v>59</v>
      </c>
      <c r="E34" s="66" t="s">
        <v>31</v>
      </c>
      <c r="F34" s="66" t="s">
        <v>31</v>
      </c>
      <c r="G34" s="69" t="s">
        <v>34</v>
      </c>
      <c r="H34" s="68" t="s">
        <v>35</v>
      </c>
      <c r="I34" s="81" t="s">
        <v>92</v>
      </c>
      <c r="J34" s="66" t="s">
        <v>83</v>
      </c>
      <c r="K34" s="66" t="s">
        <v>93</v>
      </c>
      <c r="L34" s="71" t="s">
        <v>50</v>
      </c>
      <c r="M34" s="66" t="s">
        <v>32</v>
      </c>
      <c r="N34" s="72" t="s">
        <v>56</v>
      </c>
      <c r="O34" s="79">
        <v>44837</v>
      </c>
      <c r="P34" s="74">
        <v>44841</v>
      </c>
      <c r="Q34" s="75" t="s">
        <v>57</v>
      </c>
      <c r="R34" s="66" t="s">
        <v>57</v>
      </c>
      <c r="S34" s="76" t="s">
        <v>58</v>
      </c>
      <c r="T34" s="77" t="str">
        <f>IF(Q34="","",IF(NOT(ISERROR(Q34*1)),ROUNDDOWN(Q34*1,2-INT(LOG(ABS(Q34*1)))),IFERROR("&lt;"&amp;ROUNDDOWN(IF(SUBSTITUTE(Q34,"&lt;","")*1&lt;=50,SUBSTITUTE(Q34,"&lt;","")*1,""),2-INT(LOG(ABS(SUBSTITUTE(Q34,"&lt;","")*1)))),IF(Q34="-",Q34,"入力形式が間違っています"))))</f>
        <v>-</v>
      </c>
      <c r="U34" s="77" t="str">
        <f t="shared" si="6"/>
        <v>-</v>
      </c>
      <c r="V34" s="78" t="str">
        <f t="shared" si="7"/>
        <v>&lt;25</v>
      </c>
      <c r="W34" s="82" t="str">
        <f t="shared" si="1"/>
        <v/>
      </c>
    </row>
    <row r="35" spans="1:23" x14ac:dyDescent="0.4">
      <c r="A35" s="70">
        <f t="shared" si="2"/>
        <v>29</v>
      </c>
      <c r="B35" s="66" t="s">
        <v>31</v>
      </c>
      <c r="C35" s="67" t="s">
        <v>32</v>
      </c>
      <c r="D35" s="68" t="s">
        <v>59</v>
      </c>
      <c r="E35" s="66" t="s">
        <v>31</v>
      </c>
      <c r="F35" s="66" t="s">
        <v>31</v>
      </c>
      <c r="G35" s="69" t="s">
        <v>34</v>
      </c>
      <c r="H35" s="68" t="s">
        <v>35</v>
      </c>
      <c r="I35" s="81" t="s">
        <v>94</v>
      </c>
      <c r="J35" s="66" t="s">
        <v>83</v>
      </c>
      <c r="K35" s="66" t="s">
        <v>95</v>
      </c>
      <c r="L35" s="71" t="s">
        <v>50</v>
      </c>
      <c r="M35" s="66" t="s">
        <v>32</v>
      </c>
      <c r="N35" s="72" t="s">
        <v>56</v>
      </c>
      <c r="O35" s="79">
        <v>44837</v>
      </c>
      <c r="P35" s="74">
        <v>44841</v>
      </c>
      <c r="Q35" s="75" t="s">
        <v>57</v>
      </c>
      <c r="R35" s="66" t="s">
        <v>57</v>
      </c>
      <c r="S35" s="76" t="s">
        <v>58</v>
      </c>
      <c r="T35" s="77" t="str">
        <f t="shared" si="6"/>
        <v>-</v>
      </c>
      <c r="U35" s="77" t="str">
        <f t="shared" si="6"/>
        <v>-</v>
      </c>
      <c r="V35" s="78" t="str">
        <f t="shared" si="7"/>
        <v>&lt;25</v>
      </c>
      <c r="W35" s="82"/>
    </row>
    <row r="36" spans="1:23" x14ac:dyDescent="0.4">
      <c r="A36" s="70">
        <f t="shared" si="2"/>
        <v>30</v>
      </c>
      <c r="B36" s="66" t="s">
        <v>31</v>
      </c>
      <c r="C36" s="67" t="s">
        <v>32</v>
      </c>
      <c r="D36" s="68" t="s">
        <v>59</v>
      </c>
      <c r="E36" s="66" t="s">
        <v>31</v>
      </c>
      <c r="F36" s="66" t="s">
        <v>31</v>
      </c>
      <c r="G36" s="69" t="s">
        <v>34</v>
      </c>
      <c r="H36" s="68" t="s">
        <v>35</v>
      </c>
      <c r="I36" s="70" t="s">
        <v>82</v>
      </c>
      <c r="J36" s="66" t="s">
        <v>83</v>
      </c>
      <c r="K36" s="66" t="s">
        <v>96</v>
      </c>
      <c r="L36" s="71" t="s">
        <v>50</v>
      </c>
      <c r="M36" s="66" t="s">
        <v>32</v>
      </c>
      <c r="N36" s="72" t="s">
        <v>56</v>
      </c>
      <c r="O36" s="79">
        <v>44837</v>
      </c>
      <c r="P36" s="74">
        <v>44841</v>
      </c>
      <c r="Q36" s="75" t="s">
        <v>57</v>
      </c>
      <c r="R36" s="66" t="s">
        <v>57</v>
      </c>
      <c r="S36" s="76" t="s">
        <v>58</v>
      </c>
      <c r="T36" s="77" t="str">
        <f t="shared" si="6"/>
        <v>-</v>
      </c>
      <c r="U36" s="77" t="str">
        <f t="shared" si="6"/>
        <v>-</v>
      </c>
      <c r="V36" s="78" t="str">
        <f t="shared" si="7"/>
        <v>&lt;25</v>
      </c>
      <c r="W36" s="82" t="str">
        <f t="shared" ref="W36:W44" si="8">IF(ISERROR(V36*1),"",IF(AND(H36="飲料水",V36&gt;=11),"○",IF(AND(H36="牛乳・乳児用食品",V36&gt;=51),"○",IF(AND(H36&lt;&gt;"",V36&gt;=110),"○",""))))</f>
        <v/>
      </c>
    </row>
    <row r="37" spans="1:23" x14ac:dyDescent="0.4">
      <c r="A37" s="70">
        <f t="shared" si="2"/>
        <v>31</v>
      </c>
      <c r="B37" s="66" t="s">
        <v>31</v>
      </c>
      <c r="C37" s="67" t="s">
        <v>32</v>
      </c>
      <c r="D37" s="68" t="s">
        <v>59</v>
      </c>
      <c r="E37" s="66" t="s">
        <v>31</v>
      </c>
      <c r="F37" s="66" t="s">
        <v>31</v>
      </c>
      <c r="G37" s="69" t="s">
        <v>34</v>
      </c>
      <c r="H37" s="68" t="s">
        <v>97</v>
      </c>
      <c r="I37" s="81" t="s">
        <v>98</v>
      </c>
      <c r="J37" s="66" t="s">
        <v>31</v>
      </c>
      <c r="K37" s="66" t="s">
        <v>99</v>
      </c>
      <c r="L37" s="71" t="s">
        <v>50</v>
      </c>
      <c r="M37" s="66" t="s">
        <v>32</v>
      </c>
      <c r="N37" s="72" t="s">
        <v>56</v>
      </c>
      <c r="O37" s="79">
        <v>44838</v>
      </c>
      <c r="P37" s="74">
        <v>44841</v>
      </c>
      <c r="Q37" s="75" t="s">
        <v>57</v>
      </c>
      <c r="R37" s="66" t="s">
        <v>57</v>
      </c>
      <c r="S37" s="76" t="s">
        <v>58</v>
      </c>
      <c r="T37" s="77" t="str">
        <f t="shared" si="6"/>
        <v>-</v>
      </c>
      <c r="U37" s="77" t="str">
        <f t="shared" si="6"/>
        <v>-</v>
      </c>
      <c r="V37" s="78" t="str">
        <f t="shared" si="7"/>
        <v>&lt;25</v>
      </c>
      <c r="W37" s="82" t="str">
        <f t="shared" si="8"/>
        <v/>
      </c>
    </row>
    <row r="38" spans="1:23" x14ac:dyDescent="0.4">
      <c r="A38" s="70">
        <f t="shared" si="2"/>
        <v>32</v>
      </c>
      <c r="B38" s="66" t="s">
        <v>31</v>
      </c>
      <c r="C38" s="67" t="s">
        <v>32</v>
      </c>
      <c r="D38" s="68" t="s">
        <v>33</v>
      </c>
      <c r="E38" s="66" t="s">
        <v>31</v>
      </c>
      <c r="F38" s="66" t="s">
        <v>31</v>
      </c>
      <c r="G38" s="69" t="s">
        <v>34</v>
      </c>
      <c r="H38" s="68" t="s">
        <v>35</v>
      </c>
      <c r="I38" s="81" t="s">
        <v>92</v>
      </c>
      <c r="J38" s="66" t="s">
        <v>83</v>
      </c>
      <c r="K38" s="66" t="s">
        <v>100</v>
      </c>
      <c r="L38" s="71" t="s">
        <v>50</v>
      </c>
      <c r="M38" s="66" t="s">
        <v>32</v>
      </c>
      <c r="N38" s="72" t="s">
        <v>56</v>
      </c>
      <c r="O38" s="79">
        <v>44838</v>
      </c>
      <c r="P38" s="74">
        <v>44841</v>
      </c>
      <c r="Q38" s="75" t="s">
        <v>57</v>
      </c>
      <c r="R38" s="66" t="s">
        <v>57</v>
      </c>
      <c r="S38" s="76" t="s">
        <v>58</v>
      </c>
      <c r="T38" s="77" t="str">
        <f t="shared" si="6"/>
        <v>-</v>
      </c>
      <c r="U38" s="77" t="str">
        <f t="shared" si="6"/>
        <v>-</v>
      </c>
      <c r="V38" s="78" t="str">
        <f t="shared" si="7"/>
        <v>&lt;25</v>
      </c>
      <c r="W38" s="82" t="str">
        <f t="shared" si="8"/>
        <v/>
      </c>
    </row>
    <row r="39" spans="1:23" x14ac:dyDescent="0.4">
      <c r="A39" s="70">
        <f t="shared" si="2"/>
        <v>33</v>
      </c>
      <c r="B39" s="66" t="s">
        <v>31</v>
      </c>
      <c r="C39" s="67" t="s">
        <v>32</v>
      </c>
      <c r="D39" s="68" t="s">
        <v>43</v>
      </c>
      <c r="E39" s="66" t="s">
        <v>101</v>
      </c>
      <c r="F39" s="66" t="s">
        <v>31</v>
      </c>
      <c r="G39" s="69" t="s">
        <v>34</v>
      </c>
      <c r="H39" s="68" t="s">
        <v>35</v>
      </c>
      <c r="I39" s="81" t="s">
        <v>81</v>
      </c>
      <c r="J39" s="66" t="s">
        <v>37</v>
      </c>
      <c r="K39" s="66" t="s">
        <v>31</v>
      </c>
      <c r="L39" s="71" t="s">
        <v>50</v>
      </c>
      <c r="M39" s="66" t="s">
        <v>32</v>
      </c>
      <c r="N39" s="72" t="s">
        <v>39</v>
      </c>
      <c r="O39" s="79">
        <v>44839</v>
      </c>
      <c r="P39" s="74">
        <v>44841</v>
      </c>
      <c r="Q39" s="75" t="s">
        <v>102</v>
      </c>
      <c r="R39" s="66" t="s">
        <v>103</v>
      </c>
      <c r="S39" s="76" t="s">
        <v>104</v>
      </c>
      <c r="T39" s="77" t="str">
        <f t="shared" si="6"/>
        <v>&lt;4.86</v>
      </c>
      <c r="U39" s="77" t="str">
        <f t="shared" si="6"/>
        <v>&lt;4.84</v>
      </c>
      <c r="V39" s="78" t="str">
        <f t="shared" si="7"/>
        <v>&lt;9.7</v>
      </c>
      <c r="W39" s="82" t="str">
        <f t="shared" si="8"/>
        <v/>
      </c>
    </row>
    <row r="40" spans="1:23" x14ac:dyDescent="0.4">
      <c r="A40" s="70">
        <f t="shared" si="2"/>
        <v>34</v>
      </c>
      <c r="B40" s="66" t="s">
        <v>31</v>
      </c>
      <c r="C40" s="67" t="s">
        <v>32</v>
      </c>
      <c r="D40" s="68" t="s">
        <v>43</v>
      </c>
      <c r="E40" s="66" t="s">
        <v>101</v>
      </c>
      <c r="F40" s="66" t="s">
        <v>31</v>
      </c>
      <c r="G40" s="69" t="s">
        <v>34</v>
      </c>
      <c r="H40" s="68" t="s">
        <v>35</v>
      </c>
      <c r="I40" s="70" t="s">
        <v>80</v>
      </c>
      <c r="J40" s="66" t="s">
        <v>37</v>
      </c>
      <c r="K40" s="66" t="s">
        <v>31</v>
      </c>
      <c r="L40" s="71" t="s">
        <v>50</v>
      </c>
      <c r="M40" s="66" t="s">
        <v>32</v>
      </c>
      <c r="N40" s="72" t="s">
        <v>56</v>
      </c>
      <c r="O40" s="79">
        <v>44839</v>
      </c>
      <c r="P40" s="74">
        <v>44841</v>
      </c>
      <c r="Q40" s="75" t="s">
        <v>57</v>
      </c>
      <c r="R40" s="66" t="s">
        <v>57</v>
      </c>
      <c r="S40" s="76" t="s">
        <v>58</v>
      </c>
      <c r="T40" s="77" t="str">
        <f t="shared" si="6"/>
        <v>-</v>
      </c>
      <c r="U40" s="77" t="str">
        <f t="shared" si="6"/>
        <v>-</v>
      </c>
      <c r="V40" s="78" t="str">
        <f t="shared" si="7"/>
        <v>&lt;25</v>
      </c>
      <c r="W40" s="82" t="str">
        <f t="shared" si="8"/>
        <v/>
      </c>
    </row>
    <row r="41" spans="1:23" x14ac:dyDescent="0.4">
      <c r="A41" s="70">
        <f t="shared" si="2"/>
        <v>35</v>
      </c>
      <c r="B41" s="66" t="s">
        <v>31</v>
      </c>
      <c r="C41" s="67" t="s">
        <v>32</v>
      </c>
      <c r="D41" s="68" t="s">
        <v>43</v>
      </c>
      <c r="E41" s="66" t="s">
        <v>101</v>
      </c>
      <c r="F41" s="66" t="s">
        <v>31</v>
      </c>
      <c r="G41" s="69" t="s">
        <v>34</v>
      </c>
      <c r="H41" s="68" t="s">
        <v>35</v>
      </c>
      <c r="I41" s="81" t="s">
        <v>105</v>
      </c>
      <c r="J41" s="66" t="s">
        <v>37</v>
      </c>
      <c r="K41" s="66" t="s">
        <v>31</v>
      </c>
      <c r="L41" s="71" t="s">
        <v>50</v>
      </c>
      <c r="M41" s="66" t="s">
        <v>32</v>
      </c>
      <c r="N41" s="72" t="s">
        <v>56</v>
      </c>
      <c r="O41" s="79">
        <v>44839</v>
      </c>
      <c r="P41" s="74">
        <v>44841</v>
      </c>
      <c r="Q41" s="75" t="s">
        <v>57</v>
      </c>
      <c r="R41" s="66" t="s">
        <v>57</v>
      </c>
      <c r="S41" s="76" t="s">
        <v>58</v>
      </c>
      <c r="T41" s="77" t="str">
        <f t="shared" si="6"/>
        <v>-</v>
      </c>
      <c r="U41" s="77" t="str">
        <f t="shared" si="6"/>
        <v>-</v>
      </c>
      <c r="V41" s="78" t="str">
        <f t="shared" si="7"/>
        <v>&lt;25</v>
      </c>
      <c r="W41" s="82" t="str">
        <f t="shared" si="8"/>
        <v/>
      </c>
    </row>
    <row r="42" spans="1:23" x14ac:dyDescent="0.4">
      <c r="A42" s="70">
        <f t="shared" si="2"/>
        <v>36</v>
      </c>
      <c r="B42" s="66" t="s">
        <v>31</v>
      </c>
      <c r="C42" s="67" t="s">
        <v>32</v>
      </c>
      <c r="D42" s="68" t="s">
        <v>43</v>
      </c>
      <c r="E42" s="66" t="s">
        <v>101</v>
      </c>
      <c r="F42" s="66" t="s">
        <v>31</v>
      </c>
      <c r="G42" s="69" t="s">
        <v>34</v>
      </c>
      <c r="H42" s="68" t="s">
        <v>35</v>
      </c>
      <c r="I42" s="81" t="s">
        <v>106</v>
      </c>
      <c r="J42" s="66" t="s">
        <v>37</v>
      </c>
      <c r="K42" s="66" t="s">
        <v>31</v>
      </c>
      <c r="L42" s="71" t="s">
        <v>50</v>
      </c>
      <c r="M42" s="66" t="s">
        <v>32</v>
      </c>
      <c r="N42" s="72" t="s">
        <v>39</v>
      </c>
      <c r="O42" s="79">
        <v>44839</v>
      </c>
      <c r="P42" s="74">
        <v>44841</v>
      </c>
      <c r="Q42" s="75" t="s">
        <v>107</v>
      </c>
      <c r="R42" s="66">
        <v>9.3152000000000008</v>
      </c>
      <c r="S42" s="76">
        <v>9.3152000000000008</v>
      </c>
      <c r="T42" s="77" t="str">
        <f t="shared" si="6"/>
        <v>&lt;2.83</v>
      </c>
      <c r="U42" s="77">
        <f t="shared" si="6"/>
        <v>9.31</v>
      </c>
      <c r="V42" s="78">
        <f t="shared" si="7"/>
        <v>9.3000000000000007</v>
      </c>
      <c r="W42" s="82" t="str">
        <f t="shared" si="8"/>
        <v/>
      </c>
    </row>
    <row r="43" spans="1:23" x14ac:dyDescent="0.4">
      <c r="A43" s="70">
        <f t="shared" si="2"/>
        <v>37</v>
      </c>
      <c r="B43" s="66" t="s">
        <v>31</v>
      </c>
      <c r="C43" s="67" t="s">
        <v>32</v>
      </c>
      <c r="D43" s="68" t="s">
        <v>43</v>
      </c>
      <c r="E43" s="66" t="s">
        <v>101</v>
      </c>
      <c r="F43" s="66" t="s">
        <v>31</v>
      </c>
      <c r="G43" s="69" t="s">
        <v>34</v>
      </c>
      <c r="H43" s="68" t="s">
        <v>35</v>
      </c>
      <c r="I43" s="70" t="s">
        <v>82</v>
      </c>
      <c r="J43" s="66" t="s">
        <v>83</v>
      </c>
      <c r="K43" s="66" t="s">
        <v>86</v>
      </c>
      <c r="L43" s="71" t="s">
        <v>50</v>
      </c>
      <c r="M43" s="66" t="s">
        <v>32</v>
      </c>
      <c r="N43" s="72" t="s">
        <v>56</v>
      </c>
      <c r="O43" s="79">
        <v>44839</v>
      </c>
      <c r="P43" s="74">
        <v>44841</v>
      </c>
      <c r="Q43" s="75" t="s">
        <v>57</v>
      </c>
      <c r="R43" s="66" t="s">
        <v>57</v>
      </c>
      <c r="S43" s="76" t="s">
        <v>58</v>
      </c>
      <c r="T43" s="77" t="str">
        <f t="shared" si="6"/>
        <v>-</v>
      </c>
      <c r="U43" s="77" t="str">
        <f t="shared" si="6"/>
        <v>-</v>
      </c>
      <c r="V43" s="78" t="str">
        <f t="shared" si="7"/>
        <v>&lt;25</v>
      </c>
      <c r="W43" s="82" t="str">
        <f t="shared" si="8"/>
        <v/>
      </c>
    </row>
    <row r="44" spans="1:23" x14ac:dyDescent="0.4">
      <c r="A44" s="70">
        <f t="shared" si="2"/>
        <v>38</v>
      </c>
      <c r="B44" s="66" t="s">
        <v>31</v>
      </c>
      <c r="C44" s="67" t="s">
        <v>32</v>
      </c>
      <c r="D44" s="68" t="s">
        <v>43</v>
      </c>
      <c r="E44" s="66" t="s">
        <v>31</v>
      </c>
      <c r="F44" s="66" t="s">
        <v>31</v>
      </c>
      <c r="G44" s="69" t="s">
        <v>34</v>
      </c>
      <c r="H44" s="68" t="s">
        <v>35</v>
      </c>
      <c r="I44" s="70" t="s">
        <v>82</v>
      </c>
      <c r="J44" s="66" t="s">
        <v>83</v>
      </c>
      <c r="K44" s="66" t="s">
        <v>108</v>
      </c>
      <c r="L44" s="71" t="s">
        <v>50</v>
      </c>
      <c r="M44" s="66" t="s">
        <v>32</v>
      </c>
      <c r="N44" s="72" t="s">
        <v>39</v>
      </c>
      <c r="O44" s="79">
        <v>44839</v>
      </c>
      <c r="P44" s="74">
        <v>44841</v>
      </c>
      <c r="Q44" s="75" t="s">
        <v>109</v>
      </c>
      <c r="R44" s="66">
        <v>17.117000000000001</v>
      </c>
      <c r="S44" s="76">
        <v>17.117000000000001</v>
      </c>
      <c r="T44" s="77" t="str">
        <f t="shared" si="6"/>
        <v>&lt;1.49</v>
      </c>
      <c r="U44" s="77">
        <f t="shared" si="6"/>
        <v>17.100000000000001</v>
      </c>
      <c r="V44" s="78">
        <f t="shared" si="7"/>
        <v>17</v>
      </c>
      <c r="W44" s="82" t="str">
        <f t="shared" si="8"/>
        <v/>
      </c>
    </row>
    <row r="45" spans="1:23" x14ac:dyDescent="0.4">
      <c r="Q45" s="86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0">
    <cfRule type="expression" dxfId="11" priority="12">
      <formula>$W7="○"</formula>
    </cfRule>
  </conditionalFormatting>
  <conditionalFormatting sqref="V16">
    <cfRule type="expression" dxfId="10" priority="9">
      <formula>$W16="○"</formula>
    </cfRule>
  </conditionalFormatting>
  <conditionalFormatting sqref="V19">
    <cfRule type="expression" dxfId="9" priority="8">
      <formula>$W19="○"</formula>
    </cfRule>
  </conditionalFormatting>
  <conditionalFormatting sqref="V18">
    <cfRule type="expression" dxfId="8" priority="7">
      <formula>$W18="○"</formula>
    </cfRule>
  </conditionalFormatting>
  <conditionalFormatting sqref="V15">
    <cfRule type="expression" dxfId="7" priority="6">
      <formula>$W15="○"</formula>
    </cfRule>
  </conditionalFormatting>
  <conditionalFormatting sqref="V18">
    <cfRule type="expression" dxfId="6" priority="5">
      <formula>$W18="○"</formula>
    </cfRule>
  </conditionalFormatting>
  <conditionalFormatting sqref="V17">
    <cfRule type="expression" dxfId="5" priority="4">
      <formula>$W17="○"</formula>
    </cfRule>
  </conditionalFormatting>
  <conditionalFormatting sqref="V20">
    <cfRule type="expression" dxfId="4" priority="3">
      <formula>$W20="○"</formula>
    </cfRule>
  </conditionalFormatting>
  <conditionalFormatting sqref="V21:V44">
    <cfRule type="expression" dxfId="3" priority="2">
      <formula>$W21="○"</formula>
    </cfRule>
  </conditionalFormatting>
  <conditionalFormatting sqref="V10">
    <cfRule type="expression" dxfId="2" priority="11">
      <formula>$W10="○"</formula>
    </cfRule>
  </conditionalFormatting>
  <conditionalFormatting sqref="V14">
    <cfRule type="expression" dxfId="1" priority="1">
      <formula>$W14="○"</formula>
    </cfRule>
  </conditionalFormatting>
  <conditionalFormatting sqref="V11:V44">
    <cfRule type="expression" dxfId="0" priority="10">
      <formula>$W11="○"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2022-10-12T02:59:47Z</dcterms:modified>
</cp:coreProperties>
</file>