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担当参事官室\！新型コロナ対応！\★コロナワクチンの流通・接種体制\◆◆自治体準備チーム◆◆\★緊急包括支援交付金\07費用請求\個別接種の促進\R4年度用\"/>
    </mc:Choice>
  </mc:AlternateContent>
  <bookViews>
    <workbookView xWindow="0" yWindow="0" windowWidth="28800" windowHeight="12210" firstSheet="1" activeTab="1"/>
  </bookViews>
  <sheets>
    <sheet name="リストデータ" sheetId="14" state="hidden" r:id="rId1"/>
    <sheet name="診療所" sheetId="9" r:id="rId2"/>
    <sheet name="病院" sheetId="10" r:id="rId3"/>
  </sheets>
  <definedNames>
    <definedName name="_xlnm._FilterDatabase" localSheetId="1" hidden="1">診療所!$A$7:$N$30</definedName>
    <definedName name="_xlnm._FilterDatabase" localSheetId="2" hidden="1">病院!$A$8:$P$48</definedName>
    <definedName name="_xlnm.Print_Area" localSheetId="1">診療所!$A$1:$O$113</definedName>
    <definedName name="_xlnm.Print_Area" localSheetId="2">病院!$A$1:$P$142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33" i="10" l="1"/>
  <c r="W132" i="10"/>
  <c r="W131" i="10"/>
  <c r="W130" i="10"/>
  <c r="W129" i="10"/>
  <c r="W128" i="10"/>
  <c r="W127" i="10"/>
  <c r="W126" i="10"/>
  <c r="X7" i="9" l="1"/>
  <c r="Y7" i="9" s="1"/>
  <c r="Z7" i="9" s="1"/>
  <c r="AA7" i="9" s="1"/>
  <c r="AB7" i="9" s="1"/>
  <c r="AC7" i="9" s="1"/>
  <c r="W10" i="9" s="1"/>
  <c r="X10" i="9" s="1"/>
  <c r="Y10" i="9" s="1"/>
  <c r="Z10" i="9" s="1"/>
  <c r="AA10" i="9" s="1"/>
  <c r="AB10" i="9" s="1"/>
  <c r="AC10" i="9" s="1"/>
  <c r="W13" i="9" s="1"/>
  <c r="X13" i="9" s="1"/>
  <c r="Y13" i="9" s="1"/>
  <c r="Z13" i="9" s="1"/>
  <c r="AA13" i="9" s="1"/>
  <c r="AB13" i="9" s="1"/>
  <c r="AC13" i="9" s="1"/>
  <c r="W16" i="9" s="1"/>
  <c r="X16" i="9" s="1"/>
  <c r="Y16" i="9" s="1"/>
  <c r="Z16" i="9" s="1"/>
  <c r="AA16" i="9" s="1"/>
  <c r="AB16" i="9" s="1"/>
  <c r="AC16" i="9" s="1"/>
  <c r="W19" i="9" s="1"/>
  <c r="X19" i="9" s="1"/>
  <c r="Y19" i="9" s="1"/>
  <c r="Z19" i="9" s="1"/>
  <c r="AA19" i="9" s="1"/>
  <c r="AB19" i="9" s="1"/>
  <c r="AC19" i="9" s="1"/>
  <c r="W22" i="9" s="1"/>
  <c r="X22" i="9" s="1"/>
  <c r="Y22" i="9" s="1"/>
  <c r="Z22" i="9" s="1"/>
  <c r="AA22" i="9" s="1"/>
  <c r="AB22" i="9" s="1"/>
  <c r="AC22" i="9" s="1"/>
  <c r="W25" i="9" s="1"/>
  <c r="X25" i="9" s="1"/>
  <c r="Y25" i="9" s="1"/>
  <c r="Z25" i="9" s="1"/>
  <c r="AA25" i="9" s="1"/>
  <c r="AB25" i="9" s="1"/>
  <c r="AC25" i="9" s="1"/>
  <c r="W28" i="9" s="1"/>
  <c r="X28" i="9" s="1"/>
  <c r="Y28" i="9" s="1"/>
  <c r="Z28" i="9" s="1"/>
  <c r="AA28" i="9" s="1"/>
  <c r="AB28" i="9" s="1"/>
  <c r="AC28" i="9" s="1"/>
  <c r="W43" i="10"/>
  <c r="X43" i="10" s="1"/>
  <c r="Y43" i="10" s="1"/>
  <c r="Z43" i="10" s="1"/>
  <c r="AA43" i="10" s="1"/>
  <c r="AB43" i="10" s="1"/>
  <c r="AC43" i="10" s="1"/>
  <c r="W38" i="10"/>
  <c r="X38" i="10" s="1"/>
  <c r="Y38" i="10" s="1"/>
  <c r="Z38" i="10" s="1"/>
  <c r="AA38" i="10" s="1"/>
  <c r="AB38" i="10" s="1"/>
  <c r="AC38" i="10" s="1"/>
  <c r="W33" i="10"/>
  <c r="X33" i="10" s="1"/>
  <c r="Y33" i="10" s="1"/>
  <c r="Z33" i="10" s="1"/>
  <c r="AA33" i="10" s="1"/>
  <c r="AB33" i="10" s="1"/>
  <c r="AC33" i="10" s="1"/>
  <c r="W23" i="10"/>
  <c r="X23" i="10" s="1"/>
  <c r="Y23" i="10" s="1"/>
  <c r="Z23" i="10" s="1"/>
  <c r="AA23" i="10" s="1"/>
  <c r="AB23" i="10" s="1"/>
  <c r="AC23" i="10" s="1"/>
  <c r="W28" i="10" s="1"/>
  <c r="X28" i="10" s="1"/>
  <c r="Y28" i="10" s="1"/>
  <c r="Z28" i="10" s="1"/>
  <c r="AA28" i="10" s="1"/>
  <c r="AB28" i="10" s="1"/>
  <c r="AC28" i="10" s="1"/>
  <c r="W18" i="10"/>
  <c r="X18" i="10" s="1"/>
  <c r="Y18" i="10" s="1"/>
  <c r="Z18" i="10" s="1"/>
  <c r="AA18" i="10" s="1"/>
  <c r="AB18" i="10" s="1"/>
  <c r="AC18" i="10" s="1"/>
  <c r="W13" i="10"/>
  <c r="X13" i="10" s="1"/>
  <c r="Y13" i="10" s="1"/>
  <c r="Z13" i="10" s="1"/>
  <c r="AA13" i="10" s="1"/>
  <c r="AB13" i="10" s="1"/>
  <c r="AC13" i="10" s="1"/>
  <c r="X8" i="10"/>
  <c r="Y8" i="10" s="1"/>
  <c r="Z8" i="10" s="1"/>
  <c r="AA8" i="10" s="1"/>
  <c r="AB8" i="10" s="1"/>
  <c r="AC8" i="10" s="1"/>
  <c r="W39" i="10"/>
  <c r="X39" i="10"/>
  <c r="Y39" i="10"/>
  <c r="Z39" i="10"/>
  <c r="AA39" i="10"/>
  <c r="AB39" i="10"/>
  <c r="AC39" i="10"/>
  <c r="Z44" i="10"/>
  <c r="AA44" i="10"/>
  <c r="X9" i="10"/>
  <c r="Y9" i="10"/>
  <c r="Z9" i="10"/>
  <c r="AA9" i="10"/>
  <c r="AB9" i="10"/>
  <c r="J8" i="9"/>
  <c r="K8" i="9" s="1"/>
  <c r="O8" i="9" l="1"/>
  <c r="AC29" i="9"/>
  <c r="AC44" i="10" l="1"/>
  <c r="J29" i="9"/>
  <c r="K29" i="9" l="1"/>
  <c r="O29" i="9" s="1"/>
  <c r="W14" i="10"/>
  <c r="X14" i="10"/>
  <c r="Y14" i="10"/>
  <c r="Z14" i="10"/>
  <c r="AA14" i="10"/>
  <c r="AB14" i="10"/>
  <c r="AC14" i="10"/>
  <c r="W19" i="10"/>
  <c r="X19" i="10"/>
  <c r="Y19" i="10"/>
  <c r="Z19" i="10"/>
  <c r="AA19" i="10"/>
  <c r="AB19" i="10"/>
  <c r="AC19" i="10"/>
  <c r="W9" i="10"/>
  <c r="D49" i="10" l="1"/>
  <c r="D8" i="10"/>
  <c r="E8" i="10" s="1"/>
  <c r="F8" i="10" s="1"/>
  <c r="G8" i="10" s="1"/>
  <c r="H8" i="10" s="1"/>
  <c r="I8" i="10" s="1"/>
  <c r="W8" i="9" l="1"/>
  <c r="X8" i="9"/>
  <c r="Y8" i="9"/>
  <c r="J12" i="10"/>
  <c r="AC9" i="10"/>
  <c r="AB44" i="10"/>
  <c r="Y44" i="10"/>
  <c r="X44" i="10"/>
  <c r="W44" i="10"/>
  <c r="AC34" i="10"/>
  <c r="AB34" i="10"/>
  <c r="AA34" i="10"/>
  <c r="Z34" i="10"/>
  <c r="Y34" i="10"/>
  <c r="X34" i="10"/>
  <c r="W34" i="10"/>
  <c r="AC29" i="10"/>
  <c r="AB29" i="10"/>
  <c r="AA29" i="10"/>
  <c r="Z29" i="10"/>
  <c r="Y29" i="10"/>
  <c r="X29" i="10"/>
  <c r="W29" i="10"/>
  <c r="AC24" i="10"/>
  <c r="AB24" i="10"/>
  <c r="AA24" i="10"/>
  <c r="Z24" i="10"/>
  <c r="Y24" i="10"/>
  <c r="X24" i="10"/>
  <c r="W24" i="10"/>
  <c r="L44" i="10" l="1"/>
  <c r="L39" i="10"/>
  <c r="J46" i="10"/>
  <c r="J47" i="10"/>
  <c r="J11" i="10"/>
  <c r="L14" i="10"/>
  <c r="L9" i="10"/>
  <c r="C126" i="10" s="1"/>
  <c r="D97" i="9"/>
  <c r="D7" i="9"/>
  <c r="E7" i="9" s="1"/>
  <c r="F7" i="9" s="1"/>
  <c r="G7" i="9" s="1"/>
  <c r="H7" i="9" s="1"/>
  <c r="I7" i="9" s="1"/>
  <c r="Z8" i="9" l="1"/>
  <c r="AA8" i="9"/>
  <c r="AB29" i="9" l="1"/>
  <c r="L19" i="10" l="1"/>
  <c r="J23" i="9" l="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M104" i="10" l="1"/>
  <c r="D99" i="10"/>
  <c r="J37" i="10"/>
  <c r="C13" i="10"/>
  <c r="D13" i="10" s="1"/>
  <c r="E13" i="10" s="1"/>
  <c r="F13" i="10" s="1"/>
  <c r="G13" i="10" s="1"/>
  <c r="H13" i="10" s="1"/>
  <c r="I13" i="10" s="1"/>
  <c r="C18" i="10" s="1"/>
  <c r="D18" i="10" s="1"/>
  <c r="E18" i="10" s="1"/>
  <c r="F18" i="10" s="1"/>
  <c r="G18" i="10" s="1"/>
  <c r="H18" i="10" s="1"/>
  <c r="I18" i="10" s="1"/>
  <c r="C23" i="10" s="1"/>
  <c r="D23" i="10" s="1"/>
  <c r="E23" i="10" s="1"/>
  <c r="F23" i="10" s="1"/>
  <c r="G23" i="10" s="1"/>
  <c r="H23" i="10" s="1"/>
  <c r="I23" i="10" s="1"/>
  <c r="C28" i="10" s="1"/>
  <c r="D28" i="10" s="1"/>
  <c r="E28" i="10" s="1"/>
  <c r="F28" i="10" s="1"/>
  <c r="G28" i="10" s="1"/>
  <c r="H28" i="10" s="1"/>
  <c r="I28" i="10" s="1"/>
  <c r="C33" i="10" s="1"/>
  <c r="D33" i="10" s="1"/>
  <c r="E33" i="10" s="1"/>
  <c r="F33" i="10" s="1"/>
  <c r="G33" i="10" s="1"/>
  <c r="H33" i="10" s="1"/>
  <c r="I33" i="10" s="1"/>
  <c r="C38" i="10" s="1"/>
  <c r="D38" i="10" s="1"/>
  <c r="E38" i="10" s="1"/>
  <c r="F38" i="10" s="1"/>
  <c r="G38" i="10" s="1"/>
  <c r="H38" i="10" s="1"/>
  <c r="I38" i="10" s="1"/>
  <c r="C43" i="10" s="1"/>
  <c r="D43" i="10" s="1"/>
  <c r="E43" i="10" s="1"/>
  <c r="F43" i="10" s="1"/>
  <c r="G43" i="10" s="1"/>
  <c r="H43" i="10" s="1"/>
  <c r="I43" i="10" s="1"/>
  <c r="L74" i="9"/>
  <c r="D69" i="9"/>
  <c r="AA29" i="9"/>
  <c r="Z29" i="9"/>
  <c r="Y29" i="9"/>
  <c r="X29" i="9"/>
  <c r="W29" i="9"/>
  <c r="AC26" i="9"/>
  <c r="AB26" i="9"/>
  <c r="AA26" i="9"/>
  <c r="Z26" i="9"/>
  <c r="Y26" i="9"/>
  <c r="X26" i="9"/>
  <c r="W26" i="9"/>
  <c r="J26" i="9"/>
  <c r="AC23" i="9"/>
  <c r="AB23" i="9"/>
  <c r="AA23" i="9"/>
  <c r="Z23" i="9"/>
  <c r="Y23" i="9"/>
  <c r="X23" i="9"/>
  <c r="W23" i="9"/>
  <c r="D102" i="9"/>
  <c r="AC20" i="9"/>
  <c r="AB20" i="9"/>
  <c r="AA20" i="9"/>
  <c r="Z20" i="9"/>
  <c r="Y20" i="9"/>
  <c r="X20" i="9"/>
  <c r="W20" i="9"/>
  <c r="J20" i="9"/>
  <c r="AC17" i="9"/>
  <c r="AB17" i="9"/>
  <c r="AA17" i="9"/>
  <c r="Z17" i="9"/>
  <c r="Y17" i="9"/>
  <c r="X17" i="9"/>
  <c r="W17" i="9"/>
  <c r="J17" i="9"/>
  <c r="AC14" i="9"/>
  <c r="AB14" i="9"/>
  <c r="AA14" i="9"/>
  <c r="Z14" i="9"/>
  <c r="Y14" i="9"/>
  <c r="X14" i="9"/>
  <c r="W14" i="9"/>
  <c r="J14" i="9"/>
  <c r="AC11" i="9"/>
  <c r="AB11" i="9"/>
  <c r="AA11" i="9"/>
  <c r="Z11" i="9"/>
  <c r="Y11" i="9"/>
  <c r="X11" i="9"/>
  <c r="W11" i="9"/>
  <c r="J11" i="9"/>
  <c r="AC8" i="9"/>
  <c r="AB8" i="9"/>
  <c r="C10" i="9"/>
  <c r="D10" i="9" s="1"/>
  <c r="E10" i="9" s="1"/>
  <c r="F10" i="9" s="1"/>
  <c r="G10" i="9" s="1"/>
  <c r="H10" i="9" s="1"/>
  <c r="I10" i="9" s="1"/>
  <c r="C13" i="9" s="1"/>
  <c r="D13" i="9" s="1"/>
  <c r="E13" i="9" s="1"/>
  <c r="F13" i="9" s="1"/>
  <c r="G13" i="9" s="1"/>
  <c r="H13" i="9" s="1"/>
  <c r="I13" i="9" s="1"/>
  <c r="C16" i="9" s="1"/>
  <c r="D16" i="9" s="1"/>
  <c r="E16" i="9" s="1"/>
  <c r="F16" i="9" s="1"/>
  <c r="G16" i="9" s="1"/>
  <c r="H16" i="9" s="1"/>
  <c r="I16" i="9" s="1"/>
  <c r="C19" i="9" s="1"/>
  <c r="D98" i="9" l="1"/>
  <c r="K20" i="9"/>
  <c r="O20" i="9" s="1"/>
  <c r="D19" i="9"/>
  <c r="J32" i="9"/>
  <c r="J22" i="10"/>
  <c r="J36" i="10"/>
  <c r="L34" i="10"/>
  <c r="C131" i="10" s="1"/>
  <c r="J32" i="10"/>
  <c r="J17" i="10"/>
  <c r="C133" i="10"/>
  <c r="J42" i="10"/>
  <c r="C128" i="10"/>
  <c r="K11" i="9"/>
  <c r="O11" i="9" s="1"/>
  <c r="K23" i="9"/>
  <c r="O23" i="9" s="1"/>
  <c r="D100" i="9"/>
  <c r="K17" i="9"/>
  <c r="O17" i="9" s="1"/>
  <c r="J21" i="10"/>
  <c r="K14" i="9"/>
  <c r="O14" i="9" s="1"/>
  <c r="L24" i="10"/>
  <c r="C129" i="10" s="1"/>
  <c r="J26" i="10"/>
  <c r="D99" i="9"/>
  <c r="C132" i="10"/>
  <c r="J41" i="10"/>
  <c r="D104" i="9"/>
  <c r="K26" i="9"/>
  <c r="O26" i="9" s="1"/>
  <c r="D103" i="9"/>
  <c r="J16" i="10"/>
  <c r="C127" i="10"/>
  <c r="J27" i="10"/>
  <c r="D101" i="9"/>
  <c r="L29" i="10"/>
  <c r="C130" i="10" s="1"/>
  <c r="J31" i="10"/>
  <c r="E19" i="9" l="1"/>
  <c r="D131" i="10"/>
  <c r="D130" i="10"/>
  <c r="D129" i="10"/>
  <c r="D128" i="10"/>
  <c r="D127" i="10"/>
  <c r="D133" i="10"/>
  <c r="D132" i="10"/>
  <c r="G92" i="9"/>
  <c r="M49" i="10"/>
  <c r="M50" i="10"/>
  <c r="D105" i="9"/>
  <c r="I122" i="10"/>
  <c r="C134" i="10"/>
  <c r="G93" i="9"/>
  <c r="D126" i="10"/>
  <c r="F19" i="9" l="1"/>
  <c r="E135" i="10"/>
  <c r="D134" i="10"/>
  <c r="J104" i="9"/>
  <c r="J98" i="9"/>
  <c r="J103" i="9"/>
  <c r="J101" i="9"/>
  <c r="J102" i="9"/>
  <c r="J97" i="9"/>
  <c r="J100" i="9"/>
  <c r="J99" i="9"/>
  <c r="F101" i="9"/>
  <c r="F97" i="9"/>
  <c r="F104" i="9"/>
  <c r="F100" i="9"/>
  <c r="F103" i="9"/>
  <c r="F99" i="9"/>
  <c r="F102" i="9"/>
  <c r="F98" i="9"/>
  <c r="M133" i="10"/>
  <c r="H132" i="10"/>
  <c r="J132" i="10" s="1"/>
  <c r="M131" i="10"/>
  <c r="O131" i="10" s="1"/>
  <c r="H130" i="10"/>
  <c r="J130" i="10" s="1"/>
  <c r="M129" i="10"/>
  <c r="O129" i="10" s="1"/>
  <c r="H128" i="10"/>
  <c r="J128" i="10" s="1"/>
  <c r="M127" i="10"/>
  <c r="O127" i="10" s="1"/>
  <c r="H126" i="10"/>
  <c r="M132" i="10"/>
  <c r="O132" i="10" s="1"/>
  <c r="H127" i="10"/>
  <c r="J127" i="10" s="1"/>
  <c r="H129" i="10"/>
  <c r="J129" i="10" s="1"/>
  <c r="M126" i="10"/>
  <c r="H131" i="10"/>
  <c r="J131" i="10" s="1"/>
  <c r="M128" i="10"/>
  <c r="O128" i="10" s="1"/>
  <c r="H133" i="10"/>
  <c r="M130" i="10"/>
  <c r="O130" i="10" s="1"/>
  <c r="G19" i="9" l="1"/>
  <c r="J106" i="9"/>
  <c r="F106" i="9"/>
  <c r="M97" i="9"/>
  <c r="W97" i="9" s="1"/>
  <c r="M104" i="9"/>
  <c r="W104" i="9" s="1"/>
  <c r="M98" i="9"/>
  <c r="W98" i="9" s="1"/>
  <c r="J133" i="10"/>
  <c r="H134" i="10"/>
  <c r="O133" i="10"/>
  <c r="M134" i="10"/>
  <c r="M103" i="9"/>
  <c r="W103" i="9" s="1"/>
  <c r="M101" i="9"/>
  <c r="W101" i="9" s="1"/>
  <c r="J105" i="9"/>
  <c r="F105" i="9"/>
  <c r="M100" i="9"/>
  <c r="W100" i="9" s="1"/>
  <c r="M99" i="9"/>
  <c r="W99" i="9" s="1"/>
  <c r="M102" i="9"/>
  <c r="W102" i="9" s="1"/>
  <c r="J126" i="10"/>
  <c r="O126" i="10"/>
  <c r="N106" i="9" l="1"/>
  <c r="H19" i="9"/>
  <c r="N102" i="9"/>
  <c r="N99" i="9"/>
  <c r="N101" i="9"/>
  <c r="N100" i="9"/>
  <c r="N103" i="9"/>
  <c r="N104" i="9"/>
  <c r="N98" i="9"/>
  <c r="O134" i="10"/>
  <c r="J134" i="10"/>
  <c r="M105" i="9"/>
  <c r="N97" i="9"/>
  <c r="I19" i="9" l="1"/>
  <c r="F116" i="10"/>
  <c r="N105" i="9"/>
  <c r="F86" i="9" s="1"/>
  <c r="C22" i="9" l="1"/>
  <c r="D22" i="9" s="1"/>
  <c r="E22" i="9" s="1"/>
  <c r="F22" i="9" s="1"/>
  <c r="G22" i="9" s="1"/>
  <c r="H22" i="9" s="1"/>
  <c r="I22" i="9" s="1"/>
  <c r="C25" i="9" s="1"/>
  <c r="D25" i="9" s="1"/>
  <c r="E25" i="9" s="1"/>
  <c r="F25" i="9" s="1"/>
  <c r="G25" i="9" s="1"/>
  <c r="H25" i="9" s="1"/>
  <c r="I25" i="9" s="1"/>
  <c r="C28" i="9" s="1"/>
  <c r="D28" i="9" s="1"/>
  <c r="E28" i="9" s="1"/>
  <c r="F28" i="9" s="1"/>
  <c r="G28" i="9" s="1"/>
  <c r="H28" i="9" s="1"/>
  <c r="I28" i="9" s="1"/>
</calcChain>
</file>

<file path=xl/comments1.xml><?xml version="1.0" encoding="utf-8"?>
<comments xmlns="http://schemas.openxmlformats.org/spreadsheetml/2006/main">
  <authors>
    <author>厚生労働省ネットワークシステム</author>
  </authors>
  <commentList>
    <comment ref="K5"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<sst xmlns="http://schemas.openxmlformats.org/spreadsheetml/2006/main" count="334" uniqueCount="132">
  <si>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</si>
  <si>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</si>
  <si>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</si>
  <si>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</si>
  <si>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</si>
  <si>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</si>
  <si>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</si>
  <si>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</si>
  <si>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</si>
  <si>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</si>
  <si>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</si>
  <si>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</si>
  <si>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</si>
  <si>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</si>
  <si>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</si>
  <si>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</si>
  <si>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○○○都道府県知事　様</t>
    <rPh sb="3" eb="7">
      <t>トドウフケン</t>
    </rPh>
    <rPh sb="7" eb="9">
      <t>チジ</t>
    </rPh>
    <rPh sb="10" eb="11">
      <t>サマ</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</si>
  <si>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</si>
  <si>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</si>
  <si>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</si>
  <si>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</si>
  <si>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</si>
  <si>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</si>
  <si>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</si>
  <si>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</si>
  <si>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</si>
  <si>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</si>
  <si>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</si>
  <si>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</si>
  <si>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</si>
  <si>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</si>
  <si>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</si>
  <si>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</si>
  <si>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</si>
  <si>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</si>
  <si>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</si>
  <si>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</si>
  <si>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</si>
  <si>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</si>
  <si>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</si>
  <si>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</si>
  <si>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</si>
  <si>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</si>
  <si>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</si>
  <si>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</si>
  <si>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</si>
  <si>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</si>
  <si>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</si>
  <si>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</si>
  <si>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</si>
  <si>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</si>
  <si>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</si>
  <si>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</si>
  <si>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</si>
  <si>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</si>
  <si>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</si>
  <si>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</si>
  <si>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</si>
  <si>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</si>
  <si>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</si>
  <si>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</si>
  <si>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</si>
  <si>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</si>
  <si>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</si>
  <si>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</si>
  <si>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</si>
  <si>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</si>
  <si>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</si>
  <si>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</si>
  <si>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</si>
  <si>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</si>
  <si>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</si>
  <si>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</si>
  <si>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</si>
  <si>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</si>
  <si>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</si>
  <si>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</si>
  <si>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</si>
  <si>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</si>
  <si>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</si>
  <si>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</si>
  <si>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</si>
  <si>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</si>
  <si>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</si>
  <si>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</si>
  <si>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</si>
  <si>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</si>
  <si>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</si>
  <si>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</si>
  <si>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</si>
  <si>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</si>
  <si>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</si>
  <si>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</si>
  <si>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</si>
  <si>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</si>
  <si>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</si>
  <si>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</si>
  <si>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</si>
  <si>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</si>
  <si>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</si>
  <si>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</si>
  <si>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</si>
  <si>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</si>
  <si>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</si>
  <si>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</si>
  <si>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</si>
  <si>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</si>
  <si>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</si>
  <si>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</si>
  <si>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</si>
  <si>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</si>
  <si>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</si>
  <si>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</si>
  <si>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</si>
  <si>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</si>
  <si>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</si>
  <si>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</si>
  <si>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</si>
  <si>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8月7日の週</t>
    <rPh sb="1" eb="2">
      <t>ガツ</t>
    </rPh>
    <rPh sb="3" eb="4">
      <t>ニチ</t>
    </rPh>
    <rPh sb="5" eb="6">
      <t>シュウ</t>
    </rPh>
    <phoneticPr fontId="2"/>
  </si>
  <si>
    <t>8月14日の週</t>
    <rPh sb="1" eb="2">
      <t>ガツ</t>
    </rPh>
    <rPh sb="4" eb="5">
      <t>ニチ</t>
    </rPh>
    <rPh sb="6" eb="7">
      <t>シュウ</t>
    </rPh>
    <phoneticPr fontId="2"/>
  </si>
  <si>
    <t>8月21日の週</t>
    <rPh sb="1" eb="2">
      <t>ガツ</t>
    </rPh>
    <rPh sb="4" eb="5">
      <t>ニチ</t>
    </rPh>
    <rPh sb="6" eb="7">
      <t>シュウ</t>
    </rPh>
    <phoneticPr fontId="2"/>
  </si>
  <si>
    <t>8月28日の週</t>
    <rPh sb="1" eb="2">
      <t>ガツ</t>
    </rPh>
    <rPh sb="4" eb="5">
      <t>ニチ</t>
    </rPh>
    <rPh sb="6" eb="7">
      <t>シュウ</t>
    </rPh>
    <phoneticPr fontId="2"/>
  </si>
  <si>
    <t>9月4日の週</t>
    <rPh sb="1" eb="2">
      <t>ガツ</t>
    </rPh>
    <rPh sb="3" eb="4">
      <t>ニチ</t>
    </rPh>
    <rPh sb="5" eb="6">
      <t>シュウ</t>
    </rPh>
    <phoneticPr fontId="2"/>
  </si>
  <si>
    <t>9月11日の週</t>
    <rPh sb="1" eb="2">
      <t>ガツ</t>
    </rPh>
    <rPh sb="4" eb="5">
      <t>ニチ</t>
    </rPh>
    <rPh sb="6" eb="7">
      <t>シュウ</t>
    </rPh>
    <phoneticPr fontId="2"/>
  </si>
  <si>
    <t>9月18日の週</t>
    <rPh sb="1" eb="2">
      <t>ガツ</t>
    </rPh>
    <rPh sb="4" eb="5">
      <t>ニチ</t>
    </rPh>
    <rPh sb="6" eb="7">
      <t>シュウ</t>
    </rPh>
    <phoneticPr fontId="2"/>
  </si>
  <si>
    <t>9月25日の週</t>
    <rPh sb="1" eb="2">
      <t>ガツ</t>
    </rPh>
    <rPh sb="4" eb="5">
      <t>ニチ</t>
    </rPh>
    <rPh sb="6" eb="7">
      <t>シュウ</t>
    </rPh>
    <phoneticPr fontId="2"/>
  </si>
  <si>
    <t>参考記載：各加算の対象となった接種の数</t>
    <rPh sb="5" eb="6">
      <t>カク</t>
    </rPh>
    <phoneticPr fontId="2"/>
  </si>
  <si>
    <t>参考記載：1日50回加算の対象となった接種の数</t>
    <rPh sb="0" eb="2">
      <t>サンコウ</t>
    </rPh>
    <rPh sb="2" eb="4">
      <t>キサイ</t>
    </rPh>
    <rPh sb="13" eb="15">
      <t>タイショウ</t>
    </rPh>
    <rPh sb="19" eb="21">
      <t>セッシュ</t>
    </rPh>
    <rPh sb="22" eb="23">
      <t>スウ</t>
    </rPh>
    <phoneticPr fontId="2"/>
  </si>
  <si>
    <t>　8月7日から10月1日の期間において、別紙報告書のとおりコロナウイルスワクチンの接種を実施したため、以下のとおり請求する。</t>
    <rPh sb="2" eb="3">
      <t>ガツ</t>
    </rPh>
    <rPh sb="4" eb="5">
      <t>カ</t>
    </rPh>
    <rPh sb="13" eb="15">
      <t>キカン</t>
    </rPh>
    <rPh sb="41" eb="43">
      <t>セッシュ</t>
    </rPh>
    <rPh sb="44" eb="46">
      <t>ジッシ</t>
    </rPh>
    <rPh sb="51" eb="53">
      <t>イカ</t>
    </rPh>
    <rPh sb="57" eb="59">
      <t>セイキュウ</t>
    </rPh>
    <phoneticPr fontId="2"/>
  </si>
  <si>
    <t>8月7日から10月1日の間</t>
    <rPh sb="3" eb="4">
      <t>ニチ</t>
    </rPh>
    <rPh sb="12" eb="13">
      <t>アイダ</t>
    </rPh>
    <phoneticPr fontId="2"/>
  </si>
  <si>
    <t>　8月7日から10月1日の期間において、別紙報告書のとおりコロナウイルスワクチンの接種を実施したため、以下のとおり請求する。</t>
    <rPh sb="13" eb="15">
      <t>キカン</t>
    </rPh>
    <rPh sb="41" eb="43">
      <t>セッシュ</t>
    </rPh>
    <rPh sb="44" eb="46">
      <t>ジッシ</t>
    </rPh>
    <rPh sb="51" eb="53">
      <t>イカ</t>
    </rPh>
    <rPh sb="57" eb="59">
      <t>セイキュウ</t>
    </rPh>
    <phoneticPr fontId="2"/>
  </si>
  <si>
    <t>※計算上、必要なので消さないこと。（印刷不要）</t>
    <rPh sb="1" eb="4">
      <t>ケイサンジョウ</t>
    </rPh>
    <rPh sb="5" eb="7">
      <t>ヒツヨウ</t>
    </rPh>
    <rPh sb="10" eb="11">
      <t>ケ</t>
    </rPh>
    <rPh sb="18" eb="20">
      <t>インサツ</t>
    </rPh>
    <rPh sb="20" eb="2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</si>
</sst>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 numFmtId="184" formatCode="\(#,##0&quot;回&quot;\);[Red]\(\-#,##0&quot;回&quot;\)"/>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27">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lignmen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0" fontId="0" fillId="0" borderId="0" xfId="0" applyBorder="1" applyProtection="1">
      <alignment vertical="center"/>
      <protection locked="0"/>
    </xf>
    <xf numFmtId="0" fontId="0" fillId="0" borderId="0" xfId="0" applyProtection="1">
      <alignment vertical="center"/>
      <protection locked="0"/>
    </xf>
    <xf numFmtId="38" fontId="8" fillId="3" borderId="1" xfId="1" applyFont="1" applyFill="1" applyBorder="1" applyAlignment="1" applyProtection="1">
      <alignment horizontal="center" vertical="center"/>
    </xf>
    <xf numFmtId="0" fontId="28" fillId="0" borderId="7" xfId="0" applyFont="1" applyBorder="1" applyProtection="1">
      <alignment vertical="center"/>
    </xf>
    <xf numFmtId="0" fontId="0" fillId="0" borderId="0" xfId="0" applyProtection="1">
      <alignment vertical="center"/>
    </xf>
    <xf numFmtId="0" fontId="26" fillId="0" borderId="0" xfId="0" applyFont="1" applyAlignment="1" applyProtection="1">
      <alignment horizontal="right" vertical="center"/>
    </xf>
    <xf numFmtId="0" fontId="18" fillId="0" borderId="0" xfId="0" applyFont="1" applyAlignment="1" applyProtection="1"/>
    <xf numFmtId="0" fontId="18" fillId="0" borderId="0" xfId="0" applyFont="1" applyProtection="1">
      <alignment vertical="center"/>
    </xf>
    <xf numFmtId="0" fontId="16" fillId="0" borderId="0" xfId="0" applyFont="1" applyAlignment="1" applyProtection="1">
      <alignment horizontal="center" vertical="top"/>
    </xf>
    <xf numFmtId="0" fontId="16" fillId="0" borderId="0" xfId="0" applyFont="1" applyAlignment="1" applyProtection="1">
      <alignment horizontal="center" vertical="center"/>
    </xf>
    <xf numFmtId="0" fontId="20" fillId="0" borderId="0" xfId="0" applyFont="1" applyProtection="1">
      <alignment vertical="center"/>
    </xf>
    <xf numFmtId="0" fontId="0" fillId="0" borderId="0" xfId="0" applyBorder="1" applyAlignment="1" applyProtection="1">
      <alignment horizontal="center" vertical="center"/>
    </xf>
    <xf numFmtId="0" fontId="22" fillId="0" borderId="1" xfId="0" applyFont="1" applyBorder="1" applyAlignment="1" applyProtection="1">
      <alignment horizontal="center" vertical="center"/>
    </xf>
    <xf numFmtId="176" fontId="23" fillId="2" borderId="1" xfId="0" applyNumberFormat="1" applyFont="1" applyFill="1" applyBorder="1" applyAlignment="1" applyProtection="1">
      <alignment horizontal="center" vertical="center"/>
    </xf>
    <xf numFmtId="0" fontId="15" fillId="4" borderId="8" xfId="0" applyFont="1" applyFill="1" applyBorder="1" applyProtection="1">
      <alignment vertical="center"/>
    </xf>
    <xf numFmtId="0" fontId="15" fillId="4" borderId="15" xfId="0" applyFont="1" applyFill="1" applyBorder="1" applyProtection="1">
      <alignment vertical="center"/>
    </xf>
    <xf numFmtId="38" fontId="15" fillId="4" borderId="1" xfId="1" applyFont="1" applyFill="1" applyBorder="1" applyProtection="1">
      <alignment vertical="center"/>
    </xf>
    <xf numFmtId="0" fontId="0" fillId="0" borderId="0" xfId="0" applyBorder="1" applyProtection="1">
      <alignment vertical="center"/>
    </xf>
    <xf numFmtId="0" fontId="22"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0" fontId="8" fillId="0" borderId="1" xfId="0" applyFont="1" applyBorder="1" applyProtection="1">
      <alignment vertical="center"/>
    </xf>
    <xf numFmtId="0" fontId="8" fillId="4" borderId="1" xfId="0" applyFont="1" applyFill="1" applyBorder="1" applyAlignment="1" applyProtection="1">
      <alignment horizontal="center" vertical="center" wrapText="1"/>
    </xf>
    <xf numFmtId="40" fontId="8" fillId="3" borderId="1" xfId="1" applyNumberFormat="1" applyFont="1" applyFill="1" applyBorder="1" applyAlignment="1" applyProtection="1">
      <alignment horizontal="center" vertical="center"/>
    </xf>
    <xf numFmtId="38" fontId="15" fillId="0" borderId="8" xfId="1" applyFont="1" applyBorder="1" applyProtection="1">
      <alignment vertical="center"/>
    </xf>
    <xf numFmtId="38" fontId="15" fillId="0" borderId="15" xfId="1" applyFont="1" applyBorder="1" applyAlignment="1" applyProtection="1">
      <alignment horizontal="center" vertical="center"/>
    </xf>
    <xf numFmtId="0" fontId="15" fillId="4" borderId="1" xfId="0" applyFont="1" applyFill="1" applyBorder="1" applyProtection="1">
      <alignment vertical="center"/>
    </xf>
    <xf numFmtId="0" fontId="8" fillId="4" borderId="1" xfId="0" applyFont="1" applyFill="1" applyBorder="1" applyProtection="1">
      <alignment vertical="center"/>
    </xf>
    <xf numFmtId="0" fontId="8" fillId="0" borderId="0" xfId="0" applyFont="1" applyProtection="1">
      <alignment vertical="center"/>
    </xf>
    <xf numFmtId="0" fontId="15" fillId="4" borderId="10" xfId="0" applyFont="1" applyFill="1" applyBorder="1" applyProtection="1">
      <alignment vertical="center"/>
    </xf>
    <xf numFmtId="0" fontId="15" fillId="4" borderId="11" xfId="0" applyFont="1" applyFill="1" applyBorder="1" applyProtection="1">
      <alignment vertical="center"/>
    </xf>
    <xf numFmtId="38" fontId="8" fillId="0" borderId="0" xfId="1" applyFont="1" applyBorder="1" applyProtection="1">
      <alignment vertical="center"/>
    </xf>
    <xf numFmtId="38" fontId="22" fillId="0" borderId="0" xfId="1" applyFont="1" applyBorder="1" applyAlignment="1" applyProtection="1">
      <alignment horizontal="center" vertical="center"/>
    </xf>
    <xf numFmtId="0" fontId="9" fillId="0" borderId="0" xfId="0" applyFont="1" applyAlignment="1" applyProtection="1">
      <alignment horizontal="center" vertical="center"/>
    </xf>
    <xf numFmtId="0" fontId="26" fillId="0" borderId="0" xfId="0" applyFont="1" applyProtection="1">
      <alignment vertical="center"/>
    </xf>
    <xf numFmtId="0" fontId="10" fillId="0" borderId="0" xfId="0" applyFont="1" applyProtection="1">
      <alignment vertical="center"/>
    </xf>
    <xf numFmtId="0" fontId="37" fillId="0" borderId="0" xfId="0" applyFont="1" applyProtection="1">
      <alignment vertical="center"/>
    </xf>
    <xf numFmtId="0" fontId="10" fillId="0" borderId="0" xfId="0" applyFont="1" applyBorder="1" applyProtection="1">
      <alignment vertical="center"/>
    </xf>
    <xf numFmtId="0" fontId="10" fillId="0" borderId="17" xfId="0" applyFont="1" applyBorder="1" applyProtection="1">
      <alignment vertical="center"/>
    </xf>
    <xf numFmtId="0" fontId="26" fillId="0" borderId="17" xfId="0" applyFont="1" applyBorder="1" applyProtection="1">
      <alignment vertical="center"/>
    </xf>
    <xf numFmtId="0" fontId="17" fillId="0" borderId="0" xfId="0" applyFont="1" applyAlignment="1" applyProtection="1">
      <alignment horizontal="right" vertical="center"/>
    </xf>
    <xf numFmtId="0" fontId="26" fillId="0" borderId="0" xfId="0" applyFont="1" applyFill="1" applyProtection="1">
      <alignment vertical="center"/>
    </xf>
    <xf numFmtId="0" fontId="10" fillId="0" borderId="0" xfId="0" applyFont="1" applyFill="1" applyProtection="1">
      <alignment vertical="center"/>
    </xf>
    <xf numFmtId="0" fontId="26" fillId="0" borderId="0" xfId="0" applyFont="1" applyBorder="1" applyProtection="1">
      <alignment vertical="center"/>
    </xf>
    <xf numFmtId="0" fontId="26" fillId="5" borderId="0" xfId="0" applyFont="1" applyFill="1" applyProtection="1">
      <alignment vertical="center"/>
    </xf>
    <xf numFmtId="0" fontId="17" fillId="0" borderId="0" xfId="0" applyFont="1" applyProtection="1">
      <alignment vertical="center"/>
    </xf>
    <xf numFmtId="0" fontId="17" fillId="0" borderId="0" xfId="0" applyFont="1" applyAlignment="1" applyProtection="1">
      <alignment vertical="top"/>
    </xf>
    <xf numFmtId="0" fontId="24" fillId="0" borderId="0" xfId="0" applyFont="1" applyProtection="1">
      <alignment vertical="center"/>
    </xf>
    <xf numFmtId="0" fontId="32" fillId="0" borderId="0" xfId="0" applyFont="1" applyProtection="1">
      <alignment vertical="center"/>
    </xf>
    <xf numFmtId="0" fontId="6" fillId="0" borderId="0" xfId="0" applyFont="1" applyProtection="1">
      <alignment vertical="center"/>
    </xf>
    <xf numFmtId="0" fontId="30" fillId="0" borderId="0" xfId="2" applyFont="1" applyBorder="1" applyProtection="1">
      <alignment vertical="center"/>
    </xf>
    <xf numFmtId="0" fontId="30" fillId="0" borderId="0" xfId="0" applyFont="1" applyProtection="1">
      <alignment vertical="center"/>
    </xf>
    <xf numFmtId="0" fontId="11" fillId="0" borderId="7" xfId="2" applyFont="1" applyBorder="1" applyProtection="1">
      <alignment vertical="center"/>
    </xf>
    <xf numFmtId="0" fontId="0" fillId="0" borderId="7" xfId="0" applyBorder="1" applyProtection="1">
      <alignment vertical="center"/>
    </xf>
    <xf numFmtId="0" fontId="11" fillId="3" borderId="7" xfId="2" applyFont="1" applyFill="1" applyBorder="1" applyProtection="1">
      <alignment vertical="center"/>
    </xf>
    <xf numFmtId="0" fontId="4" fillId="0" borderId="0" xfId="2" applyFont="1" applyBorder="1" applyAlignment="1" applyProtection="1">
      <alignment vertical="top" wrapText="1"/>
    </xf>
    <xf numFmtId="0" fontId="4" fillId="0" borderId="0" xfId="2" applyFont="1" applyBorder="1" applyProtection="1">
      <alignment vertical="center"/>
    </xf>
    <xf numFmtId="0" fontId="3" fillId="0" borderId="0" xfId="2" applyFont="1" applyBorder="1" applyProtection="1">
      <alignment vertical="center"/>
    </xf>
    <xf numFmtId="0" fontId="3" fillId="0" borderId="0" xfId="2" applyFont="1" applyBorder="1" applyAlignment="1" applyProtection="1">
      <alignment vertical="center"/>
    </xf>
    <xf numFmtId="0" fontId="3" fillId="0" borderId="0" xfId="2" applyFont="1" applyBorder="1" applyAlignment="1" applyProtection="1">
      <alignment horizontal="right" vertical="center"/>
    </xf>
    <xf numFmtId="0" fontId="33" fillId="0" borderId="7" xfId="2" applyFont="1" applyBorder="1" applyProtection="1">
      <alignment vertical="center"/>
    </xf>
    <xf numFmtId="0" fontId="34" fillId="0" borderId="7" xfId="0" applyFont="1" applyBorder="1" applyProtection="1">
      <alignment vertical="center"/>
    </xf>
    <xf numFmtId="0" fontId="29" fillId="0" borderId="0" xfId="0" applyFont="1" applyProtection="1">
      <alignment vertical="center"/>
    </xf>
    <xf numFmtId="0" fontId="11" fillId="0" borderId="0" xfId="0" applyFont="1" applyProtection="1">
      <alignment vertical="center"/>
    </xf>
    <xf numFmtId="179" fontId="11" fillId="0" borderId="0" xfId="0" applyNumberFormat="1" applyFont="1" applyProtection="1">
      <alignment vertical="center"/>
    </xf>
    <xf numFmtId="177" fontId="11" fillId="0" borderId="0" xfId="0" applyNumberFormat="1" applyFont="1" applyProtection="1">
      <alignment vertical="center"/>
    </xf>
    <xf numFmtId="0" fontId="15" fillId="0" borderId="0" xfId="0" applyFont="1" applyAlignment="1" applyProtection="1">
      <alignment horizontal="center" vertical="center"/>
    </xf>
    <xf numFmtId="38" fontId="15" fillId="0" borderId="0" xfId="1" applyFont="1" applyAlignment="1" applyProtection="1">
      <alignment horizontal="right" vertical="center"/>
    </xf>
    <xf numFmtId="0" fontId="11" fillId="0" borderId="7" xfId="0" applyFont="1" applyBorder="1" applyProtection="1">
      <alignment vertical="center"/>
    </xf>
    <xf numFmtId="178" fontId="11" fillId="0" borderId="9" xfId="1" applyNumberFormat="1" applyFont="1" applyBorder="1" applyProtection="1">
      <alignment vertical="center"/>
    </xf>
    <xf numFmtId="180" fontId="11" fillId="0" borderId="9" xfId="1" applyNumberFormat="1" applyFont="1" applyBorder="1" applyAlignment="1" applyProtection="1">
      <alignment horizontal="right" vertical="center"/>
    </xf>
    <xf numFmtId="0" fontId="11" fillId="0" borderId="16" xfId="0" applyFont="1" applyBorder="1" applyProtection="1">
      <alignment vertical="center"/>
    </xf>
    <xf numFmtId="178" fontId="11" fillId="0" borderId="16" xfId="1" applyNumberFormat="1" applyFont="1" applyBorder="1" applyProtection="1">
      <alignment vertical="center"/>
    </xf>
    <xf numFmtId="180" fontId="11" fillId="0" borderId="16" xfId="1" applyNumberFormat="1" applyFont="1" applyBorder="1" applyAlignment="1" applyProtection="1">
      <alignment horizontal="right" vertical="center"/>
    </xf>
    <xf numFmtId="0" fontId="15" fillId="0" borderId="0" xfId="0" applyFont="1" applyAlignment="1" applyProtection="1">
      <alignment horizontal="left" vertical="center"/>
    </xf>
    <xf numFmtId="0" fontId="11" fillId="0" borderId="0" xfId="0" applyFont="1" applyBorder="1" applyProtection="1">
      <alignment vertical="center"/>
    </xf>
    <xf numFmtId="180" fontId="11" fillId="0" borderId="0" xfId="1" applyNumberFormat="1" applyFont="1" applyBorder="1" applyAlignment="1" applyProtection="1">
      <alignment horizontal="right" vertical="center"/>
    </xf>
    <xf numFmtId="181" fontId="11" fillId="0" borderId="0" xfId="1" applyNumberFormat="1" applyFont="1" applyBorder="1" applyAlignment="1" applyProtection="1">
      <alignment horizontal="right" vertical="center"/>
    </xf>
    <xf numFmtId="38" fontId="11" fillId="0" borderId="0" xfId="1" applyFont="1" applyBorder="1" applyAlignment="1" applyProtection="1">
      <alignment horizontal="right" vertical="center"/>
    </xf>
    <xf numFmtId="0" fontId="11" fillId="0" borderId="1" xfId="0" applyFont="1" applyBorder="1" applyProtection="1">
      <alignment vertical="center"/>
    </xf>
    <xf numFmtId="0" fontId="0" fillId="0" borderId="23" xfId="0" applyBorder="1" applyProtection="1">
      <alignment vertical="center"/>
    </xf>
    <xf numFmtId="0" fontId="0" fillId="0" borderId="24" xfId="0" applyBorder="1" applyProtection="1">
      <alignment vertical="center"/>
    </xf>
    <xf numFmtId="0" fontId="0" fillId="0" borderId="25" xfId="0" applyBorder="1" applyProtection="1">
      <alignment vertical="center"/>
    </xf>
    <xf numFmtId="0" fontId="0" fillId="0" borderId="26" xfId="0" applyBorder="1" applyProtection="1">
      <alignment vertical="center"/>
    </xf>
    <xf numFmtId="0" fontId="0" fillId="0" borderId="27" xfId="0" applyBorder="1" applyProtection="1">
      <alignment vertical="center"/>
    </xf>
    <xf numFmtId="0" fontId="0" fillId="0" borderId="28" xfId="0" applyBorder="1" applyProtection="1">
      <alignment vertical="center"/>
    </xf>
    <xf numFmtId="0" fontId="0" fillId="0" borderId="29" xfId="0" applyBorder="1" applyProtection="1">
      <alignment vertical="center"/>
    </xf>
    <xf numFmtId="0" fontId="0" fillId="0" borderId="30" xfId="0" applyBorder="1" applyProtection="1">
      <alignment vertical="center"/>
    </xf>
    <xf numFmtId="0" fontId="0" fillId="0" borderId="26" xfId="0" applyBorder="1" applyProtection="1">
      <alignment vertical="center"/>
      <protection locked="0"/>
    </xf>
    <xf numFmtId="0" fontId="0" fillId="0" borderId="27" xfId="0" applyBorder="1" applyProtection="1">
      <alignment vertical="center"/>
      <protection locked="0"/>
    </xf>
    <xf numFmtId="38" fontId="15" fillId="0" borderId="1" xfId="1" applyFont="1" applyBorder="1" applyAlignment="1" applyProtection="1">
      <alignment horizontal="right" vertical="center"/>
    </xf>
    <xf numFmtId="0" fontId="18" fillId="0" borderId="0" xfId="0" applyFont="1" applyAlignment="1" applyProtection="1">
      <alignment horizontal="right" vertical="center"/>
    </xf>
    <xf numFmtId="0" fontId="29" fillId="0" borderId="0" xfId="0" applyFont="1" applyAlignment="1" applyProtection="1">
      <alignment horizontal="center" vertical="center"/>
    </xf>
    <xf numFmtId="0" fontId="8" fillId="0" borderId="1" xfId="0" applyFont="1" applyBorder="1" applyAlignment="1" applyProtection="1">
      <alignment horizontal="center" vertical="center"/>
    </xf>
    <xf numFmtId="176" fontId="38" fillId="2" borderId="1" xfId="0" applyNumberFormat="1" applyFont="1" applyFill="1" applyBorder="1" applyAlignment="1" applyProtection="1">
      <alignment horizontal="center" vertical="center"/>
    </xf>
    <xf numFmtId="0" fontId="8" fillId="0" borderId="1" xfId="0" applyFont="1" applyBorder="1" applyAlignment="1" applyProtection="1">
      <alignment vertical="center" wrapText="1"/>
    </xf>
    <xf numFmtId="38" fontId="15" fillId="3" borderId="1" xfId="1" applyFont="1" applyFill="1" applyBorder="1" applyAlignment="1" applyProtection="1">
      <alignment horizontal="center" vertical="center"/>
    </xf>
    <xf numFmtId="38" fontId="15" fillId="4" borderId="13" xfId="1" applyFont="1" applyFill="1" applyBorder="1" applyProtection="1">
      <alignment vertical="center"/>
    </xf>
    <xf numFmtId="0" fontId="8" fillId="0" borderId="0" xfId="0" applyFont="1" applyBorder="1" applyAlignment="1" applyProtection="1">
      <alignment vertical="center" wrapText="1"/>
    </xf>
    <xf numFmtId="0" fontId="8" fillId="0" borderId="0" xfId="0" applyFont="1" applyBorder="1" applyAlignment="1" applyProtection="1">
      <alignment horizontal="center" vertical="center" wrapText="1"/>
    </xf>
    <xf numFmtId="38" fontId="8" fillId="0" borderId="0" xfId="1" applyFont="1" applyFill="1" applyBorder="1" applyAlignment="1" applyProtection="1">
      <alignment horizontal="left" vertical="center"/>
    </xf>
    <xf numFmtId="177" fontId="15" fillId="0" borderId="1" xfId="1" applyNumberFormat="1" applyFont="1" applyBorder="1" applyProtection="1">
      <alignment vertical="center"/>
    </xf>
    <xf numFmtId="0" fontId="8" fillId="0" borderId="0" xfId="0" applyFont="1" applyBorder="1" applyAlignment="1" applyProtection="1">
      <alignment horizontal="left" vertical="center"/>
    </xf>
    <xf numFmtId="0" fontId="26" fillId="0" borderId="0" xfId="0" applyFont="1" applyAlignment="1" applyProtection="1">
      <alignment horizontal="center" vertical="center"/>
    </xf>
    <xf numFmtId="0" fontId="0" fillId="0" borderId="0" xfId="0" applyFill="1" applyProtection="1">
      <alignment vertical="center"/>
    </xf>
    <xf numFmtId="0" fontId="36" fillId="0" borderId="0" xfId="0" applyFont="1" applyProtection="1">
      <alignment vertical="center"/>
    </xf>
    <xf numFmtId="0" fontId="36" fillId="0" borderId="0" xfId="0" applyFont="1" applyAlignment="1" applyProtection="1">
      <alignment horizontal="right" vertical="center"/>
    </xf>
    <xf numFmtId="0" fontId="11" fillId="0" borderId="0" xfId="2" applyFont="1" applyBorder="1" applyProtection="1">
      <alignment vertical="center"/>
    </xf>
    <xf numFmtId="0" fontId="6" fillId="0" borderId="0" xfId="2" applyFont="1" applyBorder="1" applyAlignment="1" applyProtection="1">
      <alignment horizontal="center" vertical="center"/>
    </xf>
    <xf numFmtId="0" fontId="7" fillId="0" borderId="0" xfId="2" applyFont="1" applyBorder="1" applyAlignment="1" applyProtection="1">
      <alignment vertical="top" wrapText="1"/>
    </xf>
    <xf numFmtId="0" fontId="12" fillId="0" borderId="7" xfId="2" applyFont="1" applyBorder="1" applyProtection="1">
      <alignment vertical="center"/>
    </xf>
    <xf numFmtId="0" fontId="13" fillId="0" borderId="7" xfId="0" applyFont="1" applyBorder="1" applyProtection="1">
      <alignment vertical="center"/>
    </xf>
    <xf numFmtId="178" fontId="11" fillId="0" borderId="9" xfId="1" applyNumberFormat="1" applyFont="1" applyBorder="1" applyAlignment="1" applyProtection="1">
      <alignment horizontal="right" vertical="center"/>
    </xf>
    <xf numFmtId="181" fontId="11" fillId="0" borderId="9" xfId="1" applyNumberFormat="1" applyFont="1" applyBorder="1" applyAlignment="1" applyProtection="1">
      <alignment horizontal="right" vertical="center"/>
    </xf>
    <xf numFmtId="178" fontId="11" fillId="0" borderId="16" xfId="1" applyNumberFormat="1" applyFont="1" applyBorder="1" applyAlignment="1" applyProtection="1">
      <alignment horizontal="right" vertical="center"/>
    </xf>
    <xf numFmtId="181" fontId="11" fillId="0" borderId="16" xfId="1" applyNumberFormat="1" applyFont="1" applyBorder="1" applyAlignment="1" applyProtection="1">
      <alignment horizontal="right" vertical="center"/>
    </xf>
    <xf numFmtId="0" fontId="9" fillId="0" borderId="0" xfId="0" applyFont="1" applyProtection="1">
      <alignment vertical="center"/>
    </xf>
    <xf numFmtId="38" fontId="9" fillId="0" borderId="0" xfId="1" applyFont="1" applyAlignment="1" applyProtection="1">
      <alignment horizontal="right" vertical="center"/>
    </xf>
    <xf numFmtId="184" fontId="9" fillId="0" borderId="0" xfId="1" applyNumberFormat="1" applyFont="1" applyProtection="1">
      <alignment vertical="center"/>
    </xf>
    <xf numFmtId="0" fontId="11" fillId="0" borderId="1" xfId="0" applyFont="1" applyBorder="1" applyAlignment="1" applyProtection="1">
      <alignment horizontal="center" vertical="center"/>
    </xf>
    <xf numFmtId="38" fontId="9" fillId="0" borderId="0" xfId="1" applyFont="1" applyBorder="1" applyAlignment="1" applyProtection="1">
      <alignment horizontal="center" vertical="center"/>
    </xf>
    <xf numFmtId="38" fontId="9" fillId="0" borderId="0" xfId="1" applyFont="1" applyBorder="1" applyAlignment="1" applyProtection="1">
      <alignment horizontal="right" vertical="center"/>
    </xf>
    <xf numFmtId="0" fontId="9" fillId="0" borderId="0" xfId="0" applyFont="1" applyBorder="1" applyProtection="1">
      <alignment vertical="center"/>
    </xf>
    <xf numFmtId="0" fontId="14" fillId="0" borderId="0" xfId="0" applyFont="1" applyBorder="1" applyProtection="1">
      <alignment vertical="center"/>
    </xf>
    <xf numFmtId="184" fontId="9" fillId="0" borderId="3" xfId="1" applyNumberFormat="1" applyFont="1" applyBorder="1" applyProtection="1">
      <alignment vertical="center"/>
    </xf>
    <xf numFmtId="0" fontId="22"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xf>
    <xf numFmtId="182" fontId="11" fillId="0" borderId="7" xfId="1" applyNumberFormat="1" applyFont="1" applyBorder="1" applyProtection="1">
      <alignment vertical="center"/>
    </xf>
    <xf numFmtId="181" fontId="11" fillId="0" borderId="9" xfId="1" applyNumberFormat="1" applyFont="1" applyBorder="1" applyAlignment="1" applyProtection="1">
      <alignment horizontal="right" vertical="center"/>
    </xf>
    <xf numFmtId="0" fontId="29" fillId="3" borderId="7" xfId="0" applyFont="1" applyFill="1" applyBorder="1" applyProtection="1">
      <alignment vertical="center"/>
    </xf>
    <xf numFmtId="0" fontId="11" fillId="3" borderId="7" xfId="0" applyFont="1" applyFill="1" applyBorder="1" applyProtection="1">
      <alignment vertical="center"/>
    </xf>
    <xf numFmtId="0" fontId="19" fillId="0" borderId="1" xfId="0" applyFont="1" applyBorder="1" applyAlignment="1" applyProtection="1">
      <alignment horizontal="center" vertical="center"/>
    </xf>
    <xf numFmtId="0" fontId="22" fillId="0" borderId="1"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3" xfId="0" applyFont="1" applyBorder="1" applyAlignment="1" applyProtection="1">
      <alignment horizontal="center" vertical="center"/>
    </xf>
    <xf numFmtId="0" fontId="8" fillId="0" borderId="1" xfId="0" applyFont="1" applyBorder="1" applyAlignment="1" applyProtection="1">
      <alignment horizontal="center" vertical="center"/>
    </xf>
    <xf numFmtId="38" fontId="8" fillId="0" borderId="1" xfId="1" applyFont="1" applyFill="1" applyBorder="1" applyAlignment="1" applyProtection="1">
      <alignment horizontal="left" vertical="center"/>
    </xf>
    <xf numFmtId="177" fontId="15" fillId="0" borderId="12" xfId="1" applyNumberFormat="1" applyFont="1" applyBorder="1" applyProtection="1">
      <alignment vertical="center"/>
    </xf>
    <xf numFmtId="177" fontId="15" fillId="0" borderId="13" xfId="1" applyNumberFormat="1" applyFont="1" applyBorder="1" applyProtection="1">
      <alignment vertical="center"/>
    </xf>
    <xf numFmtId="0" fontId="15" fillId="3" borderId="12" xfId="0" applyFont="1" applyFill="1" applyBorder="1" applyAlignment="1" applyProtection="1">
      <alignment horizontal="center" vertical="center"/>
    </xf>
    <xf numFmtId="0" fontId="15" fillId="3" borderId="13" xfId="0" applyFont="1" applyFill="1" applyBorder="1" applyAlignment="1" applyProtection="1">
      <alignment horizontal="center" vertical="center"/>
    </xf>
    <xf numFmtId="0" fontId="9" fillId="0" borderId="1" xfId="0" applyFont="1" applyBorder="1" applyAlignment="1" applyProtection="1">
      <alignment horizontal="left" vertical="center"/>
    </xf>
    <xf numFmtId="0" fontId="11" fillId="0" borderId="3"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35" fillId="0" borderId="0" xfId="0" applyFont="1" applyAlignment="1" applyProtection="1">
      <alignment horizontal="right" vertical="center"/>
    </xf>
    <xf numFmtId="0" fontId="11" fillId="3" borderId="7" xfId="0" applyFont="1" applyFill="1" applyBorder="1" applyAlignment="1" applyProtection="1">
      <alignment horizontal="right" vertical="center"/>
    </xf>
    <xf numFmtId="0" fontId="11" fillId="3" borderId="9" xfId="2" applyFont="1" applyFill="1" applyBorder="1" applyProtection="1">
      <alignment vertical="center"/>
    </xf>
    <xf numFmtId="0" fontId="24" fillId="0" borderId="0" xfId="2" applyFont="1" applyBorder="1" applyAlignment="1" applyProtection="1">
      <alignment horizontal="center" vertical="center"/>
    </xf>
    <xf numFmtId="0" fontId="27" fillId="0" borderId="0" xfId="2" applyFont="1" applyBorder="1" applyAlignment="1" applyProtection="1">
      <alignment vertical="top" wrapText="1"/>
    </xf>
    <xf numFmtId="0" fontId="26" fillId="0" borderId="0" xfId="0" applyFont="1" applyFill="1" applyAlignment="1" applyProtection="1">
      <alignment horizontal="left" vertical="top" wrapText="1"/>
    </xf>
    <xf numFmtId="0" fontId="26" fillId="0" borderId="0" xfId="0" applyFont="1" applyAlignment="1" applyProtection="1">
      <alignment horizontal="left" vertical="top" wrapText="1"/>
    </xf>
    <xf numFmtId="0" fontId="26" fillId="0" borderId="0" xfId="0" applyFont="1" applyAlignment="1" applyProtection="1">
      <alignment vertical="center"/>
    </xf>
    <xf numFmtId="0" fontId="26" fillId="0" borderId="8" xfId="0" applyFont="1" applyBorder="1" applyProtection="1">
      <alignment vertical="center"/>
    </xf>
    <xf numFmtId="0" fontId="26" fillId="0" borderId="9" xfId="0" applyFont="1" applyBorder="1" applyProtection="1">
      <alignment vertical="center"/>
    </xf>
    <xf numFmtId="0" fontId="26" fillId="0" borderId="15" xfId="0" applyFont="1" applyBorder="1" applyProtection="1">
      <alignment vertical="center"/>
    </xf>
    <xf numFmtId="0" fontId="14" fillId="0" borderId="0" xfId="0" applyFont="1" applyAlignment="1" applyProtection="1">
      <alignment vertical="top" wrapText="1"/>
    </xf>
    <xf numFmtId="5" fontId="24" fillId="0" borderId="7" xfId="2" applyNumberFormat="1" applyFont="1" applyBorder="1" applyAlignment="1" applyProtection="1">
      <alignment horizontal="center"/>
    </xf>
    <xf numFmtId="0" fontId="9" fillId="0" borderId="3"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8"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182" fontId="11" fillId="0" borderId="16" xfId="1" applyNumberFormat="1" applyFont="1" applyBorder="1" applyProtection="1">
      <alignment vertical="center"/>
    </xf>
    <xf numFmtId="181" fontId="11" fillId="0" borderId="16" xfId="1" applyNumberFormat="1" applyFont="1" applyBorder="1" applyProtection="1">
      <alignment vertical="center"/>
    </xf>
    <xf numFmtId="0" fontId="11" fillId="3" borderId="8"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38" fontId="11" fillId="0" borderId="1" xfId="1" applyFont="1" applyBorder="1" applyAlignment="1" applyProtection="1">
      <alignment horizontal="center" vertical="center"/>
    </xf>
    <xf numFmtId="38" fontId="11" fillId="3" borderId="1" xfId="1" applyFont="1" applyFill="1" applyBorder="1" applyAlignment="1" applyProtection="1">
      <alignment horizontal="center" vertical="center"/>
    </xf>
    <xf numFmtId="0" fontId="11" fillId="0" borderId="0" xfId="0" applyFont="1" applyProtection="1">
      <alignment vertical="center"/>
    </xf>
    <xf numFmtId="0" fontId="11" fillId="0" borderId="9" xfId="0" applyFont="1" applyBorder="1" applyAlignment="1" applyProtection="1">
      <alignment horizontal="center" vertical="center"/>
    </xf>
    <xf numFmtId="0" fontId="11" fillId="0" borderId="7" xfId="0" applyFont="1" applyBorder="1" applyAlignment="1" applyProtection="1">
      <alignment horizontal="center" vertical="center"/>
    </xf>
    <xf numFmtId="181" fontId="11" fillId="0" borderId="9" xfId="1" applyNumberFormat="1" applyFont="1" applyBorder="1" applyProtection="1">
      <alignment vertical="center"/>
    </xf>
    <xf numFmtId="180" fontId="11" fillId="0" borderId="9" xfId="1" applyNumberFormat="1" applyFont="1" applyBorder="1" applyAlignment="1" applyProtection="1">
      <alignment horizontal="right" vertical="center"/>
    </xf>
    <xf numFmtId="38" fontId="8" fillId="0" borderId="8" xfId="1" applyFont="1" applyFill="1" applyBorder="1" applyAlignment="1" applyProtection="1">
      <alignment horizontal="left" vertical="center"/>
    </xf>
    <xf numFmtId="38" fontId="8" fillId="0" borderId="9" xfId="1" applyFont="1" applyFill="1" applyBorder="1" applyAlignment="1" applyProtection="1">
      <alignment horizontal="left" vertical="center"/>
    </xf>
    <xf numFmtId="38" fontId="8" fillId="0" borderId="15" xfId="1" applyFont="1" applyFill="1" applyBorder="1" applyAlignment="1" applyProtection="1">
      <alignment horizontal="left" vertical="center"/>
    </xf>
    <xf numFmtId="38" fontId="15" fillId="4" borderId="2" xfId="1" applyFont="1" applyFill="1" applyBorder="1" applyProtection="1">
      <alignment vertical="center"/>
    </xf>
    <xf numFmtId="38" fontId="15" fillId="4" borderId="4" xfId="1" applyFont="1" applyFill="1" applyBorder="1" applyProtection="1">
      <alignment vertical="center"/>
    </xf>
    <xf numFmtId="38" fontId="15" fillId="4" borderId="10" xfId="1" applyFont="1" applyFill="1" applyBorder="1" applyProtection="1">
      <alignment vertical="center"/>
    </xf>
    <xf numFmtId="38" fontId="15" fillId="4" borderId="11" xfId="1" applyFont="1" applyFill="1" applyBorder="1" applyProtection="1">
      <alignment vertical="center"/>
    </xf>
    <xf numFmtId="178" fontId="15" fillId="0" borderId="12" xfId="0" applyNumberFormat="1" applyFont="1" applyFill="1" applyBorder="1" applyAlignment="1" applyProtection="1">
      <alignment vertical="center"/>
    </xf>
    <xf numFmtId="178" fontId="15" fillId="0" borderId="13" xfId="0" applyNumberFormat="1" applyFont="1" applyFill="1" applyBorder="1" applyAlignment="1" applyProtection="1">
      <alignment vertical="center"/>
    </xf>
    <xf numFmtId="0" fontId="11" fillId="0" borderId="7" xfId="2" applyFont="1" applyBorder="1" applyProtection="1">
      <alignment vertical="center"/>
    </xf>
    <xf numFmtId="0" fontId="31" fillId="0" borderId="0" xfId="2" applyFont="1" applyBorder="1" applyAlignment="1" applyProtection="1">
      <alignment vertical="top" wrapText="1"/>
    </xf>
    <xf numFmtId="5" fontId="35" fillId="0" borderId="7" xfId="2" applyNumberFormat="1" applyFont="1" applyBorder="1" applyAlignment="1" applyProtection="1">
      <alignment horizontal="center"/>
    </xf>
    <xf numFmtId="0" fontId="8" fillId="0" borderId="1" xfId="0" applyFont="1" applyBorder="1" applyAlignment="1" applyProtection="1">
      <alignment horizontal="left" vertical="center"/>
    </xf>
    <xf numFmtId="0" fontId="11" fillId="0" borderId="0" xfId="0" applyFont="1" applyAlignment="1" applyProtection="1">
      <alignment vertical="center"/>
    </xf>
    <xf numFmtId="0" fontId="15" fillId="0" borderId="9" xfId="0" applyFont="1" applyBorder="1" applyAlignment="1" applyProtection="1">
      <alignment horizontal="center" vertical="center"/>
    </xf>
    <xf numFmtId="0" fontId="19" fillId="0" borderId="2"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38" fontId="8" fillId="0" borderId="10" xfId="1" applyFont="1" applyFill="1" applyBorder="1" applyAlignment="1" applyProtection="1">
      <alignment horizontal="left" vertical="center"/>
    </xf>
    <xf numFmtId="38" fontId="8" fillId="0" borderId="7" xfId="1" applyFont="1" applyFill="1" applyBorder="1" applyAlignment="1" applyProtection="1">
      <alignment horizontal="left" vertical="center"/>
    </xf>
    <xf numFmtId="38" fontId="8" fillId="0" borderId="11" xfId="1" applyFont="1" applyFill="1" applyBorder="1" applyAlignment="1" applyProtection="1">
      <alignment horizontal="left" vertical="center"/>
    </xf>
    <xf numFmtId="0" fontId="8" fillId="0" borderId="8" xfId="0" applyFont="1" applyBorder="1" applyAlignment="1" applyProtection="1">
      <alignment horizontal="left" vertical="center"/>
    </xf>
    <xf numFmtId="0" fontId="8" fillId="0" borderId="9" xfId="0" applyFont="1" applyBorder="1" applyAlignment="1" applyProtection="1">
      <alignment horizontal="left" vertical="center"/>
    </xf>
    <xf numFmtId="0" fontId="8" fillId="0" borderId="15" xfId="0" applyFont="1" applyBorder="1" applyAlignment="1" applyProtection="1">
      <alignment horizontal="left" vertical="center"/>
    </xf>
    <xf numFmtId="38" fontId="15" fillId="0" borderId="8" xfId="1" applyFont="1" applyBorder="1" applyProtection="1">
      <alignment vertical="center"/>
    </xf>
    <xf numFmtId="38" fontId="15" fillId="0" borderId="9" xfId="1" applyFont="1" applyBorder="1" applyProtection="1">
      <alignment vertical="center"/>
    </xf>
    <xf numFmtId="0" fontId="11" fillId="3" borderId="8" xfId="0" applyFont="1" applyFill="1" applyBorder="1" applyProtection="1">
      <alignment vertical="center"/>
    </xf>
    <xf numFmtId="0" fontId="11" fillId="3" borderId="9" xfId="0" applyFont="1" applyFill="1" applyBorder="1" applyProtection="1">
      <alignment vertical="center"/>
    </xf>
    <xf numFmtId="0" fontId="11" fillId="3" borderId="15" xfId="0" applyFont="1" applyFill="1" applyBorder="1" applyProtection="1">
      <alignment vertical="center"/>
    </xf>
    <xf numFmtId="38" fontId="11" fillId="3" borderId="1" xfId="1" applyFont="1" applyFill="1" applyBorder="1" applyAlignment="1" applyProtection="1">
      <alignment horizontal="right" vertical="center"/>
    </xf>
    <xf numFmtId="180" fontId="11" fillId="0" borderId="16" xfId="1" applyNumberFormat="1" applyFont="1" applyBorder="1" applyAlignment="1" applyProtection="1">
      <alignment horizontal="right" vertical="center"/>
    </xf>
    <xf numFmtId="181" fontId="11" fillId="0" borderId="16" xfId="1" applyNumberFormat="1" applyFont="1" applyBorder="1" applyAlignment="1" applyProtection="1">
      <alignment horizontal="right" vertical="center"/>
    </xf>
    <xf numFmtId="38" fontId="11" fillId="3" borderId="8" xfId="1" applyFont="1" applyFill="1" applyBorder="1" applyAlignment="1" applyProtection="1">
      <alignment horizontal="center" vertical="center"/>
    </xf>
    <xf numFmtId="38" fontId="11" fillId="3" borderId="9" xfId="1" applyFont="1" applyFill="1" applyBorder="1" applyAlignment="1" applyProtection="1">
      <alignment horizontal="center" vertical="center"/>
    </xf>
    <xf numFmtId="38" fontId="11" fillId="3" borderId="15" xfId="1" applyFont="1" applyFill="1" applyBorder="1" applyAlignment="1" applyProtection="1">
      <alignment horizontal="center"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4" bestFit="1" customWidth="1"/>
    <col min="2" max="43" width="8.375" style="4" customWidth="1"/>
    <col min="44" max="16384" width="9" style="4"/>
  </cols>
  <sheetData>
    <row r="1" spans="1:43" ht="19.5" thickBot="1" x14ac:dyDescent="0.45">
      <c r="B1" s="6" t="s">
        <v>0</v>
      </c>
      <c r="C1" s="6" t="s">
        <v>1</v>
      </c>
      <c r="D1" s="6" t="s">
        <v>2</v>
      </c>
      <c r="E1" s="6" t="s">
        <v>3</v>
      </c>
      <c r="F1" s="6" t="s">
        <v>4</v>
      </c>
      <c r="G1" s="6" t="s">
        <v>5</v>
      </c>
      <c r="H1" s="7" t="s">
        <v>6</v>
      </c>
      <c r="I1" s="5" t="s">
        <v>0</v>
      </c>
      <c r="J1" s="6" t="s">
        <v>1</v>
      </c>
      <c r="K1" s="6" t="s">
        <v>2</v>
      </c>
      <c r="L1" s="6" t="s">
        <v>3</v>
      </c>
      <c r="M1" s="6" t="s">
        <v>4</v>
      </c>
      <c r="N1" s="6" t="s">
        <v>5</v>
      </c>
      <c r="O1" s="6" t="s">
        <v>6</v>
      </c>
      <c r="P1" s="5" t="s">
        <v>0</v>
      </c>
      <c r="Q1" s="6" t="s">
        <v>1</v>
      </c>
      <c r="R1" s="6" t="s">
        <v>2</v>
      </c>
      <c r="S1" s="6" t="s">
        <v>3</v>
      </c>
      <c r="T1" s="6" t="s">
        <v>4</v>
      </c>
      <c r="U1" s="6" t="s">
        <v>5</v>
      </c>
      <c r="V1" s="6" t="s">
        <v>6</v>
      </c>
      <c r="W1" s="5" t="s">
        <v>0</v>
      </c>
      <c r="X1" s="6" t="s">
        <v>1</v>
      </c>
      <c r="Y1" s="6" t="s">
        <v>2</v>
      </c>
      <c r="Z1" s="6" t="s">
        <v>3</v>
      </c>
      <c r="AA1" s="6" t="s">
        <v>4</v>
      </c>
      <c r="AB1" s="6" t="s">
        <v>5</v>
      </c>
      <c r="AC1" s="6" t="s">
        <v>6</v>
      </c>
      <c r="AD1" s="5" t="s">
        <v>0</v>
      </c>
      <c r="AE1" s="6" t="s">
        <v>1</v>
      </c>
      <c r="AF1" s="6" t="s">
        <v>2</v>
      </c>
      <c r="AG1" s="6" t="s">
        <v>3</v>
      </c>
      <c r="AH1" s="6" t="s">
        <v>4</v>
      </c>
      <c r="AI1" s="6" t="s">
        <v>5</v>
      </c>
      <c r="AJ1" s="6" t="s">
        <v>6</v>
      </c>
      <c r="AK1" s="5" t="s">
        <v>0</v>
      </c>
      <c r="AL1" s="6" t="s">
        <v>1</v>
      </c>
      <c r="AM1" s="6" t="s">
        <v>2</v>
      </c>
      <c r="AN1" s="6" t="s">
        <v>3</v>
      </c>
      <c r="AO1" s="6" t="s">
        <v>4</v>
      </c>
      <c r="AP1" s="6" t="s">
        <v>5</v>
      </c>
      <c r="AQ1" s="6" t="s">
        <v>6</v>
      </c>
    </row>
    <row r="2" spans="1:43" x14ac:dyDescent="0.4">
      <c r="A2" s="2" t="s">
        <v>112</v>
      </c>
      <c r="B2" s="8" t="str">
        <f>""</f>
        <v/>
      </c>
      <c r="C2" s="8" t="str">
        <f>""</f>
        <v/>
      </c>
      <c r="D2" s="8" t="str">
        <f>""</f>
        <v/>
      </c>
      <c r="E2" s="8">
        <v>44531</v>
      </c>
      <c r="F2" s="8">
        <f>E2+1</f>
        <v>44532</v>
      </c>
      <c r="G2" s="8">
        <f t="shared" ref="G2:AI2" si="0">F2+1</f>
        <v>44533</v>
      </c>
      <c r="H2" s="9">
        <f t="shared" si="0"/>
        <v>44534</v>
      </c>
      <c r="I2" s="10">
        <f t="shared" si="0"/>
        <v>44535</v>
      </c>
      <c r="J2" s="8">
        <f t="shared" si="0"/>
        <v>44536</v>
      </c>
      <c r="K2" s="8">
        <f t="shared" si="0"/>
        <v>44537</v>
      </c>
      <c r="L2" s="8">
        <f t="shared" si="0"/>
        <v>44538</v>
      </c>
      <c r="M2" s="8">
        <f t="shared" si="0"/>
        <v>44539</v>
      </c>
      <c r="N2" s="8">
        <f t="shared" si="0"/>
        <v>44540</v>
      </c>
      <c r="O2" s="8">
        <f t="shared" si="0"/>
        <v>44541</v>
      </c>
      <c r="P2" s="10">
        <f t="shared" si="0"/>
        <v>44542</v>
      </c>
      <c r="Q2" s="8">
        <f t="shared" si="0"/>
        <v>44543</v>
      </c>
      <c r="R2" s="8">
        <f t="shared" si="0"/>
        <v>44544</v>
      </c>
      <c r="S2" s="8">
        <f t="shared" si="0"/>
        <v>44545</v>
      </c>
      <c r="T2" s="8">
        <f t="shared" si="0"/>
        <v>44546</v>
      </c>
      <c r="U2" s="8">
        <f t="shared" si="0"/>
        <v>44547</v>
      </c>
      <c r="V2" s="8">
        <f t="shared" si="0"/>
        <v>44548</v>
      </c>
      <c r="W2" s="10">
        <f t="shared" si="0"/>
        <v>44549</v>
      </c>
      <c r="X2" s="8">
        <f t="shared" si="0"/>
        <v>44550</v>
      </c>
      <c r="Y2" s="8">
        <f t="shared" si="0"/>
        <v>44551</v>
      </c>
      <c r="Z2" s="8">
        <f t="shared" si="0"/>
        <v>44552</v>
      </c>
      <c r="AA2" s="8">
        <f t="shared" si="0"/>
        <v>44553</v>
      </c>
      <c r="AB2" s="8">
        <f t="shared" si="0"/>
        <v>44554</v>
      </c>
      <c r="AC2" s="8">
        <f t="shared" si="0"/>
        <v>44555</v>
      </c>
      <c r="AD2" s="10">
        <f t="shared" si="0"/>
        <v>44556</v>
      </c>
      <c r="AE2" s="8">
        <f t="shared" si="0"/>
        <v>44557</v>
      </c>
      <c r="AF2" s="8">
        <f t="shared" si="0"/>
        <v>44558</v>
      </c>
      <c r="AG2" s="8">
        <f t="shared" si="0"/>
        <v>44559</v>
      </c>
      <c r="AH2" s="8">
        <f t="shared" si="0"/>
        <v>44560</v>
      </c>
      <c r="AI2" s="8">
        <f t="shared" si="0"/>
        <v>44561</v>
      </c>
      <c r="AJ2" s="8" t="str">
        <f>""</f>
        <v/>
      </c>
      <c r="AK2" s="10" t="str">
        <f>""</f>
        <v/>
      </c>
      <c r="AL2" s="8" t="str">
        <f>""</f>
        <v/>
      </c>
      <c r="AM2" s="8" t="str">
        <f>""</f>
        <v/>
      </c>
      <c r="AN2" s="8" t="str">
        <f>""</f>
        <v/>
      </c>
      <c r="AO2" s="8" t="str">
        <f>""</f>
        <v/>
      </c>
      <c r="AP2" s="8" t="str">
        <f>""</f>
        <v/>
      </c>
      <c r="AQ2" s="8" t="str">
        <f>""</f>
        <v/>
      </c>
    </row>
    <row r="3" spans="1:43" x14ac:dyDescent="0.4">
      <c r="A3" s="2" t="s">
        <v>103</v>
      </c>
      <c r="B3" s="8" t="str">
        <f>""</f>
        <v/>
      </c>
      <c r="C3" s="8" t="str">
        <f>""</f>
        <v/>
      </c>
      <c r="D3" s="8" t="str">
        <f>""</f>
        <v/>
      </c>
      <c r="E3" s="8" t="str">
        <f>""</f>
        <v/>
      </c>
      <c r="F3" s="8" t="str">
        <f>""</f>
        <v/>
      </c>
      <c r="G3" s="8" t="str">
        <f>""</f>
        <v/>
      </c>
      <c r="H3" s="9">
        <v>44562</v>
      </c>
      <c r="I3" s="10">
        <f t="shared" ref="I3:AI3" si="1">H3+1</f>
        <v>44563</v>
      </c>
      <c r="J3" s="8">
        <f t="shared" si="1"/>
        <v>44564</v>
      </c>
      <c r="K3" s="8">
        <f t="shared" si="1"/>
        <v>44565</v>
      </c>
      <c r="L3" s="8">
        <f t="shared" si="1"/>
        <v>44566</v>
      </c>
      <c r="M3" s="8">
        <f t="shared" si="1"/>
        <v>44567</v>
      </c>
      <c r="N3" s="8">
        <f t="shared" si="1"/>
        <v>44568</v>
      </c>
      <c r="O3" s="8">
        <f t="shared" si="1"/>
        <v>44569</v>
      </c>
      <c r="P3" s="10">
        <f t="shared" si="1"/>
        <v>44570</v>
      </c>
      <c r="Q3" s="8">
        <f t="shared" si="1"/>
        <v>44571</v>
      </c>
      <c r="R3" s="8">
        <f t="shared" si="1"/>
        <v>44572</v>
      </c>
      <c r="S3" s="8">
        <f t="shared" si="1"/>
        <v>44573</v>
      </c>
      <c r="T3" s="8">
        <f t="shared" si="1"/>
        <v>44574</v>
      </c>
      <c r="U3" s="8">
        <f t="shared" si="1"/>
        <v>44575</v>
      </c>
      <c r="V3" s="8">
        <f t="shared" si="1"/>
        <v>44576</v>
      </c>
      <c r="W3" s="10">
        <f t="shared" si="1"/>
        <v>44577</v>
      </c>
      <c r="X3" s="8">
        <f t="shared" si="1"/>
        <v>44578</v>
      </c>
      <c r="Y3" s="8">
        <f t="shared" si="1"/>
        <v>44579</v>
      </c>
      <c r="Z3" s="8">
        <f t="shared" si="1"/>
        <v>44580</v>
      </c>
      <c r="AA3" s="8">
        <f t="shared" si="1"/>
        <v>44581</v>
      </c>
      <c r="AB3" s="8">
        <f t="shared" si="1"/>
        <v>44582</v>
      </c>
      <c r="AC3" s="8">
        <f t="shared" si="1"/>
        <v>44583</v>
      </c>
      <c r="AD3" s="10">
        <f t="shared" si="1"/>
        <v>44584</v>
      </c>
      <c r="AE3" s="8">
        <f t="shared" si="1"/>
        <v>44585</v>
      </c>
      <c r="AF3" s="8">
        <f t="shared" si="1"/>
        <v>44586</v>
      </c>
      <c r="AG3" s="8">
        <f t="shared" si="1"/>
        <v>44587</v>
      </c>
      <c r="AH3" s="8">
        <f t="shared" si="1"/>
        <v>44588</v>
      </c>
      <c r="AI3" s="8">
        <f t="shared" si="1"/>
        <v>44589</v>
      </c>
      <c r="AJ3" s="8">
        <f t="shared" ref="AJ3:AL3" si="2">AI3+1</f>
        <v>44590</v>
      </c>
      <c r="AK3" s="10">
        <f t="shared" si="2"/>
        <v>44591</v>
      </c>
      <c r="AL3" s="8">
        <f t="shared" si="2"/>
        <v>44592</v>
      </c>
      <c r="AM3" s="8" t="str">
        <f>""</f>
        <v/>
      </c>
      <c r="AN3" s="8" t="str">
        <f>""</f>
        <v/>
      </c>
      <c r="AO3" s="8" t="str">
        <f>""</f>
        <v/>
      </c>
      <c r="AP3" s="8" t="str">
        <f>""</f>
        <v/>
      </c>
      <c r="AQ3" s="8" t="str">
        <f>""</f>
        <v/>
      </c>
    </row>
    <row r="4" spans="1:43" x14ac:dyDescent="0.4">
      <c r="A4" s="2" t="s">
        <v>104</v>
      </c>
      <c r="B4" s="8" t="str">
        <f>""</f>
        <v/>
      </c>
      <c r="C4" s="8" t="str">
        <f>""</f>
        <v/>
      </c>
      <c r="D4" s="8">
        <v>44593</v>
      </c>
      <c r="E4" s="8">
        <v>44594</v>
      </c>
      <c r="F4" s="8">
        <v>44595</v>
      </c>
      <c r="G4" s="8">
        <v>44596</v>
      </c>
      <c r="H4" s="9">
        <v>44597</v>
      </c>
      <c r="I4" s="10">
        <f t="shared" ref="I4:AE4" si="3">H4+1</f>
        <v>44598</v>
      </c>
      <c r="J4" s="8">
        <f t="shared" si="3"/>
        <v>44599</v>
      </c>
      <c r="K4" s="8">
        <f t="shared" si="3"/>
        <v>44600</v>
      </c>
      <c r="L4" s="8">
        <f t="shared" si="3"/>
        <v>44601</v>
      </c>
      <c r="M4" s="8">
        <f t="shared" si="3"/>
        <v>44602</v>
      </c>
      <c r="N4" s="8">
        <f t="shared" si="3"/>
        <v>44603</v>
      </c>
      <c r="O4" s="8">
        <f t="shared" si="3"/>
        <v>44604</v>
      </c>
      <c r="P4" s="10">
        <f t="shared" si="3"/>
        <v>44605</v>
      </c>
      <c r="Q4" s="8">
        <f t="shared" si="3"/>
        <v>44606</v>
      </c>
      <c r="R4" s="8">
        <f t="shared" si="3"/>
        <v>44607</v>
      </c>
      <c r="S4" s="8">
        <f t="shared" si="3"/>
        <v>44608</v>
      </c>
      <c r="T4" s="8">
        <f t="shared" si="3"/>
        <v>44609</v>
      </c>
      <c r="U4" s="8">
        <f t="shared" si="3"/>
        <v>44610</v>
      </c>
      <c r="V4" s="8">
        <f t="shared" si="3"/>
        <v>44611</v>
      </c>
      <c r="W4" s="10">
        <f t="shared" si="3"/>
        <v>44612</v>
      </c>
      <c r="X4" s="8">
        <f t="shared" si="3"/>
        <v>44613</v>
      </c>
      <c r="Y4" s="8">
        <f t="shared" si="3"/>
        <v>44614</v>
      </c>
      <c r="Z4" s="8">
        <f t="shared" si="3"/>
        <v>44615</v>
      </c>
      <c r="AA4" s="8">
        <f t="shared" si="3"/>
        <v>44616</v>
      </c>
      <c r="AB4" s="8">
        <f t="shared" si="3"/>
        <v>44617</v>
      </c>
      <c r="AC4" s="8">
        <f t="shared" si="3"/>
        <v>44618</v>
      </c>
      <c r="AD4" s="10">
        <f t="shared" si="3"/>
        <v>44619</v>
      </c>
      <c r="AE4" s="8">
        <f t="shared" si="3"/>
        <v>44620</v>
      </c>
      <c r="AF4" s="8" t="str">
        <f>""</f>
        <v/>
      </c>
      <c r="AG4" s="8" t="str">
        <f>""</f>
        <v/>
      </c>
      <c r="AH4" s="8" t="str">
        <f>""</f>
        <v/>
      </c>
      <c r="AI4" s="8" t="str">
        <f>""</f>
        <v/>
      </c>
      <c r="AJ4" s="8" t="str">
        <f>""</f>
        <v/>
      </c>
      <c r="AK4" s="10" t="str">
        <f>""</f>
        <v/>
      </c>
      <c r="AL4" s="8" t="str">
        <f>""</f>
        <v/>
      </c>
      <c r="AM4" s="8" t="str">
        <f>""</f>
        <v/>
      </c>
      <c r="AN4" s="8" t="str">
        <f>""</f>
        <v/>
      </c>
      <c r="AO4" s="8" t="str">
        <f>""</f>
        <v/>
      </c>
      <c r="AP4" s="8" t="str">
        <f>""</f>
        <v/>
      </c>
      <c r="AQ4" s="8" t="str">
        <f>""</f>
        <v/>
      </c>
    </row>
    <row r="5" spans="1:43" x14ac:dyDescent="0.4">
      <c r="A5" s="2" t="s">
        <v>105</v>
      </c>
      <c r="B5" s="8" t="str">
        <f>""</f>
        <v/>
      </c>
      <c r="C5" s="8" t="str">
        <f>""</f>
        <v/>
      </c>
      <c r="D5" s="8">
        <v>44621</v>
      </c>
      <c r="E5" s="8">
        <v>44622</v>
      </c>
      <c r="F5" s="8">
        <v>44623</v>
      </c>
      <c r="G5" s="8">
        <v>44624</v>
      </c>
      <c r="H5" s="9">
        <v>44625</v>
      </c>
      <c r="I5" s="10">
        <f t="shared" ref="I5:AH5" si="4">H5+1</f>
        <v>44626</v>
      </c>
      <c r="J5" s="8">
        <f t="shared" si="4"/>
        <v>44627</v>
      </c>
      <c r="K5" s="8">
        <f t="shared" si="4"/>
        <v>44628</v>
      </c>
      <c r="L5" s="8">
        <f t="shared" si="4"/>
        <v>44629</v>
      </c>
      <c r="M5" s="8">
        <f t="shared" si="4"/>
        <v>44630</v>
      </c>
      <c r="N5" s="8">
        <f t="shared" si="4"/>
        <v>44631</v>
      </c>
      <c r="O5" s="8">
        <f t="shared" si="4"/>
        <v>44632</v>
      </c>
      <c r="P5" s="10">
        <f t="shared" si="4"/>
        <v>44633</v>
      </c>
      <c r="Q5" s="8">
        <f t="shared" si="4"/>
        <v>44634</v>
      </c>
      <c r="R5" s="8">
        <f t="shared" si="4"/>
        <v>44635</v>
      </c>
      <c r="S5" s="8">
        <f t="shared" si="4"/>
        <v>44636</v>
      </c>
      <c r="T5" s="8">
        <f t="shared" si="4"/>
        <v>44637</v>
      </c>
      <c r="U5" s="8">
        <f t="shared" si="4"/>
        <v>44638</v>
      </c>
      <c r="V5" s="8">
        <f t="shared" si="4"/>
        <v>44639</v>
      </c>
      <c r="W5" s="10">
        <f t="shared" si="4"/>
        <v>44640</v>
      </c>
      <c r="X5" s="8">
        <f t="shared" si="4"/>
        <v>44641</v>
      </c>
      <c r="Y5" s="8">
        <f t="shared" si="4"/>
        <v>44642</v>
      </c>
      <c r="Z5" s="8">
        <f t="shared" si="4"/>
        <v>44643</v>
      </c>
      <c r="AA5" s="8">
        <f t="shared" si="4"/>
        <v>44644</v>
      </c>
      <c r="AB5" s="8">
        <f t="shared" si="4"/>
        <v>44645</v>
      </c>
      <c r="AC5" s="8">
        <f t="shared" si="4"/>
        <v>44646</v>
      </c>
      <c r="AD5" s="10">
        <f t="shared" si="4"/>
        <v>44647</v>
      </c>
      <c r="AE5" s="8">
        <f t="shared" si="4"/>
        <v>44648</v>
      </c>
      <c r="AF5" s="8">
        <f t="shared" si="4"/>
        <v>44649</v>
      </c>
      <c r="AG5" s="8">
        <f t="shared" si="4"/>
        <v>44650</v>
      </c>
      <c r="AH5" s="8">
        <f t="shared" si="4"/>
        <v>44651</v>
      </c>
      <c r="AI5" s="8" t="str">
        <f>""</f>
        <v/>
      </c>
      <c r="AJ5" s="8" t="str">
        <f>""</f>
        <v/>
      </c>
      <c r="AK5" s="10" t="str">
        <f>""</f>
        <v/>
      </c>
      <c r="AL5" s="8" t="str">
        <f>""</f>
        <v/>
      </c>
      <c r="AM5" s="8" t="str">
        <f>""</f>
        <v/>
      </c>
      <c r="AN5" s="8" t="str">
        <f>""</f>
        <v/>
      </c>
      <c r="AO5" s="8" t="str">
        <f>""</f>
        <v/>
      </c>
      <c r="AP5" s="8" t="str">
        <f>""</f>
        <v/>
      </c>
      <c r="AQ5" s="8" t="str">
        <f>""</f>
        <v/>
      </c>
    </row>
    <row r="6" spans="1:43" x14ac:dyDescent="0.4">
      <c r="A6" s="2" t="s">
        <v>106</v>
      </c>
      <c r="B6" s="8" t="str">
        <f>""</f>
        <v/>
      </c>
      <c r="C6" s="8" t="str">
        <f>""</f>
        <v/>
      </c>
      <c r="D6" s="8" t="str">
        <f>""</f>
        <v/>
      </c>
      <c r="E6" s="8" t="str">
        <f>""</f>
        <v/>
      </c>
      <c r="F6" s="8" t="str">
        <f>""</f>
        <v/>
      </c>
      <c r="G6" s="8">
        <v>44652</v>
      </c>
      <c r="H6" s="9">
        <v>44653</v>
      </c>
      <c r="I6" s="10">
        <f t="shared" ref="I6:AJ6" si="5">H6+1</f>
        <v>44654</v>
      </c>
      <c r="J6" s="8">
        <f t="shared" si="5"/>
        <v>44655</v>
      </c>
      <c r="K6" s="8">
        <f t="shared" si="5"/>
        <v>44656</v>
      </c>
      <c r="L6" s="8">
        <f t="shared" si="5"/>
        <v>44657</v>
      </c>
      <c r="M6" s="8">
        <f t="shared" si="5"/>
        <v>44658</v>
      </c>
      <c r="N6" s="8">
        <f t="shared" si="5"/>
        <v>44659</v>
      </c>
      <c r="O6" s="8">
        <f t="shared" si="5"/>
        <v>44660</v>
      </c>
      <c r="P6" s="10">
        <f t="shared" si="5"/>
        <v>44661</v>
      </c>
      <c r="Q6" s="8">
        <f t="shared" si="5"/>
        <v>44662</v>
      </c>
      <c r="R6" s="8">
        <f t="shared" si="5"/>
        <v>44663</v>
      </c>
      <c r="S6" s="8">
        <f t="shared" si="5"/>
        <v>44664</v>
      </c>
      <c r="T6" s="8">
        <f t="shared" si="5"/>
        <v>44665</v>
      </c>
      <c r="U6" s="8">
        <f t="shared" si="5"/>
        <v>44666</v>
      </c>
      <c r="V6" s="8">
        <f t="shared" si="5"/>
        <v>44667</v>
      </c>
      <c r="W6" s="10">
        <f t="shared" si="5"/>
        <v>44668</v>
      </c>
      <c r="X6" s="8">
        <f t="shared" si="5"/>
        <v>44669</v>
      </c>
      <c r="Y6" s="8">
        <f t="shared" si="5"/>
        <v>44670</v>
      </c>
      <c r="Z6" s="8">
        <f t="shared" si="5"/>
        <v>44671</v>
      </c>
      <c r="AA6" s="8">
        <f t="shared" si="5"/>
        <v>44672</v>
      </c>
      <c r="AB6" s="8">
        <f t="shared" si="5"/>
        <v>44673</v>
      </c>
      <c r="AC6" s="8">
        <f t="shared" si="5"/>
        <v>44674</v>
      </c>
      <c r="AD6" s="10">
        <f t="shared" si="5"/>
        <v>44675</v>
      </c>
      <c r="AE6" s="8">
        <f t="shared" si="5"/>
        <v>44676</v>
      </c>
      <c r="AF6" s="8">
        <f t="shared" si="5"/>
        <v>44677</v>
      </c>
      <c r="AG6" s="8">
        <f t="shared" si="5"/>
        <v>44678</v>
      </c>
      <c r="AH6" s="8">
        <f t="shared" si="5"/>
        <v>44679</v>
      </c>
      <c r="AI6" s="8">
        <f t="shared" si="5"/>
        <v>44680</v>
      </c>
      <c r="AJ6" s="8">
        <f t="shared" si="5"/>
        <v>44681</v>
      </c>
      <c r="AK6" s="10" t="str">
        <f>""</f>
        <v/>
      </c>
      <c r="AL6" s="8" t="str">
        <f>""</f>
        <v/>
      </c>
      <c r="AM6" s="8" t="str">
        <f>""</f>
        <v/>
      </c>
      <c r="AN6" s="8" t="str">
        <f>""</f>
        <v/>
      </c>
      <c r="AO6" s="8" t="str">
        <f>""</f>
        <v/>
      </c>
      <c r="AP6" s="8" t="str">
        <f>""</f>
        <v/>
      </c>
      <c r="AQ6" s="8" t="str">
        <f>""</f>
        <v/>
      </c>
    </row>
    <row r="7" spans="1:43" x14ac:dyDescent="0.4">
      <c r="A7" s="2" t="s">
        <v>107</v>
      </c>
      <c r="B7" s="8">
        <v>44682</v>
      </c>
      <c r="C7" s="8">
        <v>44683</v>
      </c>
      <c r="D7" s="8">
        <v>44684</v>
      </c>
      <c r="E7" s="8">
        <v>44685</v>
      </c>
      <c r="F7" s="8">
        <v>44686</v>
      </c>
      <c r="G7" s="8">
        <v>44687</v>
      </c>
      <c r="H7" s="9">
        <v>44688</v>
      </c>
      <c r="I7" s="10">
        <f t="shared" ref="I7:AF7" si="6">H7+1</f>
        <v>44689</v>
      </c>
      <c r="J7" s="8">
        <f t="shared" si="6"/>
        <v>44690</v>
      </c>
      <c r="K7" s="8">
        <f t="shared" si="6"/>
        <v>44691</v>
      </c>
      <c r="L7" s="8">
        <f t="shared" si="6"/>
        <v>44692</v>
      </c>
      <c r="M7" s="8">
        <f t="shared" si="6"/>
        <v>44693</v>
      </c>
      <c r="N7" s="8">
        <f t="shared" si="6"/>
        <v>44694</v>
      </c>
      <c r="O7" s="8">
        <f t="shared" si="6"/>
        <v>44695</v>
      </c>
      <c r="P7" s="10">
        <f t="shared" si="6"/>
        <v>44696</v>
      </c>
      <c r="Q7" s="8">
        <f t="shared" si="6"/>
        <v>44697</v>
      </c>
      <c r="R7" s="8">
        <f t="shared" si="6"/>
        <v>44698</v>
      </c>
      <c r="S7" s="8">
        <f t="shared" si="6"/>
        <v>44699</v>
      </c>
      <c r="T7" s="8">
        <f t="shared" si="6"/>
        <v>44700</v>
      </c>
      <c r="U7" s="8">
        <f t="shared" si="6"/>
        <v>44701</v>
      </c>
      <c r="V7" s="8">
        <f t="shared" si="6"/>
        <v>44702</v>
      </c>
      <c r="W7" s="10">
        <f t="shared" si="6"/>
        <v>44703</v>
      </c>
      <c r="X7" s="8">
        <f t="shared" si="6"/>
        <v>44704</v>
      </c>
      <c r="Y7" s="8">
        <f t="shared" si="6"/>
        <v>44705</v>
      </c>
      <c r="Z7" s="8">
        <f t="shared" si="6"/>
        <v>44706</v>
      </c>
      <c r="AA7" s="8">
        <f t="shared" si="6"/>
        <v>44707</v>
      </c>
      <c r="AB7" s="8">
        <f t="shared" si="6"/>
        <v>44708</v>
      </c>
      <c r="AC7" s="8">
        <f t="shared" si="6"/>
        <v>44709</v>
      </c>
      <c r="AD7" s="10">
        <f t="shared" si="6"/>
        <v>44710</v>
      </c>
      <c r="AE7" s="8">
        <f t="shared" si="6"/>
        <v>44711</v>
      </c>
      <c r="AF7" s="8">
        <f t="shared" si="6"/>
        <v>44712</v>
      </c>
      <c r="AG7" s="8" t="str">
        <f>""</f>
        <v/>
      </c>
      <c r="AH7" s="8" t="str">
        <f>""</f>
        <v/>
      </c>
      <c r="AI7" s="8" t="str">
        <f>""</f>
        <v/>
      </c>
      <c r="AJ7" s="8" t="str">
        <f>""</f>
        <v/>
      </c>
      <c r="AK7" s="10" t="str">
        <f>""</f>
        <v/>
      </c>
      <c r="AL7" s="8" t="str">
        <f>""</f>
        <v/>
      </c>
      <c r="AM7" s="8" t="str">
        <f>""</f>
        <v/>
      </c>
      <c r="AN7" s="8" t="str">
        <f>""</f>
        <v/>
      </c>
      <c r="AO7" s="8" t="str">
        <f>""</f>
        <v/>
      </c>
      <c r="AP7" s="8" t="str">
        <f>""</f>
        <v/>
      </c>
      <c r="AQ7" s="8" t="str">
        <f>""</f>
        <v/>
      </c>
    </row>
    <row r="8" spans="1:43" x14ac:dyDescent="0.4">
      <c r="A8" s="2" t="s">
        <v>108</v>
      </c>
      <c r="B8" s="8" t="str">
        <f>""</f>
        <v/>
      </c>
      <c r="C8" s="8" t="str">
        <f>""</f>
        <v/>
      </c>
      <c r="D8" s="8" t="str">
        <f>""</f>
        <v/>
      </c>
      <c r="E8" s="8">
        <v>44713</v>
      </c>
      <c r="F8" s="8">
        <v>44714</v>
      </c>
      <c r="G8" s="8">
        <v>44715</v>
      </c>
      <c r="H8" s="9">
        <v>44716</v>
      </c>
      <c r="I8" s="10">
        <f t="shared" ref="I8:AH8" si="7">H8+1</f>
        <v>44717</v>
      </c>
      <c r="J8" s="8">
        <f t="shared" si="7"/>
        <v>44718</v>
      </c>
      <c r="K8" s="8">
        <f t="shared" si="7"/>
        <v>44719</v>
      </c>
      <c r="L8" s="8">
        <f t="shared" si="7"/>
        <v>44720</v>
      </c>
      <c r="M8" s="8">
        <f t="shared" si="7"/>
        <v>44721</v>
      </c>
      <c r="N8" s="8">
        <f t="shared" si="7"/>
        <v>44722</v>
      </c>
      <c r="O8" s="8">
        <f t="shared" si="7"/>
        <v>44723</v>
      </c>
      <c r="P8" s="10">
        <f t="shared" si="7"/>
        <v>44724</v>
      </c>
      <c r="Q8" s="8">
        <f t="shared" si="7"/>
        <v>44725</v>
      </c>
      <c r="R8" s="8">
        <f t="shared" si="7"/>
        <v>44726</v>
      </c>
      <c r="S8" s="8">
        <f t="shared" si="7"/>
        <v>44727</v>
      </c>
      <c r="T8" s="8">
        <f t="shared" si="7"/>
        <v>44728</v>
      </c>
      <c r="U8" s="8">
        <f t="shared" si="7"/>
        <v>44729</v>
      </c>
      <c r="V8" s="8">
        <f t="shared" si="7"/>
        <v>44730</v>
      </c>
      <c r="W8" s="10">
        <f t="shared" si="7"/>
        <v>44731</v>
      </c>
      <c r="X8" s="8">
        <f t="shared" si="7"/>
        <v>44732</v>
      </c>
      <c r="Y8" s="8">
        <f t="shared" si="7"/>
        <v>44733</v>
      </c>
      <c r="Z8" s="8">
        <f t="shared" si="7"/>
        <v>44734</v>
      </c>
      <c r="AA8" s="8">
        <f t="shared" si="7"/>
        <v>44735</v>
      </c>
      <c r="AB8" s="8">
        <f t="shared" si="7"/>
        <v>44736</v>
      </c>
      <c r="AC8" s="8">
        <f t="shared" si="7"/>
        <v>44737</v>
      </c>
      <c r="AD8" s="10">
        <f t="shared" si="7"/>
        <v>44738</v>
      </c>
      <c r="AE8" s="8">
        <f t="shared" si="7"/>
        <v>44739</v>
      </c>
      <c r="AF8" s="8">
        <f t="shared" si="7"/>
        <v>44740</v>
      </c>
      <c r="AG8" s="8">
        <f t="shared" si="7"/>
        <v>44741</v>
      </c>
      <c r="AH8" s="8">
        <f t="shared" si="7"/>
        <v>44742</v>
      </c>
      <c r="AI8" s="8" t="str">
        <f>""</f>
        <v/>
      </c>
      <c r="AJ8" s="8" t="str">
        <f>""</f>
        <v/>
      </c>
      <c r="AK8" s="10" t="str">
        <f>""</f>
        <v/>
      </c>
      <c r="AL8" s="8" t="str">
        <f>""</f>
        <v/>
      </c>
      <c r="AM8" s="8" t="str">
        <f>""</f>
        <v/>
      </c>
      <c r="AN8" s="8" t="str">
        <f>""</f>
        <v/>
      </c>
      <c r="AO8" s="8" t="str">
        <f>""</f>
        <v/>
      </c>
      <c r="AP8" s="8" t="str">
        <f>""</f>
        <v/>
      </c>
      <c r="AQ8" s="8" t="str">
        <f>""</f>
        <v/>
      </c>
    </row>
    <row r="9" spans="1:43" x14ac:dyDescent="0.4">
      <c r="A9" s="2" t="s">
        <v>109</v>
      </c>
      <c r="B9" s="8" t="str">
        <f>""</f>
        <v/>
      </c>
      <c r="C9" s="8" t="str">
        <f>""</f>
        <v/>
      </c>
      <c r="D9" s="8" t="str">
        <f>""</f>
        <v/>
      </c>
      <c r="E9" s="8" t="str">
        <f>""</f>
        <v/>
      </c>
      <c r="F9" s="8" t="str">
        <f>""</f>
        <v/>
      </c>
      <c r="G9" s="8">
        <v>44743</v>
      </c>
      <c r="H9" s="9">
        <v>44744</v>
      </c>
      <c r="I9" s="10">
        <f t="shared" ref="I9:AK9" si="8">H9+1</f>
        <v>44745</v>
      </c>
      <c r="J9" s="8">
        <f t="shared" si="8"/>
        <v>44746</v>
      </c>
      <c r="K9" s="8">
        <f t="shared" si="8"/>
        <v>44747</v>
      </c>
      <c r="L9" s="8">
        <f t="shared" si="8"/>
        <v>44748</v>
      </c>
      <c r="M9" s="8">
        <f t="shared" si="8"/>
        <v>44749</v>
      </c>
      <c r="N9" s="8">
        <f t="shared" si="8"/>
        <v>44750</v>
      </c>
      <c r="O9" s="8">
        <f t="shared" si="8"/>
        <v>44751</v>
      </c>
      <c r="P9" s="10">
        <f t="shared" si="8"/>
        <v>44752</v>
      </c>
      <c r="Q9" s="8">
        <f t="shared" si="8"/>
        <v>44753</v>
      </c>
      <c r="R9" s="8">
        <f t="shared" si="8"/>
        <v>44754</v>
      </c>
      <c r="S9" s="8">
        <f t="shared" si="8"/>
        <v>44755</v>
      </c>
      <c r="T9" s="8">
        <f t="shared" si="8"/>
        <v>44756</v>
      </c>
      <c r="U9" s="8">
        <f t="shared" si="8"/>
        <v>44757</v>
      </c>
      <c r="V9" s="8">
        <f t="shared" si="8"/>
        <v>44758</v>
      </c>
      <c r="W9" s="10">
        <f t="shared" si="8"/>
        <v>44759</v>
      </c>
      <c r="X9" s="8">
        <f t="shared" si="8"/>
        <v>44760</v>
      </c>
      <c r="Y9" s="8">
        <f t="shared" si="8"/>
        <v>44761</v>
      </c>
      <c r="Z9" s="8">
        <f t="shared" si="8"/>
        <v>44762</v>
      </c>
      <c r="AA9" s="8">
        <f t="shared" si="8"/>
        <v>44763</v>
      </c>
      <c r="AB9" s="8">
        <f t="shared" si="8"/>
        <v>44764</v>
      </c>
      <c r="AC9" s="8">
        <f t="shared" si="8"/>
        <v>44765</v>
      </c>
      <c r="AD9" s="10">
        <f t="shared" si="8"/>
        <v>44766</v>
      </c>
      <c r="AE9" s="8">
        <f t="shared" si="8"/>
        <v>44767</v>
      </c>
      <c r="AF9" s="8">
        <f t="shared" si="8"/>
        <v>44768</v>
      </c>
      <c r="AG9" s="8">
        <f t="shared" si="8"/>
        <v>44769</v>
      </c>
      <c r="AH9" s="8">
        <f t="shared" si="8"/>
        <v>44770</v>
      </c>
      <c r="AI9" s="8">
        <f t="shared" si="8"/>
        <v>44771</v>
      </c>
      <c r="AJ9" s="8">
        <f t="shared" si="8"/>
        <v>44772</v>
      </c>
      <c r="AK9" s="10">
        <f t="shared" si="8"/>
        <v>44773</v>
      </c>
      <c r="AL9" s="8" t="str">
        <f>""</f>
        <v/>
      </c>
      <c r="AM9" s="8" t="str">
        <f>""</f>
        <v/>
      </c>
      <c r="AN9" s="8" t="str">
        <f>""</f>
        <v/>
      </c>
      <c r="AO9" s="8" t="str">
        <f>""</f>
        <v/>
      </c>
      <c r="AP9" s="8" t="str">
        <f>""</f>
        <v/>
      </c>
      <c r="AQ9" s="8" t="str">
        <f>""</f>
        <v/>
      </c>
    </row>
    <row r="10" spans="1:43" x14ac:dyDescent="0.4">
      <c r="A10" s="2" t="s">
        <v>110</v>
      </c>
      <c r="B10" s="8" t="str">
        <f>""</f>
        <v/>
      </c>
      <c r="C10" s="8">
        <v>44774</v>
      </c>
      <c r="D10" s="8">
        <v>44775</v>
      </c>
      <c r="E10" s="8">
        <v>44776</v>
      </c>
      <c r="F10" s="8">
        <v>44777</v>
      </c>
      <c r="G10" s="8">
        <v>44778</v>
      </c>
      <c r="H10" s="9">
        <v>44779</v>
      </c>
      <c r="I10" s="10">
        <f t="shared" ref="I10:AG10" si="9">H10+1</f>
        <v>44780</v>
      </c>
      <c r="J10" s="8">
        <f t="shared" si="9"/>
        <v>44781</v>
      </c>
      <c r="K10" s="8">
        <f t="shared" si="9"/>
        <v>44782</v>
      </c>
      <c r="L10" s="8">
        <f t="shared" si="9"/>
        <v>44783</v>
      </c>
      <c r="M10" s="8">
        <f t="shared" si="9"/>
        <v>44784</v>
      </c>
      <c r="N10" s="8">
        <f t="shared" si="9"/>
        <v>44785</v>
      </c>
      <c r="O10" s="8">
        <f t="shared" si="9"/>
        <v>44786</v>
      </c>
      <c r="P10" s="10">
        <f t="shared" si="9"/>
        <v>44787</v>
      </c>
      <c r="Q10" s="8">
        <f t="shared" si="9"/>
        <v>44788</v>
      </c>
      <c r="R10" s="8">
        <f t="shared" si="9"/>
        <v>44789</v>
      </c>
      <c r="S10" s="8">
        <f t="shared" si="9"/>
        <v>44790</v>
      </c>
      <c r="T10" s="8">
        <f t="shared" si="9"/>
        <v>44791</v>
      </c>
      <c r="U10" s="8">
        <f t="shared" si="9"/>
        <v>44792</v>
      </c>
      <c r="V10" s="8">
        <f t="shared" si="9"/>
        <v>44793</v>
      </c>
      <c r="W10" s="10">
        <f t="shared" si="9"/>
        <v>44794</v>
      </c>
      <c r="X10" s="8">
        <f t="shared" si="9"/>
        <v>44795</v>
      </c>
      <c r="Y10" s="8">
        <f t="shared" si="9"/>
        <v>44796</v>
      </c>
      <c r="Z10" s="8">
        <f t="shared" si="9"/>
        <v>44797</v>
      </c>
      <c r="AA10" s="8">
        <f t="shared" si="9"/>
        <v>44798</v>
      </c>
      <c r="AB10" s="8">
        <f t="shared" si="9"/>
        <v>44799</v>
      </c>
      <c r="AC10" s="8">
        <f t="shared" si="9"/>
        <v>44800</v>
      </c>
      <c r="AD10" s="10">
        <f t="shared" si="9"/>
        <v>44801</v>
      </c>
      <c r="AE10" s="8">
        <f t="shared" si="9"/>
        <v>44802</v>
      </c>
      <c r="AF10" s="8">
        <f t="shared" si="9"/>
        <v>44803</v>
      </c>
      <c r="AG10" s="8">
        <f t="shared" si="9"/>
        <v>44804</v>
      </c>
      <c r="AH10" s="8" t="str">
        <f>""</f>
        <v/>
      </c>
      <c r="AI10" s="8" t="str">
        <f>""</f>
        <v/>
      </c>
      <c r="AJ10" s="8" t="str">
        <f>""</f>
        <v/>
      </c>
      <c r="AK10" s="10" t="str">
        <f>""</f>
        <v/>
      </c>
      <c r="AL10" s="8" t="str">
        <f>""</f>
        <v/>
      </c>
      <c r="AM10" s="8" t="str">
        <f>""</f>
        <v/>
      </c>
      <c r="AN10" s="8" t="str">
        <f>""</f>
        <v/>
      </c>
      <c r="AO10" s="8" t="str">
        <f>""</f>
        <v/>
      </c>
      <c r="AP10" s="8" t="str">
        <f>""</f>
        <v/>
      </c>
      <c r="AQ10" s="8" t="str">
        <f>""</f>
        <v/>
      </c>
    </row>
    <row r="11" spans="1:43" x14ac:dyDescent="0.4">
      <c r="A11" s="2" t="s">
        <v>111</v>
      </c>
      <c r="B11" s="8" t="str">
        <f>""</f>
        <v/>
      </c>
      <c r="C11" s="8" t="str">
        <f>""</f>
        <v/>
      </c>
      <c r="D11" s="8" t="str">
        <f>""</f>
        <v/>
      </c>
      <c r="E11" s="8" t="str">
        <f>""</f>
        <v/>
      </c>
      <c r="F11" s="8">
        <v>44805</v>
      </c>
      <c r="G11" s="8">
        <v>44806</v>
      </c>
      <c r="H11" s="9">
        <v>44807</v>
      </c>
      <c r="I11" s="10">
        <f t="shared" ref="I11:AI11" si="10">H11+1</f>
        <v>44808</v>
      </c>
      <c r="J11" s="8">
        <f t="shared" si="10"/>
        <v>44809</v>
      </c>
      <c r="K11" s="8">
        <f t="shared" si="10"/>
        <v>44810</v>
      </c>
      <c r="L11" s="8">
        <f t="shared" si="10"/>
        <v>44811</v>
      </c>
      <c r="M11" s="8">
        <f t="shared" si="10"/>
        <v>44812</v>
      </c>
      <c r="N11" s="8">
        <f t="shared" si="10"/>
        <v>44813</v>
      </c>
      <c r="O11" s="8">
        <f t="shared" si="10"/>
        <v>44814</v>
      </c>
      <c r="P11" s="10">
        <f t="shared" si="10"/>
        <v>44815</v>
      </c>
      <c r="Q11" s="8">
        <f t="shared" si="10"/>
        <v>44816</v>
      </c>
      <c r="R11" s="8">
        <f t="shared" si="10"/>
        <v>44817</v>
      </c>
      <c r="S11" s="8">
        <f t="shared" si="10"/>
        <v>44818</v>
      </c>
      <c r="T11" s="8">
        <f t="shared" si="10"/>
        <v>44819</v>
      </c>
      <c r="U11" s="8">
        <f t="shared" si="10"/>
        <v>44820</v>
      </c>
      <c r="V11" s="8">
        <f t="shared" si="10"/>
        <v>44821</v>
      </c>
      <c r="W11" s="10">
        <f t="shared" si="10"/>
        <v>44822</v>
      </c>
      <c r="X11" s="8">
        <f t="shared" si="10"/>
        <v>44823</v>
      </c>
      <c r="Y11" s="8">
        <f t="shared" si="10"/>
        <v>44824</v>
      </c>
      <c r="Z11" s="8">
        <f t="shared" si="10"/>
        <v>44825</v>
      </c>
      <c r="AA11" s="8">
        <f t="shared" si="10"/>
        <v>44826</v>
      </c>
      <c r="AB11" s="8">
        <f t="shared" si="10"/>
        <v>44827</v>
      </c>
      <c r="AC11" s="8">
        <f t="shared" si="10"/>
        <v>44828</v>
      </c>
      <c r="AD11" s="10">
        <f t="shared" si="10"/>
        <v>44829</v>
      </c>
      <c r="AE11" s="8">
        <f t="shared" si="10"/>
        <v>44830</v>
      </c>
      <c r="AF11" s="8">
        <f t="shared" si="10"/>
        <v>44831</v>
      </c>
      <c r="AG11" s="8">
        <f t="shared" si="10"/>
        <v>44832</v>
      </c>
      <c r="AH11" s="8">
        <f t="shared" si="10"/>
        <v>44833</v>
      </c>
      <c r="AI11" s="8">
        <f t="shared" si="10"/>
        <v>44834</v>
      </c>
      <c r="AJ11" s="8" t="str">
        <f>""</f>
        <v/>
      </c>
      <c r="AK11" s="10" t="str">
        <f>""</f>
        <v/>
      </c>
      <c r="AL11" s="8" t="str">
        <f>""</f>
        <v/>
      </c>
      <c r="AM11" s="8" t="str">
        <f>""</f>
        <v/>
      </c>
      <c r="AN11" s="8" t="str">
        <f>""</f>
        <v/>
      </c>
      <c r="AO11" s="8" t="str">
        <f>""</f>
        <v/>
      </c>
      <c r="AP11" s="8" t="str">
        <f>""</f>
        <v/>
      </c>
      <c r="AQ11" s="8"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23"/>
  <sheetViews>
    <sheetView tabSelected="1" view="pageBreakPreview" zoomScale="55" zoomScaleNormal="55" zoomScaleSheetLayoutView="55" workbookViewId="0">
      <selection activeCell="A2" sqref="A2"/>
    </sheetView>
  </sheetViews>
  <sheetFormatPr defaultRowHeight="18.75" x14ac:dyDescent="0.4"/>
  <cols>
    <col min="1" max="1" width="38.75" style="15" customWidth="1"/>
    <col min="2" max="9" width="11.25" style="15" customWidth="1"/>
    <col min="10" max="10" width="15" style="15" customWidth="1"/>
    <col min="11" max="11" width="14.125" style="15" customWidth="1"/>
    <col min="12" max="12" width="11.375" style="15" customWidth="1"/>
    <col min="13" max="13" width="14" style="15" customWidth="1"/>
    <col min="14" max="14" width="20.25" style="15" customWidth="1"/>
    <col min="15" max="15" width="10.125" style="15" customWidth="1"/>
    <col min="16" max="16" width="9" style="15" customWidth="1"/>
    <col min="17" max="44" width="9" style="15"/>
    <col min="45" max="46" width="9" style="12"/>
    <col min="47" max="16384" width="9" style="3"/>
  </cols>
  <sheetData>
    <row r="1" spans="1:44" s="12" customFormat="1" ht="42" customHeight="1" x14ac:dyDescent="0.4">
      <c r="A1" s="14" t="s">
        <v>48</v>
      </c>
      <c r="B1" s="14"/>
      <c r="C1" s="139" t="s">
        <v>52</v>
      </c>
      <c r="D1" s="140"/>
      <c r="E1" s="140"/>
      <c r="F1" s="140"/>
      <c r="G1" s="140"/>
      <c r="H1" s="140"/>
      <c r="I1" s="140"/>
      <c r="J1" s="140"/>
      <c r="K1" s="15"/>
      <c r="L1" s="15"/>
      <c r="M1" s="15"/>
      <c r="N1" s="15"/>
      <c r="O1" s="101" t="s">
        <v>115</v>
      </c>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row>
    <row r="2" spans="1:44" s="12" customFormat="1" ht="77.25" customHeight="1" x14ac:dyDescent="0.4">
      <c r="A2" s="18" t="s">
        <v>113</v>
      </c>
      <c r="B2" s="18"/>
      <c r="C2" s="18"/>
      <c r="D2" s="18"/>
      <c r="E2" s="18"/>
      <c r="F2" s="18"/>
      <c r="G2" s="18"/>
      <c r="H2" s="18"/>
      <c r="I2" s="18"/>
      <c r="J2" s="18"/>
      <c r="K2" s="18"/>
      <c r="L2" s="18"/>
      <c r="M2" s="15"/>
      <c r="N2" s="102" t="s">
        <v>101</v>
      </c>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row>
    <row r="3" spans="1:44" s="12" customFormat="1" ht="45" customHeight="1" x14ac:dyDescent="0.4">
      <c r="A3" s="18"/>
      <c r="B3" s="18"/>
      <c r="C3" s="18"/>
      <c r="D3" s="18"/>
      <c r="E3" s="18"/>
      <c r="F3" s="18"/>
      <c r="G3" s="18"/>
      <c r="H3" s="18"/>
      <c r="I3" s="18"/>
      <c r="J3" s="18"/>
      <c r="K3" s="18"/>
      <c r="L3" s="18"/>
      <c r="M3" s="15"/>
      <c r="N3" s="20"/>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row>
    <row r="4" spans="1:44" s="12" customFormat="1" ht="45" customHeight="1" x14ac:dyDescent="0.4">
      <c r="A4" s="18" t="s">
        <v>56</v>
      </c>
      <c r="B4" s="18"/>
      <c r="C4" s="18"/>
      <c r="D4" s="18"/>
      <c r="E4" s="18"/>
      <c r="F4" s="18"/>
      <c r="G4" s="18"/>
      <c r="H4" s="18"/>
      <c r="I4" s="18"/>
      <c r="J4" s="18"/>
      <c r="K4" s="18"/>
      <c r="L4" s="18"/>
      <c r="M4" s="15"/>
      <c r="N4" s="20"/>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row>
    <row r="5" spans="1:44" ht="42" customHeight="1" thickBot="1" x14ac:dyDescent="0.45">
      <c r="A5" s="21"/>
      <c r="B5" s="21"/>
      <c r="C5" s="21"/>
      <c r="D5" s="21"/>
      <c r="E5" s="21"/>
      <c r="F5" s="21"/>
      <c r="G5" s="21"/>
      <c r="H5" s="21"/>
      <c r="I5" s="21"/>
      <c r="J5" s="141" t="s">
        <v>7</v>
      </c>
      <c r="K5" s="143" t="s">
        <v>34</v>
      </c>
      <c r="L5" s="145" t="s">
        <v>8</v>
      </c>
      <c r="M5" s="145"/>
      <c r="N5" s="145"/>
      <c r="V5" s="55" t="s">
        <v>131</v>
      </c>
    </row>
    <row r="6" spans="1:44" ht="42" customHeight="1" x14ac:dyDescent="0.4">
      <c r="A6" s="21"/>
      <c r="B6" s="21"/>
      <c r="C6" s="103" t="s">
        <v>0</v>
      </c>
      <c r="D6" s="103" t="s">
        <v>1</v>
      </c>
      <c r="E6" s="103" t="s">
        <v>2</v>
      </c>
      <c r="F6" s="103" t="s">
        <v>3</v>
      </c>
      <c r="G6" s="103" t="s">
        <v>4</v>
      </c>
      <c r="H6" s="103" t="s">
        <v>5</v>
      </c>
      <c r="I6" s="103" t="s">
        <v>6</v>
      </c>
      <c r="J6" s="142"/>
      <c r="K6" s="144"/>
      <c r="L6" s="145"/>
      <c r="M6" s="145"/>
      <c r="N6" s="145"/>
      <c r="V6" s="90"/>
      <c r="W6" s="91"/>
      <c r="X6" s="91"/>
      <c r="Y6" s="91"/>
      <c r="Z6" s="91"/>
      <c r="AA6" s="91"/>
      <c r="AB6" s="91"/>
      <c r="AC6" s="91"/>
      <c r="AD6" s="92"/>
    </row>
    <row r="7" spans="1:44" ht="42" customHeight="1" x14ac:dyDescent="0.4">
      <c r="A7" s="21"/>
      <c r="B7" s="21"/>
      <c r="C7" s="104">
        <v>44780</v>
      </c>
      <c r="D7" s="104">
        <f>C7+1</f>
        <v>44781</v>
      </c>
      <c r="E7" s="104">
        <f t="shared" ref="E7" si="0">D7+1</f>
        <v>44782</v>
      </c>
      <c r="F7" s="104">
        <f t="shared" ref="F7" si="1">E7+1</f>
        <v>44783</v>
      </c>
      <c r="G7" s="104">
        <f t="shared" ref="G7" si="2">F7+1</f>
        <v>44784</v>
      </c>
      <c r="H7" s="104">
        <f t="shared" ref="H7" si="3">G7+1</f>
        <v>44785</v>
      </c>
      <c r="I7" s="104">
        <f>H7+1</f>
        <v>44786</v>
      </c>
      <c r="J7" s="27"/>
      <c r="K7" s="27"/>
      <c r="L7" s="146"/>
      <c r="M7" s="146"/>
      <c r="N7" s="146"/>
      <c r="O7" s="28"/>
      <c r="V7" s="93"/>
      <c r="W7" s="24">
        <v>44780</v>
      </c>
      <c r="X7" s="24">
        <f t="shared" ref="X7:AC7" si="4">W7+1</f>
        <v>44781</v>
      </c>
      <c r="Y7" s="24">
        <f t="shared" si="4"/>
        <v>44782</v>
      </c>
      <c r="Z7" s="24">
        <f t="shared" si="4"/>
        <v>44783</v>
      </c>
      <c r="AA7" s="24">
        <f t="shared" si="4"/>
        <v>44784</v>
      </c>
      <c r="AB7" s="24">
        <f t="shared" si="4"/>
        <v>44785</v>
      </c>
      <c r="AC7" s="24">
        <f t="shared" si="4"/>
        <v>44786</v>
      </c>
      <c r="AD7" s="94"/>
    </row>
    <row r="8" spans="1:44" ht="42" customHeight="1" x14ac:dyDescent="0.4">
      <c r="A8" s="105" t="s">
        <v>55</v>
      </c>
      <c r="B8" s="30" t="s">
        <v>63</v>
      </c>
      <c r="C8" s="106"/>
      <c r="D8" s="106"/>
      <c r="E8" s="106"/>
      <c r="F8" s="106"/>
      <c r="G8" s="106"/>
      <c r="H8" s="106"/>
      <c r="I8" s="106"/>
      <c r="J8" s="147">
        <f>SUM(C8:I9)</f>
        <v>0</v>
      </c>
      <c r="K8" s="149" t="str">
        <f>IF(J8&lt;100,"100回未満",IF(J8&lt;150,"100回以上","150回以上"))</f>
        <v>100回未満</v>
      </c>
      <c r="L8" s="146"/>
      <c r="M8" s="146"/>
      <c r="N8" s="146"/>
      <c r="O8" s="28" t="str">
        <f>IF(J8&lt;100,IF(OR(K8="100回以上",K8="150回以上"),"エラー。接種回数と回数区分が一致しません",""),IF(J8&lt;150,IF(OR(K8="100回未満",K8="150回以上"),"エラー。接種回数と回数区分が一致しません",""),IF(K8="100回未満","エラー。接種回数と回数区分が一致しません","")))</f>
        <v/>
      </c>
      <c r="V8" s="93"/>
      <c r="W8" s="106">
        <f t="shared" ref="W8:AC8" si="5">C8+C9</f>
        <v>0</v>
      </c>
      <c r="X8" s="106">
        <f t="shared" si="5"/>
        <v>0</v>
      </c>
      <c r="Y8" s="106">
        <f t="shared" si="5"/>
        <v>0</v>
      </c>
      <c r="Z8" s="106">
        <f t="shared" si="5"/>
        <v>0</v>
      </c>
      <c r="AA8" s="106">
        <f t="shared" si="5"/>
        <v>0</v>
      </c>
      <c r="AB8" s="106">
        <f t="shared" si="5"/>
        <v>0</v>
      </c>
      <c r="AC8" s="106">
        <f t="shared" si="5"/>
        <v>0</v>
      </c>
      <c r="AD8" s="94"/>
    </row>
    <row r="9" spans="1:44" ht="42" customHeight="1" x14ac:dyDescent="0.4">
      <c r="A9" s="105" t="s">
        <v>55</v>
      </c>
      <c r="B9" s="30" t="s">
        <v>64</v>
      </c>
      <c r="C9" s="106"/>
      <c r="D9" s="106"/>
      <c r="E9" s="106"/>
      <c r="F9" s="106"/>
      <c r="G9" s="106"/>
      <c r="H9" s="106"/>
      <c r="I9" s="106"/>
      <c r="J9" s="148"/>
      <c r="K9" s="150"/>
      <c r="L9" s="146"/>
      <c r="M9" s="146"/>
      <c r="N9" s="146"/>
      <c r="O9" s="28"/>
      <c r="V9" s="93"/>
      <c r="W9" s="28"/>
      <c r="X9" s="28"/>
      <c r="Y9" s="28"/>
      <c r="Z9" s="28"/>
      <c r="AA9" s="28"/>
      <c r="AB9" s="28"/>
      <c r="AC9" s="28"/>
      <c r="AD9" s="94"/>
    </row>
    <row r="10" spans="1:44" ht="42" customHeight="1" x14ac:dyDescent="0.4">
      <c r="A10" s="37"/>
      <c r="B10" s="37"/>
      <c r="C10" s="104">
        <f>I7+1</f>
        <v>44787</v>
      </c>
      <c r="D10" s="104">
        <f>C10+1</f>
        <v>44788</v>
      </c>
      <c r="E10" s="104">
        <f t="shared" ref="E10:H25" si="6">D10+1</f>
        <v>44789</v>
      </c>
      <c r="F10" s="104">
        <f t="shared" si="6"/>
        <v>44790</v>
      </c>
      <c r="G10" s="104">
        <f t="shared" si="6"/>
        <v>44791</v>
      </c>
      <c r="H10" s="104">
        <f t="shared" si="6"/>
        <v>44792</v>
      </c>
      <c r="I10" s="104">
        <f>H10+1</f>
        <v>44793</v>
      </c>
      <c r="J10" s="27"/>
      <c r="K10" s="27"/>
      <c r="L10" s="146"/>
      <c r="M10" s="146"/>
      <c r="N10" s="146"/>
      <c r="O10" s="28"/>
      <c r="V10" s="93"/>
      <c r="W10" s="24">
        <f>AC7+1</f>
        <v>44787</v>
      </c>
      <c r="X10" s="24">
        <f>W10+1</f>
        <v>44788</v>
      </c>
      <c r="Y10" s="24">
        <f t="shared" ref="Y10:AB10" si="7">X10+1</f>
        <v>44789</v>
      </c>
      <c r="Z10" s="24">
        <f t="shared" si="7"/>
        <v>44790</v>
      </c>
      <c r="AA10" s="24">
        <f t="shared" si="7"/>
        <v>44791</v>
      </c>
      <c r="AB10" s="24">
        <f t="shared" si="7"/>
        <v>44792</v>
      </c>
      <c r="AC10" s="24">
        <f>AB10+1</f>
        <v>44793</v>
      </c>
      <c r="AD10" s="94"/>
    </row>
    <row r="11" spans="1:44" ht="42" customHeight="1" x14ac:dyDescent="0.4">
      <c r="A11" s="105" t="s">
        <v>55</v>
      </c>
      <c r="B11" s="30" t="s">
        <v>63</v>
      </c>
      <c r="C11" s="106"/>
      <c r="D11" s="106"/>
      <c r="E11" s="106"/>
      <c r="F11" s="106"/>
      <c r="G11" s="106"/>
      <c r="H11" s="106"/>
      <c r="I11" s="106"/>
      <c r="J11" s="147">
        <f>SUM(C11:I12)</f>
        <v>0</v>
      </c>
      <c r="K11" s="149" t="str">
        <f>IF(J11&lt;100,"100回未満",IF(J11&lt;150,"100回以上","150回以上"))</f>
        <v>100回未満</v>
      </c>
      <c r="L11" s="146"/>
      <c r="M11" s="146"/>
      <c r="N11" s="146"/>
      <c r="O11" s="28" t="str">
        <f>IF(J11&lt;100,IF(OR(K11="100回以上",K11="150回以上"),"エラー。接種回数と回数区分が一致しません",""),IF(J11&lt;150,IF(OR(K11="100回未満",K11="150回以上"),"エラー。接種回数と回数区分が一致しません",""),IF(K11="100回未満","エラー。接種回数と回数区分が一致しません","")))</f>
        <v/>
      </c>
      <c r="V11" s="93"/>
      <c r="W11" s="106">
        <f t="shared" ref="W11:AC11" si="8">C11+C12</f>
        <v>0</v>
      </c>
      <c r="X11" s="106">
        <f t="shared" si="8"/>
        <v>0</v>
      </c>
      <c r="Y11" s="106">
        <f t="shared" si="8"/>
        <v>0</v>
      </c>
      <c r="Z11" s="106">
        <f t="shared" si="8"/>
        <v>0</v>
      </c>
      <c r="AA11" s="106">
        <f t="shared" si="8"/>
        <v>0</v>
      </c>
      <c r="AB11" s="106">
        <f t="shared" si="8"/>
        <v>0</v>
      </c>
      <c r="AC11" s="106">
        <f t="shared" si="8"/>
        <v>0</v>
      </c>
      <c r="AD11" s="94"/>
    </row>
    <row r="12" spans="1:44" ht="42" customHeight="1" x14ac:dyDescent="0.4">
      <c r="A12" s="105" t="s">
        <v>55</v>
      </c>
      <c r="B12" s="30" t="s">
        <v>64</v>
      </c>
      <c r="C12" s="106"/>
      <c r="D12" s="106"/>
      <c r="E12" s="106"/>
      <c r="F12" s="106"/>
      <c r="G12" s="106"/>
      <c r="H12" s="106"/>
      <c r="I12" s="106"/>
      <c r="J12" s="148"/>
      <c r="K12" s="150"/>
      <c r="L12" s="146"/>
      <c r="M12" s="146"/>
      <c r="N12" s="146"/>
      <c r="O12" s="28"/>
      <c r="V12" s="93"/>
      <c r="AD12" s="94"/>
    </row>
    <row r="13" spans="1:44" ht="42" customHeight="1" x14ac:dyDescent="0.4">
      <c r="A13" s="37"/>
      <c r="B13" s="37"/>
      <c r="C13" s="104">
        <f>I10+1</f>
        <v>44794</v>
      </c>
      <c r="D13" s="104">
        <f>C13+1</f>
        <v>44795</v>
      </c>
      <c r="E13" s="104">
        <f t="shared" si="6"/>
        <v>44796</v>
      </c>
      <c r="F13" s="104">
        <f t="shared" si="6"/>
        <v>44797</v>
      </c>
      <c r="G13" s="104">
        <f t="shared" si="6"/>
        <v>44798</v>
      </c>
      <c r="H13" s="104">
        <f t="shared" si="6"/>
        <v>44799</v>
      </c>
      <c r="I13" s="104">
        <f>H13+1</f>
        <v>44800</v>
      </c>
      <c r="J13" s="27"/>
      <c r="K13" s="27"/>
      <c r="L13" s="146"/>
      <c r="M13" s="146"/>
      <c r="N13" s="146"/>
      <c r="O13" s="28"/>
      <c r="V13" s="93"/>
      <c r="W13" s="24">
        <f>AC10+1</f>
        <v>44794</v>
      </c>
      <c r="X13" s="24">
        <f>W13+1</f>
        <v>44795</v>
      </c>
      <c r="Y13" s="24">
        <f t="shared" ref="Y13:AB13" si="9">X13+1</f>
        <v>44796</v>
      </c>
      <c r="Z13" s="24">
        <f t="shared" si="9"/>
        <v>44797</v>
      </c>
      <c r="AA13" s="24">
        <f t="shared" si="9"/>
        <v>44798</v>
      </c>
      <c r="AB13" s="24">
        <f t="shared" si="9"/>
        <v>44799</v>
      </c>
      <c r="AC13" s="24">
        <f>AB13+1</f>
        <v>44800</v>
      </c>
      <c r="AD13" s="94"/>
    </row>
    <row r="14" spans="1:44" ht="42" customHeight="1" x14ac:dyDescent="0.4">
      <c r="A14" s="105" t="s">
        <v>55</v>
      </c>
      <c r="B14" s="30" t="s">
        <v>63</v>
      </c>
      <c r="C14" s="106"/>
      <c r="D14" s="106"/>
      <c r="E14" s="106"/>
      <c r="F14" s="106"/>
      <c r="G14" s="106"/>
      <c r="H14" s="106"/>
      <c r="I14" s="106"/>
      <c r="J14" s="147">
        <f>SUM(C14:I15)</f>
        <v>0</v>
      </c>
      <c r="K14" s="149" t="str">
        <f>IF(J14&lt;100,"100回未満",IF(J14&lt;150,"100回以上","150回以上"))</f>
        <v>100回未満</v>
      </c>
      <c r="L14" s="146"/>
      <c r="M14" s="146"/>
      <c r="N14" s="146"/>
      <c r="O14" s="28" t="str">
        <f>IF(J14&lt;100,IF(OR(K14="100回以上",K14="150回以上"),"エラー。接種回数と回数区分が一致しません",""),IF(J14&lt;150,IF(OR(K14="100回未満",K14="150回以上"),"エラー。接種回数と回数区分が一致しません",""),IF(K14="100回未満","エラー。接種回数と回数区分が一致しません","")))</f>
        <v/>
      </c>
      <c r="V14" s="93"/>
      <c r="W14" s="106">
        <f t="shared" ref="W14:AC14" si="10">C14+C15</f>
        <v>0</v>
      </c>
      <c r="X14" s="106">
        <f t="shared" si="10"/>
        <v>0</v>
      </c>
      <c r="Y14" s="106">
        <f t="shared" si="10"/>
        <v>0</v>
      </c>
      <c r="Z14" s="106">
        <f t="shared" si="10"/>
        <v>0</v>
      </c>
      <c r="AA14" s="106">
        <f t="shared" si="10"/>
        <v>0</v>
      </c>
      <c r="AB14" s="106">
        <f t="shared" si="10"/>
        <v>0</v>
      </c>
      <c r="AC14" s="106">
        <f t="shared" si="10"/>
        <v>0</v>
      </c>
      <c r="AD14" s="94"/>
    </row>
    <row r="15" spans="1:44" ht="42" customHeight="1" x14ac:dyDescent="0.4">
      <c r="A15" s="105" t="s">
        <v>55</v>
      </c>
      <c r="B15" s="30" t="s">
        <v>64</v>
      </c>
      <c r="C15" s="106"/>
      <c r="D15" s="106"/>
      <c r="E15" s="106"/>
      <c r="F15" s="106"/>
      <c r="G15" s="106"/>
      <c r="H15" s="106"/>
      <c r="I15" s="106"/>
      <c r="J15" s="148"/>
      <c r="K15" s="150"/>
      <c r="L15" s="146"/>
      <c r="M15" s="146"/>
      <c r="N15" s="146"/>
      <c r="O15" s="28"/>
      <c r="V15" s="93"/>
      <c r="AD15" s="94"/>
    </row>
    <row r="16" spans="1:44" ht="42" customHeight="1" x14ac:dyDescent="0.4">
      <c r="A16" s="37"/>
      <c r="B16" s="37"/>
      <c r="C16" s="104">
        <f>I13+1</f>
        <v>44801</v>
      </c>
      <c r="D16" s="104">
        <f>C16+1</f>
        <v>44802</v>
      </c>
      <c r="E16" s="104">
        <f t="shared" si="6"/>
        <v>44803</v>
      </c>
      <c r="F16" s="104">
        <f t="shared" si="6"/>
        <v>44804</v>
      </c>
      <c r="G16" s="104">
        <f t="shared" si="6"/>
        <v>44805</v>
      </c>
      <c r="H16" s="104">
        <f t="shared" si="6"/>
        <v>44806</v>
      </c>
      <c r="I16" s="104">
        <f>H16+1</f>
        <v>44807</v>
      </c>
      <c r="J16" s="27"/>
      <c r="K16" s="27"/>
      <c r="L16" s="146"/>
      <c r="M16" s="146"/>
      <c r="N16" s="146"/>
      <c r="O16" s="28"/>
      <c r="V16" s="93"/>
      <c r="W16" s="24">
        <f>AC13+1</f>
        <v>44801</v>
      </c>
      <c r="X16" s="24">
        <f>W16+1</f>
        <v>44802</v>
      </c>
      <c r="Y16" s="24">
        <f t="shared" ref="Y16:AB16" si="11">X16+1</f>
        <v>44803</v>
      </c>
      <c r="Z16" s="24">
        <f t="shared" si="11"/>
        <v>44804</v>
      </c>
      <c r="AA16" s="24">
        <f t="shared" si="11"/>
        <v>44805</v>
      </c>
      <c r="AB16" s="24">
        <f t="shared" si="11"/>
        <v>44806</v>
      </c>
      <c r="AC16" s="24">
        <f>AB16+1</f>
        <v>44807</v>
      </c>
      <c r="AD16" s="94"/>
    </row>
    <row r="17" spans="1:30" ht="42" customHeight="1" x14ac:dyDescent="0.4">
      <c r="A17" s="105" t="s">
        <v>55</v>
      </c>
      <c r="B17" s="30" t="s">
        <v>63</v>
      </c>
      <c r="C17" s="106"/>
      <c r="D17" s="106"/>
      <c r="E17" s="106"/>
      <c r="F17" s="106"/>
      <c r="G17" s="106"/>
      <c r="H17" s="106"/>
      <c r="I17" s="106"/>
      <c r="J17" s="147">
        <f>SUM(C17:I18)</f>
        <v>0</v>
      </c>
      <c r="K17" s="149" t="str">
        <f>IF(J17&lt;100,"100回未満",IF(J17&lt;150,"100回以上","150回以上"))</f>
        <v>100回未満</v>
      </c>
      <c r="L17" s="146"/>
      <c r="M17" s="146"/>
      <c r="N17" s="146"/>
      <c r="O17" s="28" t="str">
        <f>IF(J17&lt;100,IF(OR(K17="100回以上",K17="150回以上"),"エラー。接種回数と回数区分が一致しません",""),IF(J17&lt;150,IF(OR(K17="100回未満",K17="150回以上"),"エラー。接種回数と回数区分が一致しません",""),IF(K17="100回未満","エラー。接種回数と回数区分が一致しません","")))</f>
        <v/>
      </c>
      <c r="V17" s="93"/>
      <c r="W17" s="106">
        <f t="shared" ref="W17:AC17" si="12">C17+C18</f>
        <v>0</v>
      </c>
      <c r="X17" s="106">
        <f t="shared" si="12"/>
        <v>0</v>
      </c>
      <c r="Y17" s="106">
        <f t="shared" si="12"/>
        <v>0</v>
      </c>
      <c r="Z17" s="106">
        <f t="shared" si="12"/>
        <v>0</v>
      </c>
      <c r="AA17" s="106">
        <f t="shared" si="12"/>
        <v>0</v>
      </c>
      <c r="AB17" s="106">
        <f t="shared" si="12"/>
        <v>0</v>
      </c>
      <c r="AC17" s="106">
        <f t="shared" si="12"/>
        <v>0</v>
      </c>
      <c r="AD17" s="94"/>
    </row>
    <row r="18" spans="1:30" ht="42" customHeight="1" x14ac:dyDescent="0.4">
      <c r="A18" s="105" t="s">
        <v>55</v>
      </c>
      <c r="B18" s="30" t="s">
        <v>64</v>
      </c>
      <c r="C18" s="106"/>
      <c r="D18" s="106"/>
      <c r="E18" s="106"/>
      <c r="F18" s="106"/>
      <c r="G18" s="106"/>
      <c r="H18" s="106"/>
      <c r="I18" s="106"/>
      <c r="J18" s="148"/>
      <c r="K18" s="150"/>
      <c r="L18" s="146"/>
      <c r="M18" s="146"/>
      <c r="N18" s="146"/>
      <c r="O18" s="28"/>
      <c r="V18" s="93"/>
      <c r="W18" s="28"/>
      <c r="X18" s="28"/>
      <c r="Y18" s="28"/>
      <c r="Z18" s="28"/>
      <c r="AA18" s="28"/>
      <c r="AB18" s="28"/>
      <c r="AC18" s="28"/>
      <c r="AD18" s="94"/>
    </row>
    <row r="19" spans="1:30" ht="42" customHeight="1" x14ac:dyDescent="0.4">
      <c r="A19" s="37"/>
      <c r="B19" s="37"/>
      <c r="C19" s="104">
        <f>I16+1</f>
        <v>44808</v>
      </c>
      <c r="D19" s="104">
        <f>C19+1</f>
        <v>44809</v>
      </c>
      <c r="E19" s="104">
        <f t="shared" si="6"/>
        <v>44810</v>
      </c>
      <c r="F19" s="104">
        <f t="shared" si="6"/>
        <v>44811</v>
      </c>
      <c r="G19" s="104">
        <f t="shared" si="6"/>
        <v>44812</v>
      </c>
      <c r="H19" s="104">
        <f t="shared" si="6"/>
        <v>44813</v>
      </c>
      <c r="I19" s="104">
        <f>H19+1</f>
        <v>44814</v>
      </c>
      <c r="J19" s="27"/>
      <c r="K19" s="27"/>
      <c r="L19" s="146"/>
      <c r="M19" s="146"/>
      <c r="N19" s="146"/>
      <c r="O19" s="28"/>
      <c r="V19" s="93"/>
      <c r="W19" s="24">
        <f>AC16+1</f>
        <v>44808</v>
      </c>
      <c r="X19" s="24">
        <f>W19+1</f>
        <v>44809</v>
      </c>
      <c r="Y19" s="24">
        <f t="shared" ref="Y19:AB19" si="13">X19+1</f>
        <v>44810</v>
      </c>
      <c r="Z19" s="24">
        <f t="shared" si="13"/>
        <v>44811</v>
      </c>
      <c r="AA19" s="24">
        <f t="shared" si="13"/>
        <v>44812</v>
      </c>
      <c r="AB19" s="24">
        <f t="shared" si="13"/>
        <v>44813</v>
      </c>
      <c r="AC19" s="24">
        <f>AB19+1</f>
        <v>44814</v>
      </c>
      <c r="AD19" s="94"/>
    </row>
    <row r="20" spans="1:30" ht="42" customHeight="1" x14ac:dyDescent="0.4">
      <c r="A20" s="105" t="s">
        <v>55</v>
      </c>
      <c r="B20" s="30" t="s">
        <v>63</v>
      </c>
      <c r="C20" s="106"/>
      <c r="D20" s="106"/>
      <c r="E20" s="106"/>
      <c r="F20" s="106"/>
      <c r="G20" s="106"/>
      <c r="H20" s="106"/>
      <c r="I20" s="106"/>
      <c r="J20" s="147">
        <f>SUM(C20:I21)</f>
        <v>0</v>
      </c>
      <c r="K20" s="149" t="str">
        <f>IF(J20&lt;100,"100回未満",IF(J20&lt;150,"100回以上","150回以上"))</f>
        <v>100回未満</v>
      </c>
      <c r="L20" s="146"/>
      <c r="M20" s="146"/>
      <c r="N20" s="146"/>
      <c r="O20" s="28" t="str">
        <f>IF(J20&lt;100,IF(OR(K20="100回以上",K20="150回以上"),"エラー。接種回数と回数区分が一致しません",""),IF(J20&lt;150,IF(OR(K20="100回未満",K20="150回以上"),"エラー。接種回数と回数区分が一致しません",""),IF(K20="100回未満","エラー。接種回数と回数区分が一致しません","")))</f>
        <v/>
      </c>
      <c r="V20" s="93"/>
      <c r="W20" s="106">
        <f t="shared" ref="W20:AC20" si="14">C20+C21</f>
        <v>0</v>
      </c>
      <c r="X20" s="106">
        <f t="shared" si="14"/>
        <v>0</v>
      </c>
      <c r="Y20" s="106">
        <f t="shared" si="14"/>
        <v>0</v>
      </c>
      <c r="Z20" s="106">
        <f t="shared" si="14"/>
        <v>0</v>
      </c>
      <c r="AA20" s="106">
        <f t="shared" si="14"/>
        <v>0</v>
      </c>
      <c r="AB20" s="106">
        <f t="shared" si="14"/>
        <v>0</v>
      </c>
      <c r="AC20" s="106">
        <f t="shared" si="14"/>
        <v>0</v>
      </c>
      <c r="AD20" s="94"/>
    </row>
    <row r="21" spans="1:30" ht="42" customHeight="1" x14ac:dyDescent="0.4">
      <c r="A21" s="105" t="s">
        <v>55</v>
      </c>
      <c r="B21" s="30" t="s">
        <v>64</v>
      </c>
      <c r="C21" s="106"/>
      <c r="D21" s="106"/>
      <c r="E21" s="106"/>
      <c r="F21" s="106"/>
      <c r="G21" s="106"/>
      <c r="H21" s="106"/>
      <c r="I21" s="106"/>
      <c r="J21" s="148"/>
      <c r="K21" s="150"/>
      <c r="L21" s="146"/>
      <c r="M21" s="146"/>
      <c r="N21" s="146"/>
      <c r="O21" s="28"/>
      <c r="V21" s="93"/>
      <c r="W21" s="28"/>
      <c r="X21" s="28"/>
      <c r="Y21" s="28"/>
      <c r="Z21" s="28"/>
      <c r="AA21" s="28"/>
      <c r="AB21" s="28"/>
      <c r="AC21" s="28"/>
      <c r="AD21" s="94"/>
    </row>
    <row r="22" spans="1:30" ht="42" customHeight="1" x14ac:dyDescent="0.4">
      <c r="A22" s="37"/>
      <c r="B22" s="37"/>
      <c r="C22" s="104">
        <f>I19+1</f>
        <v>44815</v>
      </c>
      <c r="D22" s="104">
        <f>C22+1</f>
        <v>44816</v>
      </c>
      <c r="E22" s="104">
        <f t="shared" si="6"/>
        <v>44817</v>
      </c>
      <c r="F22" s="104">
        <f t="shared" si="6"/>
        <v>44818</v>
      </c>
      <c r="G22" s="104">
        <f t="shared" si="6"/>
        <v>44819</v>
      </c>
      <c r="H22" s="104">
        <f t="shared" si="6"/>
        <v>44820</v>
      </c>
      <c r="I22" s="104">
        <f>H22+1</f>
        <v>44821</v>
      </c>
      <c r="J22" s="27"/>
      <c r="K22" s="27"/>
      <c r="L22" s="146"/>
      <c r="M22" s="146"/>
      <c r="N22" s="146"/>
      <c r="O22" s="28"/>
      <c r="V22" s="93"/>
      <c r="W22" s="24">
        <f>AC19+1</f>
        <v>44815</v>
      </c>
      <c r="X22" s="24">
        <f>W22+1</f>
        <v>44816</v>
      </c>
      <c r="Y22" s="24">
        <f t="shared" ref="Y22:AB22" si="15">X22+1</f>
        <v>44817</v>
      </c>
      <c r="Z22" s="24">
        <f t="shared" si="15"/>
        <v>44818</v>
      </c>
      <c r="AA22" s="24">
        <f t="shared" si="15"/>
        <v>44819</v>
      </c>
      <c r="AB22" s="24">
        <f t="shared" si="15"/>
        <v>44820</v>
      </c>
      <c r="AC22" s="24">
        <f>AB22+1</f>
        <v>44821</v>
      </c>
      <c r="AD22" s="94"/>
    </row>
    <row r="23" spans="1:30" ht="42" customHeight="1" x14ac:dyDescent="0.4">
      <c r="A23" s="105" t="s">
        <v>55</v>
      </c>
      <c r="B23" s="30" t="s">
        <v>63</v>
      </c>
      <c r="C23" s="106"/>
      <c r="D23" s="106"/>
      <c r="E23" s="106"/>
      <c r="F23" s="106"/>
      <c r="G23" s="106"/>
      <c r="H23" s="106"/>
      <c r="I23" s="106"/>
      <c r="J23" s="147">
        <f>SUM(C23:I24)</f>
        <v>0</v>
      </c>
      <c r="K23" s="149" t="str">
        <f>IF(J23&lt;100,"100回未満",IF(J23&lt;150,"100回以上","150回以上"))</f>
        <v>100回未満</v>
      </c>
      <c r="L23" s="146"/>
      <c r="M23" s="146"/>
      <c r="N23" s="146"/>
      <c r="O23" s="28" t="str">
        <f>IF(J23&lt;100,IF(OR(K23="100回以上",K23="150回以上"),"エラー。接種回数と回数区分が一致しません",""),IF(J23&lt;150,IF(OR(K23="100回未満",K23="150回以上"),"エラー。接種回数と回数区分が一致しません",""),IF(K23="100回未満","エラー。接種回数と回数区分が一致しません","")))</f>
        <v/>
      </c>
      <c r="V23" s="93"/>
      <c r="W23" s="106">
        <f t="shared" ref="W23:AC23" si="16">C23+C24</f>
        <v>0</v>
      </c>
      <c r="X23" s="106">
        <f t="shared" si="16"/>
        <v>0</v>
      </c>
      <c r="Y23" s="106">
        <f t="shared" si="16"/>
        <v>0</v>
      </c>
      <c r="Z23" s="106">
        <f t="shared" si="16"/>
        <v>0</v>
      </c>
      <c r="AA23" s="106">
        <f t="shared" si="16"/>
        <v>0</v>
      </c>
      <c r="AB23" s="106">
        <f t="shared" si="16"/>
        <v>0</v>
      </c>
      <c r="AC23" s="106">
        <f t="shared" si="16"/>
        <v>0</v>
      </c>
      <c r="AD23" s="94"/>
    </row>
    <row r="24" spans="1:30" ht="42" customHeight="1" x14ac:dyDescent="0.4">
      <c r="A24" s="105" t="s">
        <v>55</v>
      </c>
      <c r="B24" s="30" t="s">
        <v>64</v>
      </c>
      <c r="C24" s="106"/>
      <c r="D24" s="106"/>
      <c r="E24" s="106"/>
      <c r="F24" s="106"/>
      <c r="G24" s="106"/>
      <c r="H24" s="106"/>
      <c r="I24" s="106"/>
      <c r="J24" s="148"/>
      <c r="K24" s="150"/>
      <c r="L24" s="146"/>
      <c r="M24" s="146"/>
      <c r="N24" s="146"/>
      <c r="O24" s="28"/>
      <c r="V24" s="93"/>
      <c r="W24" s="28"/>
      <c r="X24" s="28"/>
      <c r="Y24" s="28"/>
      <c r="Z24" s="28"/>
      <c r="AA24" s="28"/>
      <c r="AB24" s="28"/>
      <c r="AC24" s="28"/>
      <c r="AD24" s="94"/>
    </row>
    <row r="25" spans="1:30" ht="42" customHeight="1" x14ac:dyDescent="0.4">
      <c r="A25" s="37"/>
      <c r="B25" s="37"/>
      <c r="C25" s="104">
        <f>I22+1</f>
        <v>44822</v>
      </c>
      <c r="D25" s="104">
        <f>C25+1</f>
        <v>44823</v>
      </c>
      <c r="E25" s="104">
        <f t="shared" si="6"/>
        <v>44824</v>
      </c>
      <c r="F25" s="104">
        <f t="shared" si="6"/>
        <v>44825</v>
      </c>
      <c r="G25" s="104">
        <f t="shared" si="6"/>
        <v>44826</v>
      </c>
      <c r="H25" s="104">
        <f t="shared" si="6"/>
        <v>44827</v>
      </c>
      <c r="I25" s="104">
        <f>H25+1</f>
        <v>44828</v>
      </c>
      <c r="J25" s="107"/>
      <c r="K25" s="27"/>
      <c r="L25" s="146"/>
      <c r="M25" s="146"/>
      <c r="N25" s="146"/>
      <c r="O25" s="28"/>
      <c r="V25" s="93"/>
      <c r="W25" s="24">
        <f>AC22+1</f>
        <v>44822</v>
      </c>
      <c r="X25" s="24">
        <f>W25+1</f>
        <v>44823</v>
      </c>
      <c r="Y25" s="24">
        <f t="shared" ref="Y25:AB25" si="17">X25+1</f>
        <v>44824</v>
      </c>
      <c r="Z25" s="24">
        <f t="shared" si="17"/>
        <v>44825</v>
      </c>
      <c r="AA25" s="24">
        <f t="shared" si="17"/>
        <v>44826</v>
      </c>
      <c r="AB25" s="24">
        <f t="shared" si="17"/>
        <v>44827</v>
      </c>
      <c r="AC25" s="24">
        <f>AB25+1</f>
        <v>44828</v>
      </c>
      <c r="AD25" s="94"/>
    </row>
    <row r="26" spans="1:30" ht="42" customHeight="1" x14ac:dyDescent="0.4">
      <c r="A26" s="105" t="s">
        <v>55</v>
      </c>
      <c r="B26" s="30" t="s">
        <v>63</v>
      </c>
      <c r="C26" s="106"/>
      <c r="D26" s="106"/>
      <c r="E26" s="106"/>
      <c r="F26" s="106"/>
      <c r="G26" s="106"/>
      <c r="H26" s="106"/>
      <c r="I26" s="106"/>
      <c r="J26" s="147">
        <f>SUM(C26:I27)</f>
        <v>0</v>
      </c>
      <c r="K26" s="149" t="str">
        <f>IF(J26&lt;100,"100回未満",IF(J26&lt;150,"100回以上","150回以上"))</f>
        <v>100回未満</v>
      </c>
      <c r="L26" s="146"/>
      <c r="M26" s="146"/>
      <c r="N26" s="146"/>
      <c r="O26" s="28" t="str">
        <f>IF(J26&lt;100,IF(OR(K26="100回以上",K26="150回以上"),"エラー。接種回数と回数区分が一致しません",""),IF(J26&lt;150,IF(OR(K26="100回未満",K26="150回以上"),"エラー。接種回数と回数区分が一致しません",""),IF(K26="100回未満","エラー。接種回数と回数区分が一致しません","")))</f>
        <v/>
      </c>
      <c r="V26" s="93"/>
      <c r="W26" s="106">
        <f t="shared" ref="W26:AC26" si="18">C26+C27</f>
        <v>0</v>
      </c>
      <c r="X26" s="106">
        <f t="shared" si="18"/>
        <v>0</v>
      </c>
      <c r="Y26" s="106">
        <f t="shared" si="18"/>
        <v>0</v>
      </c>
      <c r="Z26" s="106">
        <f t="shared" si="18"/>
        <v>0</v>
      </c>
      <c r="AA26" s="106">
        <f t="shared" si="18"/>
        <v>0</v>
      </c>
      <c r="AB26" s="106">
        <f t="shared" si="18"/>
        <v>0</v>
      </c>
      <c r="AC26" s="106">
        <f t="shared" si="18"/>
        <v>0</v>
      </c>
      <c r="AD26" s="94"/>
    </row>
    <row r="27" spans="1:30" ht="42" customHeight="1" x14ac:dyDescent="0.4">
      <c r="A27" s="105" t="s">
        <v>55</v>
      </c>
      <c r="B27" s="30" t="s">
        <v>64</v>
      </c>
      <c r="C27" s="106"/>
      <c r="D27" s="106"/>
      <c r="E27" s="106"/>
      <c r="F27" s="106"/>
      <c r="G27" s="106"/>
      <c r="H27" s="106"/>
      <c r="I27" s="106"/>
      <c r="J27" s="148"/>
      <c r="K27" s="150"/>
      <c r="L27" s="146"/>
      <c r="M27" s="146"/>
      <c r="N27" s="146"/>
      <c r="O27" s="28"/>
      <c r="V27" s="93"/>
      <c r="AD27" s="94"/>
    </row>
    <row r="28" spans="1:30" ht="42" customHeight="1" x14ac:dyDescent="0.4">
      <c r="A28" s="37"/>
      <c r="B28" s="37"/>
      <c r="C28" s="104">
        <f>I25+1</f>
        <v>44829</v>
      </c>
      <c r="D28" s="104">
        <f>C28+1</f>
        <v>44830</v>
      </c>
      <c r="E28" s="104">
        <f t="shared" ref="E28" si="19">D28+1</f>
        <v>44831</v>
      </c>
      <c r="F28" s="104">
        <f t="shared" ref="F28" si="20">E28+1</f>
        <v>44832</v>
      </c>
      <c r="G28" s="104">
        <f t="shared" ref="G28" si="21">F28+1</f>
        <v>44833</v>
      </c>
      <c r="H28" s="104">
        <f t="shared" ref="H28:I28" si="22">G28+1</f>
        <v>44834</v>
      </c>
      <c r="I28" s="104">
        <f t="shared" si="22"/>
        <v>44835</v>
      </c>
      <c r="J28" s="27"/>
      <c r="K28" s="27"/>
      <c r="L28" s="146"/>
      <c r="M28" s="146"/>
      <c r="N28" s="146"/>
      <c r="O28" s="28"/>
      <c r="V28" s="93"/>
      <c r="W28" s="24">
        <f>AC25+1</f>
        <v>44829</v>
      </c>
      <c r="X28" s="24">
        <f>W28+1</f>
        <v>44830</v>
      </c>
      <c r="Y28" s="24">
        <f t="shared" ref="Y28:AC28" si="23">X28+1</f>
        <v>44831</v>
      </c>
      <c r="Z28" s="24">
        <f t="shared" si="23"/>
        <v>44832</v>
      </c>
      <c r="AA28" s="24">
        <f t="shared" si="23"/>
        <v>44833</v>
      </c>
      <c r="AB28" s="24">
        <f t="shared" si="23"/>
        <v>44834</v>
      </c>
      <c r="AC28" s="24">
        <f t="shared" si="23"/>
        <v>44835</v>
      </c>
      <c r="AD28" s="94"/>
    </row>
    <row r="29" spans="1:30" ht="42" customHeight="1" x14ac:dyDescent="0.4">
      <c r="A29" s="105" t="s">
        <v>55</v>
      </c>
      <c r="B29" s="30" t="s">
        <v>63</v>
      </c>
      <c r="C29" s="106"/>
      <c r="D29" s="106"/>
      <c r="E29" s="106"/>
      <c r="F29" s="106"/>
      <c r="G29" s="106"/>
      <c r="H29" s="106"/>
      <c r="I29" s="106"/>
      <c r="J29" s="147">
        <f>SUM(C29:I30)</f>
        <v>0</v>
      </c>
      <c r="K29" s="149" t="str">
        <f>IF(J29&lt;100,"100回未満",IF(J29&lt;150,"100回以上","150回以上"))</f>
        <v>100回未満</v>
      </c>
      <c r="L29" s="146"/>
      <c r="M29" s="146"/>
      <c r="N29" s="146"/>
      <c r="O29" s="28" t="str">
        <f>IF(J29&lt;100,IF(OR(K29="100回以上",K29="150回以上"),"エラー。接種回数と回数区分が一致しません",""),IF(J29&lt;150,IF(OR(K29="100回未満",K29="150回以上"),"エラー。接種回数と回数区分が一致しません",""),IF(K29="100回未満","エラー。接種回数と回数区分が一致しません","")))</f>
        <v/>
      </c>
      <c r="V29" s="93"/>
      <c r="W29" s="106">
        <f t="shared" ref="W29:AC29" si="24">C29+C30</f>
        <v>0</v>
      </c>
      <c r="X29" s="106">
        <f t="shared" si="24"/>
        <v>0</v>
      </c>
      <c r="Y29" s="106">
        <f t="shared" si="24"/>
        <v>0</v>
      </c>
      <c r="Z29" s="106">
        <f t="shared" si="24"/>
        <v>0</v>
      </c>
      <c r="AA29" s="106">
        <f t="shared" si="24"/>
        <v>0</v>
      </c>
      <c r="AB29" s="106">
        <f t="shared" si="24"/>
        <v>0</v>
      </c>
      <c r="AC29" s="106">
        <f t="shared" si="24"/>
        <v>0</v>
      </c>
      <c r="AD29" s="94"/>
    </row>
    <row r="30" spans="1:30" ht="42" customHeight="1" x14ac:dyDescent="0.4">
      <c r="A30" s="105" t="s">
        <v>55</v>
      </c>
      <c r="B30" s="30" t="s">
        <v>64</v>
      </c>
      <c r="C30" s="106"/>
      <c r="D30" s="106"/>
      <c r="E30" s="106"/>
      <c r="F30" s="106"/>
      <c r="G30" s="106"/>
      <c r="H30" s="106"/>
      <c r="I30" s="106"/>
      <c r="J30" s="148"/>
      <c r="K30" s="150"/>
      <c r="L30" s="146"/>
      <c r="M30" s="146"/>
      <c r="N30" s="146"/>
      <c r="O30" s="28"/>
      <c r="V30" s="93"/>
      <c r="AD30" s="94"/>
    </row>
    <row r="31" spans="1:30" ht="66.75" customHeight="1" x14ac:dyDescent="0.4">
      <c r="A31" s="108"/>
      <c r="B31" s="109"/>
      <c r="C31" s="109"/>
      <c r="D31" s="109"/>
      <c r="E31" s="109"/>
      <c r="F31" s="109"/>
      <c r="G31" s="109"/>
      <c r="H31" s="109"/>
      <c r="I31" s="109"/>
      <c r="J31" s="109"/>
      <c r="K31" s="109"/>
      <c r="L31" s="109"/>
      <c r="M31" s="110"/>
      <c r="N31" s="110"/>
      <c r="O31" s="28"/>
      <c r="V31" s="93"/>
      <c r="W31" s="28"/>
      <c r="X31" s="28"/>
      <c r="Y31" s="28"/>
      <c r="Z31" s="28"/>
      <c r="AA31" s="28"/>
      <c r="AB31" s="28"/>
      <c r="AC31" s="28"/>
      <c r="AD31" s="94"/>
    </row>
    <row r="32" spans="1:30" ht="63.75" customHeight="1" x14ac:dyDescent="0.4">
      <c r="A32" s="21"/>
      <c r="B32" s="21"/>
      <c r="C32" s="21"/>
      <c r="E32" s="151" t="s">
        <v>98</v>
      </c>
      <c r="F32" s="151"/>
      <c r="G32" s="151"/>
      <c r="H32" s="151"/>
      <c r="I32" s="151"/>
      <c r="J32" s="111">
        <f>SUM(J8,J11,J14,J17,J20,J23,J26,J29)</f>
        <v>0</v>
      </c>
      <c r="K32" s="21"/>
      <c r="L32" s="21"/>
      <c r="M32" s="21"/>
      <c r="N32" s="28"/>
      <c r="V32" s="93"/>
      <c r="W32" s="28"/>
      <c r="X32" s="28"/>
      <c r="Y32" s="28"/>
      <c r="Z32" s="28"/>
      <c r="AA32" s="28"/>
      <c r="AB32" s="28"/>
      <c r="AC32" s="28"/>
      <c r="AD32" s="94"/>
    </row>
    <row r="33" spans="1:30" ht="103.5" customHeight="1" x14ac:dyDescent="0.4">
      <c r="A33" s="21"/>
      <c r="B33" s="21"/>
      <c r="C33" s="21"/>
      <c r="K33" s="21"/>
      <c r="L33" s="21"/>
      <c r="M33" s="21"/>
      <c r="N33" s="28"/>
      <c r="V33" s="93"/>
      <c r="W33" s="28"/>
      <c r="X33" s="28"/>
      <c r="Y33" s="28"/>
      <c r="Z33" s="28"/>
      <c r="AA33" s="28"/>
      <c r="AB33" s="28"/>
      <c r="AC33" s="28"/>
      <c r="AD33" s="94"/>
    </row>
    <row r="34" spans="1:30" ht="44.25" customHeight="1" x14ac:dyDescent="0.4">
      <c r="A34" s="21"/>
      <c r="B34" s="21"/>
      <c r="C34" s="21"/>
      <c r="G34" s="112"/>
      <c r="H34" s="112"/>
      <c r="I34" s="112"/>
      <c r="J34" s="41"/>
      <c r="K34" s="21"/>
      <c r="L34" s="21"/>
      <c r="M34" s="21"/>
      <c r="N34" s="102" t="s">
        <v>102</v>
      </c>
      <c r="V34" s="93"/>
      <c r="AD34" s="94"/>
    </row>
    <row r="35" spans="1:30" ht="56.25" customHeight="1" x14ac:dyDescent="0.4">
      <c r="A35" s="21"/>
      <c r="B35" s="21"/>
      <c r="C35" s="21"/>
      <c r="G35" s="112"/>
      <c r="H35" s="112"/>
      <c r="I35" s="112"/>
      <c r="J35" s="41"/>
      <c r="K35" s="21"/>
      <c r="L35" s="21"/>
      <c r="M35" s="21"/>
      <c r="N35" s="20"/>
      <c r="V35" s="93"/>
      <c r="AD35" s="94"/>
    </row>
    <row r="36" spans="1:30" ht="32.25" customHeight="1" x14ac:dyDescent="0.4">
      <c r="A36" s="44" t="s">
        <v>69</v>
      </c>
      <c r="B36" s="44"/>
      <c r="C36" s="45"/>
      <c r="D36" s="45"/>
      <c r="E36" s="45"/>
      <c r="F36" s="45"/>
      <c r="G36" s="45"/>
      <c r="H36" s="45"/>
      <c r="I36" s="45"/>
      <c r="J36" s="45"/>
      <c r="K36" s="45"/>
      <c r="L36" s="45"/>
      <c r="N36" s="45"/>
      <c r="V36" s="93"/>
      <c r="W36" s="28"/>
      <c r="X36" s="28"/>
      <c r="Y36" s="28"/>
      <c r="Z36" s="28"/>
      <c r="AA36" s="28"/>
      <c r="AB36" s="28"/>
      <c r="AC36" s="28"/>
      <c r="AD36" s="94"/>
    </row>
    <row r="37" spans="1:30" ht="48" customHeight="1" thickBot="1" x14ac:dyDescent="0.45">
      <c r="A37" s="44"/>
      <c r="B37" s="44"/>
      <c r="C37" s="45"/>
      <c r="D37" s="45"/>
      <c r="E37" s="45"/>
      <c r="F37" s="45"/>
      <c r="G37" s="45"/>
      <c r="H37" s="45"/>
      <c r="I37" s="45"/>
      <c r="J37" s="45"/>
      <c r="K37" s="45"/>
      <c r="L37" s="45"/>
      <c r="N37" s="45"/>
      <c r="V37" s="93"/>
      <c r="W37" s="28"/>
      <c r="X37" s="28"/>
      <c r="Y37" s="28"/>
      <c r="Z37" s="28"/>
      <c r="AA37" s="28"/>
      <c r="AB37" s="28"/>
      <c r="AC37" s="28"/>
      <c r="AD37" s="94"/>
    </row>
    <row r="38" spans="1:30" ht="42" customHeight="1" thickBot="1" x14ac:dyDescent="0.45">
      <c r="A38" s="46" t="s">
        <v>66</v>
      </c>
      <c r="B38" s="44"/>
      <c r="C38" s="45"/>
      <c r="D38" s="45"/>
      <c r="E38" s="45"/>
      <c r="F38" s="45"/>
      <c r="G38" s="45"/>
      <c r="H38" s="45"/>
      <c r="I38" s="45"/>
      <c r="J38" s="45"/>
      <c r="K38" s="45"/>
      <c r="L38" s="45"/>
      <c r="N38" s="45"/>
      <c r="O38" s="48"/>
      <c r="V38" s="93"/>
      <c r="W38" s="28"/>
      <c r="X38" s="28"/>
      <c r="Y38" s="28"/>
      <c r="Z38" s="28"/>
      <c r="AA38" s="28"/>
      <c r="AB38" s="28"/>
      <c r="AC38" s="28"/>
      <c r="AD38" s="94"/>
    </row>
    <row r="39" spans="1:30" ht="46.5" customHeight="1" thickBot="1" x14ac:dyDescent="0.45">
      <c r="A39" s="44"/>
      <c r="B39" s="44"/>
      <c r="C39" s="45"/>
      <c r="D39" s="45"/>
      <c r="E39" s="45"/>
      <c r="F39" s="45"/>
      <c r="G39" s="45"/>
      <c r="H39" s="45"/>
      <c r="I39" s="45"/>
      <c r="J39" s="45"/>
      <c r="K39" s="45"/>
      <c r="L39" s="45"/>
      <c r="N39" s="45"/>
      <c r="O39" s="47"/>
      <c r="V39" s="93"/>
      <c r="W39" s="28"/>
      <c r="X39" s="28"/>
      <c r="Y39" s="28"/>
      <c r="Z39" s="28"/>
      <c r="AA39" s="28"/>
      <c r="AB39" s="28"/>
      <c r="AC39" s="28"/>
      <c r="AD39" s="94"/>
    </row>
    <row r="40" spans="1:30" ht="42" customHeight="1" thickBot="1" x14ac:dyDescent="0.45">
      <c r="A40" s="44" t="s">
        <v>65</v>
      </c>
      <c r="B40" s="44"/>
      <c r="C40" s="45"/>
      <c r="D40" s="45"/>
      <c r="F40" s="44"/>
      <c r="N40" s="113" t="s">
        <v>86</v>
      </c>
      <c r="O40" s="49"/>
      <c r="V40" s="93"/>
      <c r="W40" s="28"/>
      <c r="X40" s="28"/>
      <c r="Y40" s="28"/>
      <c r="Z40" s="28"/>
      <c r="AA40" s="28"/>
      <c r="AB40" s="28"/>
      <c r="AC40" s="28"/>
      <c r="AD40" s="94"/>
    </row>
    <row r="41" spans="1:30" ht="46.5" customHeight="1" thickBot="1" x14ac:dyDescent="0.45">
      <c r="A41" s="44"/>
      <c r="B41" s="44"/>
      <c r="C41" s="45"/>
      <c r="D41" s="45"/>
      <c r="F41" s="44"/>
      <c r="H41" s="45"/>
      <c r="I41" s="45"/>
      <c r="J41" s="45"/>
      <c r="K41" s="45"/>
      <c r="N41" s="45"/>
      <c r="O41" s="50" t="s">
        <v>95</v>
      </c>
      <c r="V41" s="93"/>
      <c r="W41" s="28"/>
      <c r="X41" s="28"/>
      <c r="Y41" s="28"/>
      <c r="Z41" s="28"/>
      <c r="AA41" s="28"/>
      <c r="AB41" s="28"/>
      <c r="AC41" s="28"/>
      <c r="AD41" s="94"/>
    </row>
    <row r="42" spans="1:30" ht="42" customHeight="1" thickBot="1" x14ac:dyDescent="0.45">
      <c r="A42" s="44" t="s">
        <v>88</v>
      </c>
      <c r="B42" s="49"/>
      <c r="C42" s="47"/>
      <c r="D42" s="45"/>
      <c r="E42" s="45"/>
      <c r="F42" s="45"/>
      <c r="G42" s="45"/>
      <c r="H42" s="45"/>
      <c r="I42" s="45"/>
      <c r="J42" s="45"/>
      <c r="K42" s="45"/>
      <c r="N42" s="45"/>
      <c r="V42" s="93"/>
      <c r="W42" s="28"/>
      <c r="X42" s="28"/>
      <c r="Y42" s="28"/>
      <c r="Z42" s="28"/>
      <c r="AA42" s="28"/>
      <c r="AB42" s="28"/>
      <c r="AC42" s="28"/>
      <c r="AD42" s="94"/>
    </row>
    <row r="43" spans="1:30" ht="46.5" customHeight="1" thickBot="1" x14ac:dyDescent="0.45">
      <c r="A43" s="44"/>
      <c r="B43" s="44"/>
      <c r="C43" s="47"/>
      <c r="D43" s="45"/>
      <c r="E43" s="45"/>
      <c r="F43" s="45"/>
      <c r="G43" s="45"/>
      <c r="H43" s="45"/>
      <c r="I43" s="45"/>
      <c r="J43" s="45"/>
      <c r="K43" s="45"/>
      <c r="N43" s="45"/>
      <c r="V43" s="93"/>
      <c r="W43" s="28"/>
      <c r="X43" s="28"/>
      <c r="Y43" s="28"/>
      <c r="Z43" s="28"/>
      <c r="AA43" s="28"/>
      <c r="AB43" s="28"/>
      <c r="AC43" s="28"/>
      <c r="AD43" s="94"/>
    </row>
    <row r="44" spans="1:30" ht="42" customHeight="1" thickBot="1" x14ac:dyDescent="0.45">
      <c r="A44" s="51" t="s">
        <v>96</v>
      </c>
      <c r="B44" s="51"/>
      <c r="C44" s="52"/>
      <c r="D44" s="52"/>
      <c r="E44" s="52"/>
      <c r="F44" s="52"/>
      <c r="G44" s="52"/>
      <c r="H44" s="114"/>
      <c r="N44" s="113" t="s">
        <v>86</v>
      </c>
      <c r="O44" s="49"/>
      <c r="V44" s="93"/>
      <c r="W44" s="28"/>
      <c r="X44" s="28"/>
      <c r="Y44" s="28"/>
      <c r="Z44" s="28"/>
      <c r="AA44" s="28"/>
      <c r="AB44" s="28"/>
      <c r="AC44" s="28"/>
      <c r="AD44" s="94"/>
    </row>
    <row r="45" spans="1:30" ht="46.5" customHeight="1" thickBot="1" x14ac:dyDescent="0.45">
      <c r="A45" s="44"/>
      <c r="B45" s="44"/>
      <c r="C45" s="45"/>
      <c r="D45" s="45"/>
      <c r="F45" s="44"/>
      <c r="H45" s="44"/>
      <c r="I45" s="45"/>
      <c r="J45" s="45"/>
      <c r="K45" s="45"/>
      <c r="L45" s="45"/>
      <c r="N45" s="45"/>
      <c r="O45" s="50" t="s">
        <v>94</v>
      </c>
      <c r="V45" s="93"/>
      <c r="W45" s="28"/>
      <c r="X45" s="28"/>
      <c r="Y45" s="28"/>
      <c r="Z45" s="28"/>
      <c r="AA45" s="28"/>
      <c r="AB45" s="28"/>
      <c r="AC45" s="28"/>
      <c r="AD45" s="94"/>
    </row>
    <row r="46" spans="1:30" ht="42" customHeight="1" thickBot="1" x14ac:dyDescent="0.45">
      <c r="A46" s="44" t="s">
        <v>88</v>
      </c>
      <c r="B46" s="49"/>
      <c r="C46" s="47"/>
      <c r="D46" s="45"/>
      <c r="E46" s="45"/>
      <c r="F46" s="45"/>
      <c r="G46" s="45"/>
      <c r="H46" s="45"/>
      <c r="I46" s="45"/>
      <c r="J46" s="45"/>
      <c r="K46" s="45"/>
      <c r="L46" s="45"/>
      <c r="N46" s="45"/>
      <c r="V46" s="93"/>
      <c r="W46" s="28"/>
      <c r="X46" s="28"/>
      <c r="Y46" s="28"/>
      <c r="Z46" s="28"/>
      <c r="AA46" s="28"/>
      <c r="AB46" s="28"/>
      <c r="AC46" s="28"/>
      <c r="AD46" s="94"/>
    </row>
    <row r="47" spans="1:30" ht="46.5" customHeight="1" thickBot="1" x14ac:dyDescent="0.45">
      <c r="A47" s="44"/>
      <c r="B47" s="44"/>
      <c r="C47" s="47"/>
      <c r="D47" s="45"/>
      <c r="E47" s="45"/>
      <c r="F47" s="45"/>
      <c r="G47" s="45"/>
      <c r="H47" s="45"/>
      <c r="I47" s="45"/>
      <c r="J47" s="45"/>
      <c r="K47" s="45"/>
      <c r="L47" s="45"/>
      <c r="N47" s="45"/>
      <c r="V47" s="93"/>
      <c r="W47" s="28"/>
      <c r="X47" s="28"/>
      <c r="Y47" s="28"/>
      <c r="Z47" s="28"/>
      <c r="AA47" s="28"/>
      <c r="AB47" s="28"/>
      <c r="AC47" s="28"/>
      <c r="AD47" s="94"/>
    </row>
    <row r="48" spans="1:30" ht="42" customHeight="1" thickBot="1" x14ac:dyDescent="0.45">
      <c r="A48" s="159" t="s">
        <v>97</v>
      </c>
      <c r="B48" s="159"/>
      <c r="C48" s="159"/>
      <c r="D48" s="159"/>
      <c r="E48" s="159"/>
      <c r="F48" s="159"/>
      <c r="G48" s="159"/>
      <c r="H48" s="159"/>
      <c r="I48" s="159"/>
      <c r="J48" s="159"/>
      <c r="K48" s="159"/>
      <c r="L48" s="159"/>
      <c r="M48" s="159"/>
      <c r="N48" s="44" t="s">
        <v>93</v>
      </c>
      <c r="O48" s="49"/>
      <c r="V48" s="93"/>
      <c r="W48" s="28"/>
      <c r="X48" s="28"/>
      <c r="Y48" s="28"/>
      <c r="Z48" s="28"/>
      <c r="AA48" s="28"/>
      <c r="AB48" s="28"/>
      <c r="AC48" s="28"/>
      <c r="AD48" s="94"/>
    </row>
    <row r="49" spans="1:30" ht="28.5" customHeight="1" x14ac:dyDescent="0.4">
      <c r="A49" s="159"/>
      <c r="B49" s="159"/>
      <c r="C49" s="159"/>
      <c r="D49" s="159"/>
      <c r="E49" s="159"/>
      <c r="F49" s="159"/>
      <c r="G49" s="159"/>
      <c r="H49" s="159"/>
      <c r="I49" s="159"/>
      <c r="J49" s="159"/>
      <c r="K49" s="159"/>
      <c r="L49" s="159"/>
      <c r="M49" s="159"/>
      <c r="N49" s="44"/>
      <c r="O49" s="53"/>
      <c r="V49" s="93"/>
      <c r="W49" s="28"/>
      <c r="X49" s="28"/>
      <c r="Y49" s="28"/>
      <c r="Z49" s="28"/>
      <c r="AA49" s="28"/>
      <c r="AB49" s="28"/>
      <c r="AC49" s="28"/>
      <c r="AD49" s="94"/>
    </row>
    <row r="50" spans="1:30" ht="42" customHeight="1" x14ac:dyDescent="0.4">
      <c r="A50" s="160" t="s">
        <v>99</v>
      </c>
      <c r="B50" s="160"/>
      <c r="C50" s="160"/>
      <c r="D50" s="160"/>
      <c r="E50" s="160"/>
      <c r="F50" s="160"/>
      <c r="G50" s="160"/>
      <c r="H50" s="160"/>
      <c r="I50" s="160"/>
      <c r="J50" s="160"/>
      <c r="K50" s="160"/>
      <c r="L50" s="160"/>
      <c r="M50" s="160"/>
      <c r="N50" s="45"/>
      <c r="V50" s="93"/>
      <c r="W50" s="28"/>
      <c r="X50" s="28"/>
      <c r="Y50" s="28"/>
      <c r="Z50" s="28"/>
      <c r="AA50" s="28"/>
      <c r="AB50" s="28"/>
      <c r="AC50" s="28"/>
      <c r="AD50" s="94"/>
    </row>
    <row r="51" spans="1:30" ht="42" customHeight="1" x14ac:dyDescent="0.4">
      <c r="A51" s="160"/>
      <c r="B51" s="160"/>
      <c r="C51" s="160"/>
      <c r="D51" s="160"/>
      <c r="E51" s="160"/>
      <c r="F51" s="160"/>
      <c r="G51" s="160"/>
      <c r="H51" s="160"/>
      <c r="I51" s="160"/>
      <c r="J51" s="160"/>
      <c r="K51" s="160"/>
      <c r="L51" s="160"/>
      <c r="M51" s="160"/>
      <c r="N51" s="45"/>
      <c r="V51" s="93"/>
      <c r="W51" s="28"/>
      <c r="X51" s="28"/>
      <c r="Y51" s="28"/>
      <c r="Z51" s="28"/>
      <c r="AA51" s="28"/>
      <c r="AB51" s="28"/>
      <c r="AC51" s="28"/>
      <c r="AD51" s="94"/>
    </row>
    <row r="52" spans="1:30" ht="48.75" customHeight="1" x14ac:dyDescent="0.4">
      <c r="A52" s="44"/>
      <c r="B52" s="44"/>
      <c r="C52" s="45"/>
      <c r="D52" s="45"/>
      <c r="E52" s="45"/>
      <c r="F52" s="45"/>
      <c r="G52" s="45"/>
      <c r="H52" s="45"/>
      <c r="I52" s="45"/>
      <c r="J52" s="45"/>
      <c r="K52" s="45"/>
      <c r="L52" s="45"/>
      <c r="N52" s="45"/>
      <c r="V52" s="93"/>
      <c r="W52" s="28"/>
      <c r="X52" s="28"/>
      <c r="Y52" s="28"/>
      <c r="Z52" s="28"/>
      <c r="AA52" s="28"/>
      <c r="AB52" s="28"/>
      <c r="AC52" s="28"/>
      <c r="AD52" s="94"/>
    </row>
    <row r="53" spans="1:30" ht="42" customHeight="1" x14ac:dyDescent="0.4">
      <c r="A53" s="44" t="s">
        <v>73</v>
      </c>
      <c r="B53" s="44"/>
      <c r="C53" s="45"/>
      <c r="D53" s="45"/>
      <c r="E53" s="45"/>
      <c r="F53" s="45"/>
      <c r="G53" s="45"/>
      <c r="H53" s="45"/>
      <c r="I53" s="45"/>
      <c r="J53" s="45"/>
      <c r="K53" s="45"/>
      <c r="L53" s="45"/>
      <c r="N53" s="45"/>
      <c r="O53" s="47"/>
      <c r="P53" s="47"/>
      <c r="V53" s="93"/>
      <c r="W53" s="28"/>
      <c r="X53" s="28"/>
      <c r="Y53" s="28"/>
      <c r="Z53" s="28"/>
      <c r="AA53" s="28"/>
      <c r="AB53" s="28"/>
      <c r="AC53" s="28"/>
      <c r="AD53" s="94"/>
    </row>
    <row r="54" spans="1:30" ht="42" customHeight="1" x14ac:dyDescent="0.4">
      <c r="A54" s="44" t="s">
        <v>74</v>
      </c>
      <c r="B54" s="44"/>
      <c r="C54" s="45"/>
      <c r="D54" s="45"/>
      <c r="E54" s="45"/>
      <c r="F54" s="45"/>
      <c r="G54" s="45"/>
      <c r="H54" s="45"/>
      <c r="I54" s="45"/>
      <c r="J54" s="45"/>
      <c r="K54" s="45"/>
      <c r="L54" s="45"/>
      <c r="N54" s="45"/>
      <c r="O54" s="47"/>
      <c r="P54" s="47"/>
      <c r="V54" s="93"/>
      <c r="W54" s="28"/>
      <c r="X54" s="28"/>
      <c r="Y54" s="28"/>
      <c r="Z54" s="28"/>
      <c r="AA54" s="28"/>
      <c r="AB54" s="28"/>
      <c r="AC54" s="28"/>
      <c r="AD54" s="94"/>
    </row>
    <row r="55" spans="1:30" ht="48.75" customHeight="1" x14ac:dyDescent="0.4">
      <c r="A55" s="44"/>
      <c r="B55" s="44"/>
      <c r="C55" s="45"/>
      <c r="D55" s="45"/>
      <c r="E55" s="45"/>
      <c r="F55" s="45"/>
      <c r="G55" s="45"/>
      <c r="H55" s="45"/>
      <c r="I55" s="45"/>
      <c r="J55" s="45"/>
      <c r="K55" s="45"/>
      <c r="L55" s="45"/>
      <c r="N55" s="45"/>
      <c r="O55" s="47"/>
      <c r="P55" s="47"/>
      <c r="V55" s="93"/>
      <c r="W55" s="28"/>
      <c r="X55" s="28"/>
      <c r="Y55" s="28"/>
      <c r="Z55" s="28"/>
      <c r="AA55" s="28"/>
      <c r="AB55" s="28"/>
      <c r="AC55" s="28"/>
      <c r="AD55" s="94"/>
    </row>
    <row r="56" spans="1:30" ht="42" customHeight="1" x14ac:dyDescent="0.4">
      <c r="A56" s="161" t="s">
        <v>83</v>
      </c>
      <c r="B56" s="161"/>
      <c r="C56" s="161"/>
      <c r="D56" s="161"/>
      <c r="E56" s="161"/>
      <c r="F56" s="161"/>
      <c r="G56" s="161"/>
      <c r="H56" s="161"/>
      <c r="I56" s="161"/>
      <c r="J56" s="161"/>
      <c r="K56" s="161"/>
      <c r="L56" s="161"/>
      <c r="M56" s="161"/>
      <c r="N56" s="161"/>
      <c r="O56" s="161"/>
      <c r="P56" s="47"/>
      <c r="V56" s="93"/>
      <c r="W56" s="28"/>
      <c r="X56" s="28"/>
      <c r="Y56" s="28"/>
      <c r="Z56" s="28"/>
      <c r="AA56" s="28"/>
      <c r="AB56" s="28"/>
      <c r="AC56" s="28"/>
      <c r="AD56" s="94"/>
    </row>
    <row r="57" spans="1:30" ht="42" customHeight="1" x14ac:dyDescent="0.4">
      <c r="A57" s="44" t="s">
        <v>84</v>
      </c>
      <c r="B57" s="44"/>
      <c r="C57" s="44"/>
      <c r="D57" s="44"/>
      <c r="E57" s="44"/>
      <c r="F57" s="44"/>
      <c r="G57" s="44"/>
      <c r="H57" s="44"/>
      <c r="I57" s="44"/>
      <c r="J57" s="44"/>
      <c r="K57" s="44"/>
      <c r="L57" s="44"/>
      <c r="M57" s="44"/>
      <c r="N57" s="44"/>
      <c r="O57" s="44"/>
      <c r="P57" s="47"/>
      <c r="V57" s="93"/>
      <c r="W57" s="28"/>
      <c r="X57" s="28"/>
      <c r="Y57" s="28"/>
      <c r="Z57" s="28"/>
      <c r="AA57" s="28"/>
      <c r="AB57" s="28"/>
      <c r="AC57" s="28"/>
      <c r="AD57" s="94"/>
    </row>
    <row r="58" spans="1:30" ht="42" customHeight="1" x14ac:dyDescent="0.4">
      <c r="A58" s="44" t="s">
        <v>85</v>
      </c>
      <c r="B58" s="44"/>
      <c r="C58" s="44"/>
      <c r="D58" s="44"/>
      <c r="E58" s="44"/>
      <c r="F58" s="44"/>
      <c r="G58" s="44"/>
      <c r="H58" s="44"/>
      <c r="I58" s="44"/>
      <c r="J58" s="44"/>
      <c r="K58" s="44"/>
      <c r="L58" s="44"/>
      <c r="M58" s="44"/>
      <c r="N58" s="44"/>
      <c r="O58" s="44"/>
      <c r="P58" s="47"/>
      <c r="V58" s="93"/>
      <c r="W58" s="28"/>
      <c r="X58" s="28"/>
      <c r="Y58" s="28"/>
      <c r="Z58" s="28"/>
      <c r="AA58" s="28"/>
      <c r="AB58" s="28"/>
      <c r="AC58" s="28"/>
      <c r="AD58" s="94"/>
    </row>
    <row r="59" spans="1:30" ht="42" customHeight="1" x14ac:dyDescent="0.4">
      <c r="A59" s="44" t="s">
        <v>75</v>
      </c>
      <c r="B59" s="44"/>
      <c r="C59" s="44"/>
      <c r="D59" s="44"/>
      <c r="E59" s="44"/>
      <c r="F59" s="44"/>
      <c r="G59" s="44"/>
      <c r="H59" s="44"/>
      <c r="I59" s="44"/>
      <c r="J59" s="44"/>
      <c r="K59" s="44"/>
      <c r="L59" s="44"/>
      <c r="M59" s="44"/>
      <c r="N59" s="44"/>
      <c r="O59" s="44"/>
      <c r="P59" s="47"/>
      <c r="V59" s="93"/>
      <c r="W59" s="28"/>
      <c r="X59" s="28"/>
      <c r="Y59" s="28"/>
      <c r="Z59" s="28"/>
      <c r="AA59" s="28"/>
      <c r="AB59" s="28"/>
      <c r="AC59" s="28"/>
      <c r="AD59" s="94"/>
    </row>
    <row r="60" spans="1:30" ht="48.75" customHeight="1" x14ac:dyDescent="0.4">
      <c r="A60" s="44" t="s">
        <v>67</v>
      </c>
      <c r="B60" s="44"/>
      <c r="C60" s="45"/>
      <c r="D60" s="45"/>
      <c r="E60" s="45"/>
      <c r="F60" s="45"/>
      <c r="G60" s="45"/>
      <c r="H60" s="45"/>
      <c r="I60" s="45"/>
      <c r="J60" s="45"/>
      <c r="K60" s="45"/>
      <c r="L60" s="45"/>
      <c r="N60" s="45"/>
      <c r="O60" s="47"/>
      <c r="P60" s="47"/>
      <c r="V60" s="93"/>
      <c r="W60" s="28"/>
      <c r="X60" s="28"/>
      <c r="Y60" s="28"/>
      <c r="Z60" s="28"/>
      <c r="AA60" s="28"/>
      <c r="AB60" s="28"/>
      <c r="AC60" s="28"/>
      <c r="AD60" s="94"/>
    </row>
    <row r="61" spans="1:30" ht="42" customHeight="1" x14ac:dyDescent="0.4">
      <c r="A61" s="44" t="s">
        <v>90</v>
      </c>
      <c r="B61" s="44"/>
      <c r="C61" s="45"/>
      <c r="D61" s="45"/>
      <c r="E61" s="45"/>
      <c r="F61" s="45"/>
      <c r="G61" s="45"/>
      <c r="H61" s="45"/>
      <c r="I61" s="45"/>
      <c r="J61" s="45"/>
      <c r="K61" s="45"/>
      <c r="L61" s="45"/>
      <c r="N61" s="45"/>
      <c r="O61" s="47"/>
      <c r="P61" s="47"/>
      <c r="V61" s="93"/>
      <c r="W61" s="28"/>
      <c r="X61" s="28"/>
      <c r="Y61" s="28"/>
      <c r="Z61" s="28"/>
      <c r="AA61" s="28"/>
      <c r="AB61" s="28"/>
      <c r="AC61" s="28"/>
      <c r="AD61" s="94"/>
    </row>
    <row r="62" spans="1:30" ht="42" customHeight="1" x14ac:dyDescent="0.4">
      <c r="A62" s="16" t="s">
        <v>89</v>
      </c>
      <c r="B62" s="162"/>
      <c r="C62" s="163"/>
      <c r="D62" s="163"/>
      <c r="E62" s="163"/>
      <c r="F62" s="163"/>
      <c r="G62" s="163"/>
      <c r="H62" s="163"/>
      <c r="I62" s="163"/>
      <c r="J62" s="163"/>
      <c r="K62" s="163"/>
      <c r="L62" s="163"/>
      <c r="M62" s="164"/>
      <c r="N62" s="45"/>
      <c r="O62" s="47"/>
      <c r="P62" s="47"/>
      <c r="V62" s="93"/>
      <c r="W62" s="28"/>
      <c r="X62" s="28"/>
      <c r="Y62" s="28"/>
      <c r="Z62" s="28"/>
      <c r="AA62" s="28"/>
      <c r="AB62" s="28"/>
      <c r="AC62" s="28"/>
      <c r="AD62" s="94"/>
    </row>
    <row r="63" spans="1:30" ht="57" customHeight="1" x14ac:dyDescent="0.4">
      <c r="A63" s="55"/>
      <c r="B63" s="56" t="s">
        <v>91</v>
      </c>
      <c r="N63" s="28"/>
      <c r="V63" s="93"/>
      <c r="W63" s="28"/>
      <c r="X63" s="28"/>
      <c r="Y63" s="28"/>
      <c r="Z63" s="28"/>
      <c r="AA63" s="28"/>
      <c r="AB63" s="28"/>
      <c r="AC63" s="28"/>
      <c r="AD63" s="94"/>
    </row>
    <row r="64" spans="1:30" ht="42" customHeight="1" x14ac:dyDescent="0.4">
      <c r="A64" s="44" t="s">
        <v>92</v>
      </c>
      <c r="B64" s="44"/>
      <c r="C64" s="45"/>
      <c r="D64" s="45"/>
      <c r="E64" s="45"/>
      <c r="F64" s="45"/>
      <c r="G64" s="45"/>
      <c r="H64" s="45"/>
      <c r="I64" s="45"/>
      <c r="J64" s="45"/>
      <c r="K64" s="45"/>
      <c r="L64" s="45"/>
      <c r="N64" s="45"/>
      <c r="O64" s="47"/>
      <c r="P64" s="47"/>
      <c r="V64" s="93"/>
      <c r="W64" s="28"/>
      <c r="X64" s="28"/>
      <c r="Y64" s="28"/>
      <c r="Z64" s="28"/>
      <c r="AA64" s="28"/>
      <c r="AB64" s="28"/>
      <c r="AC64" s="28"/>
      <c r="AD64" s="94"/>
    </row>
    <row r="65" spans="1:30" ht="42" customHeight="1" x14ac:dyDescent="0.4">
      <c r="A65" s="16" t="s">
        <v>89</v>
      </c>
      <c r="B65" s="162"/>
      <c r="C65" s="163"/>
      <c r="D65" s="163"/>
      <c r="E65" s="163"/>
      <c r="F65" s="163"/>
      <c r="G65" s="163"/>
      <c r="H65" s="163"/>
      <c r="I65" s="163"/>
      <c r="J65" s="163"/>
      <c r="K65" s="163"/>
      <c r="L65" s="163"/>
      <c r="M65" s="164"/>
      <c r="N65" s="45"/>
      <c r="O65" s="47"/>
      <c r="P65" s="47"/>
      <c r="V65" s="93"/>
      <c r="W65" s="28"/>
      <c r="X65" s="28"/>
      <c r="Y65" s="28"/>
      <c r="Z65" s="28"/>
      <c r="AA65" s="28"/>
      <c r="AB65" s="28"/>
      <c r="AC65" s="28"/>
      <c r="AD65" s="94"/>
    </row>
    <row r="66" spans="1:30" ht="42" customHeight="1" x14ac:dyDescent="0.4">
      <c r="A66" s="55"/>
      <c r="B66" s="56"/>
      <c r="N66" s="28"/>
      <c r="V66" s="93"/>
      <c r="W66" s="28"/>
      <c r="X66" s="28"/>
      <c r="Y66" s="28"/>
      <c r="Z66" s="28"/>
      <c r="AA66" s="28"/>
      <c r="AB66" s="28"/>
      <c r="AC66" s="28"/>
      <c r="AD66" s="94"/>
    </row>
    <row r="67" spans="1:30" ht="83.25" customHeight="1" x14ac:dyDescent="0.4">
      <c r="A67" s="55"/>
      <c r="B67" s="55"/>
      <c r="C67" s="57" t="s">
        <v>17</v>
      </c>
      <c r="I67" s="57"/>
      <c r="J67" s="58"/>
      <c r="V67" s="93"/>
      <c r="W67" s="28"/>
      <c r="X67" s="28"/>
      <c r="Y67" s="28"/>
      <c r="Z67" s="28"/>
      <c r="AA67" s="28"/>
      <c r="AB67" s="28"/>
      <c r="AC67" s="28"/>
      <c r="AD67" s="94"/>
    </row>
    <row r="68" spans="1:30" ht="83.25" customHeight="1" x14ac:dyDescent="0.4">
      <c r="A68" s="55"/>
      <c r="B68" s="55"/>
      <c r="C68" s="165"/>
      <c r="D68" s="165"/>
      <c r="E68" s="165"/>
      <c r="F68" s="165"/>
      <c r="G68" s="165"/>
      <c r="H68" s="165"/>
      <c r="I68" s="165"/>
      <c r="J68" s="165"/>
      <c r="K68" s="165"/>
      <c r="L68" s="165"/>
      <c r="M68" s="165"/>
      <c r="N68" s="165"/>
      <c r="V68" s="93"/>
      <c r="W68" s="28"/>
      <c r="X68" s="28"/>
      <c r="Y68" s="28"/>
      <c r="Z68" s="28"/>
      <c r="AA68" s="28"/>
      <c r="AB68" s="28"/>
      <c r="AC68" s="28"/>
      <c r="AD68" s="94"/>
    </row>
    <row r="69" spans="1:30" ht="83.25" customHeight="1" x14ac:dyDescent="0.4">
      <c r="A69" s="55"/>
      <c r="B69" s="55"/>
      <c r="C69" s="57"/>
      <c r="D69" s="154" t="str">
        <f>C1&amp;"     "</f>
        <v xml:space="preserve">医療機関○○クリニック     </v>
      </c>
      <c r="E69" s="154"/>
      <c r="F69" s="154"/>
      <c r="G69" s="154"/>
      <c r="H69" s="154"/>
      <c r="I69" s="154"/>
      <c r="J69" s="154"/>
      <c r="K69" s="154"/>
      <c r="L69" s="154"/>
      <c r="M69" s="59" t="s">
        <v>49</v>
      </c>
      <c r="V69" s="93"/>
      <c r="W69" s="28"/>
      <c r="X69" s="28"/>
      <c r="Y69" s="28"/>
      <c r="Z69" s="28"/>
      <c r="AA69" s="28"/>
      <c r="AB69" s="28"/>
      <c r="AC69" s="28"/>
      <c r="AD69" s="94"/>
    </row>
    <row r="70" spans="1:30" ht="83.25" customHeight="1" x14ac:dyDescent="0.4">
      <c r="A70" s="72"/>
      <c r="B70" s="72"/>
      <c r="C70" s="72"/>
      <c r="D70" s="72"/>
      <c r="E70" s="72"/>
      <c r="F70" s="72"/>
      <c r="G70" s="72"/>
      <c r="H70" s="72"/>
      <c r="I70" s="72"/>
      <c r="J70" s="115"/>
      <c r="K70" s="115"/>
      <c r="L70" s="72"/>
      <c r="M70" s="72"/>
      <c r="O70" s="116" t="s">
        <v>117</v>
      </c>
      <c r="V70" s="93"/>
      <c r="W70" s="28"/>
      <c r="X70" s="28"/>
      <c r="Y70" s="28"/>
      <c r="Z70" s="28"/>
      <c r="AA70" s="28"/>
      <c r="AB70" s="28"/>
      <c r="AC70" s="28"/>
      <c r="AD70" s="94"/>
    </row>
    <row r="71" spans="1:30" ht="46.5" customHeight="1" x14ac:dyDescent="0.4">
      <c r="A71" s="72"/>
      <c r="B71" s="72"/>
      <c r="C71" s="72"/>
      <c r="D71" s="72"/>
      <c r="E71" s="72"/>
      <c r="F71" s="72"/>
      <c r="G71" s="72"/>
      <c r="H71" s="72"/>
      <c r="I71" s="72"/>
      <c r="J71" s="115"/>
      <c r="K71" s="72"/>
      <c r="L71" s="155" t="s">
        <v>68</v>
      </c>
      <c r="M71" s="155"/>
      <c r="N71" s="155"/>
      <c r="V71" s="93"/>
      <c r="W71" s="28"/>
      <c r="X71" s="28"/>
      <c r="Y71" s="28"/>
      <c r="Z71" s="28"/>
      <c r="AA71" s="28"/>
      <c r="AB71" s="28"/>
      <c r="AC71" s="28"/>
      <c r="AD71" s="94"/>
    </row>
    <row r="72" spans="1:30" ht="83.25" customHeight="1" x14ac:dyDescent="0.4">
      <c r="A72" s="117" t="s">
        <v>16</v>
      </c>
      <c r="B72" s="117"/>
      <c r="C72" s="73"/>
      <c r="D72" s="73"/>
      <c r="E72" s="73"/>
      <c r="F72" s="73"/>
      <c r="G72" s="73"/>
      <c r="H72" s="73"/>
      <c r="I72" s="73"/>
      <c r="J72" s="115"/>
      <c r="K72" s="72"/>
      <c r="L72" s="73"/>
      <c r="M72" s="73"/>
      <c r="N72" s="73"/>
      <c r="V72" s="93"/>
      <c r="W72" s="28"/>
      <c r="X72" s="28"/>
      <c r="Y72" s="28"/>
      <c r="Z72" s="28"/>
      <c r="AA72" s="28"/>
      <c r="AB72" s="28"/>
      <c r="AC72" s="28"/>
      <c r="AD72" s="94"/>
    </row>
    <row r="73" spans="1:30" ht="46.5" customHeight="1" x14ac:dyDescent="0.4">
      <c r="A73" s="73"/>
      <c r="B73" s="73"/>
      <c r="C73" s="73"/>
      <c r="D73" s="73"/>
      <c r="E73" s="73"/>
      <c r="F73" s="73"/>
      <c r="G73" s="73"/>
      <c r="H73" s="73"/>
      <c r="I73" s="73"/>
      <c r="J73" s="73"/>
      <c r="K73" s="73"/>
      <c r="L73" s="73"/>
      <c r="M73" s="73"/>
      <c r="N73" s="73"/>
      <c r="V73" s="93"/>
      <c r="W73" s="28"/>
      <c r="X73" s="28"/>
      <c r="Y73" s="28"/>
      <c r="Z73" s="28"/>
      <c r="AA73" s="28"/>
      <c r="AB73" s="28"/>
      <c r="AC73" s="28"/>
      <c r="AD73" s="94"/>
    </row>
    <row r="74" spans="1:30" ht="33.75" customHeight="1" x14ac:dyDescent="0.4">
      <c r="A74" s="73"/>
      <c r="B74" s="73"/>
      <c r="C74" s="73"/>
      <c r="D74" s="73"/>
      <c r="E74" s="73"/>
      <c r="F74" s="73"/>
      <c r="G74" s="73"/>
      <c r="H74" s="73"/>
      <c r="I74" s="62" t="s">
        <v>50</v>
      </c>
      <c r="J74" s="63"/>
      <c r="K74" s="62"/>
      <c r="L74" s="62" t="str">
        <f>C1</f>
        <v>医療機関○○クリニック</v>
      </c>
      <c r="M74" s="62"/>
      <c r="N74" s="62"/>
      <c r="O74" s="67"/>
      <c r="V74" s="93"/>
      <c r="W74" s="28"/>
      <c r="X74" s="28"/>
      <c r="Y74" s="28"/>
      <c r="Z74" s="28"/>
      <c r="AA74" s="28"/>
      <c r="AB74" s="28"/>
      <c r="AC74" s="28"/>
      <c r="AD74" s="94"/>
    </row>
    <row r="75" spans="1:30" ht="33.75" customHeight="1" x14ac:dyDescent="0.4">
      <c r="A75" s="73"/>
      <c r="B75" s="73"/>
      <c r="C75" s="73"/>
      <c r="D75" s="73"/>
      <c r="E75" s="73"/>
      <c r="F75" s="73"/>
      <c r="G75" s="73"/>
      <c r="H75" s="73"/>
      <c r="I75" s="62" t="s">
        <v>11</v>
      </c>
      <c r="J75" s="63"/>
      <c r="K75" s="62"/>
      <c r="L75" s="156"/>
      <c r="M75" s="156"/>
      <c r="N75" s="156"/>
      <c r="O75" s="67"/>
      <c r="V75" s="93"/>
      <c r="W75" s="28"/>
      <c r="X75" s="28"/>
      <c r="Y75" s="28"/>
      <c r="Z75" s="28"/>
      <c r="AA75" s="28"/>
      <c r="AB75" s="28"/>
      <c r="AC75" s="28"/>
      <c r="AD75" s="94"/>
    </row>
    <row r="76" spans="1:30" ht="33.75" customHeight="1" x14ac:dyDescent="0.4">
      <c r="A76" s="73"/>
      <c r="B76" s="73"/>
      <c r="C76" s="73"/>
      <c r="D76" s="73"/>
      <c r="E76" s="73"/>
      <c r="F76" s="73"/>
      <c r="G76" s="73"/>
      <c r="H76" s="73"/>
      <c r="I76" s="62" t="s">
        <v>12</v>
      </c>
      <c r="J76" s="63"/>
      <c r="K76" s="62"/>
      <c r="L76" s="156"/>
      <c r="M76" s="156"/>
      <c r="N76" s="156"/>
      <c r="O76" s="67"/>
      <c r="V76" s="93"/>
      <c r="W76" s="28"/>
      <c r="X76" s="28"/>
      <c r="Y76" s="28"/>
      <c r="Z76" s="28"/>
      <c r="AA76" s="28"/>
      <c r="AB76" s="28"/>
      <c r="AC76" s="28"/>
      <c r="AD76" s="94"/>
    </row>
    <row r="77" spans="1:30" ht="33.75" customHeight="1" x14ac:dyDescent="0.4">
      <c r="A77" s="73"/>
      <c r="B77" s="73"/>
      <c r="C77" s="73"/>
      <c r="D77" s="73"/>
      <c r="E77" s="73"/>
      <c r="F77" s="73"/>
      <c r="G77" s="73"/>
      <c r="H77" s="73"/>
      <c r="I77" s="73"/>
      <c r="J77" s="73"/>
      <c r="K77" s="73"/>
      <c r="L77" s="73"/>
      <c r="M77" s="73"/>
      <c r="N77" s="73"/>
      <c r="V77" s="93"/>
      <c r="W77" s="28"/>
      <c r="X77" s="28"/>
      <c r="Y77" s="28"/>
      <c r="Z77" s="28"/>
      <c r="AA77" s="28"/>
      <c r="AB77" s="28"/>
      <c r="AC77" s="28"/>
      <c r="AD77" s="94"/>
    </row>
    <row r="78" spans="1:30" ht="61.5" customHeight="1" x14ac:dyDescent="0.4">
      <c r="A78" s="38"/>
      <c r="B78" s="38"/>
      <c r="C78" s="38"/>
      <c r="D78" s="38"/>
      <c r="E78" s="38"/>
      <c r="F78" s="38"/>
      <c r="G78" s="38"/>
      <c r="H78" s="38"/>
      <c r="I78" s="38"/>
      <c r="J78" s="38"/>
      <c r="K78" s="38"/>
      <c r="L78" s="38"/>
      <c r="M78" s="38"/>
      <c r="N78" s="38"/>
      <c r="V78" s="93"/>
      <c r="W78" s="28"/>
      <c r="X78" s="28"/>
      <c r="Y78" s="28"/>
      <c r="Z78" s="28"/>
      <c r="AA78" s="28"/>
      <c r="AB78" s="28"/>
      <c r="AC78" s="28"/>
      <c r="AD78" s="94"/>
    </row>
    <row r="79" spans="1:30" ht="83.25" customHeight="1" x14ac:dyDescent="0.4">
      <c r="A79" s="157" t="s">
        <v>61</v>
      </c>
      <c r="B79" s="157"/>
      <c r="C79" s="157"/>
      <c r="D79" s="157"/>
      <c r="E79" s="157"/>
      <c r="F79" s="157"/>
      <c r="G79" s="157"/>
      <c r="H79" s="157"/>
      <c r="I79" s="157"/>
      <c r="J79" s="157"/>
      <c r="K79" s="157"/>
      <c r="L79" s="157"/>
      <c r="M79" s="157"/>
      <c r="N79" s="157"/>
      <c r="O79" s="118"/>
      <c r="V79" s="93"/>
      <c r="W79" s="28"/>
      <c r="X79" s="28"/>
      <c r="Y79" s="28"/>
      <c r="Z79" s="28"/>
      <c r="AA79" s="28"/>
      <c r="AB79" s="28"/>
      <c r="AC79" s="28"/>
      <c r="AD79" s="94"/>
    </row>
    <row r="80" spans="1:30" ht="24" x14ac:dyDescent="0.4">
      <c r="A80" s="38"/>
      <c r="B80" s="38"/>
      <c r="C80" s="38"/>
      <c r="D80" s="38"/>
      <c r="E80" s="38"/>
      <c r="F80" s="38"/>
      <c r="G80" s="38"/>
      <c r="H80" s="38"/>
      <c r="I80" s="38"/>
      <c r="J80" s="38"/>
      <c r="K80" s="38"/>
      <c r="L80" s="38"/>
      <c r="M80" s="38"/>
      <c r="N80" s="38"/>
      <c r="V80" s="93"/>
      <c r="W80" s="28"/>
      <c r="X80" s="28"/>
      <c r="Y80" s="28"/>
      <c r="Z80" s="28"/>
      <c r="AA80" s="28"/>
      <c r="AB80" s="28"/>
      <c r="AC80" s="28"/>
      <c r="AD80" s="94"/>
    </row>
    <row r="81" spans="1:30" ht="24" x14ac:dyDescent="0.4">
      <c r="A81" s="38"/>
      <c r="B81" s="38"/>
      <c r="C81" s="38"/>
      <c r="D81" s="38"/>
      <c r="E81" s="38"/>
      <c r="F81" s="38"/>
      <c r="G81" s="38"/>
      <c r="H81" s="38"/>
      <c r="I81" s="38"/>
      <c r="J81" s="38"/>
      <c r="K81" s="38"/>
      <c r="L81" s="38"/>
      <c r="M81" s="38"/>
      <c r="N81" s="38"/>
      <c r="V81" s="93"/>
      <c r="W81" s="28"/>
      <c r="X81" s="28"/>
      <c r="Y81" s="28"/>
      <c r="Z81" s="28"/>
      <c r="AA81" s="28"/>
      <c r="AB81" s="28"/>
      <c r="AC81" s="28"/>
      <c r="AD81" s="94"/>
    </row>
    <row r="82" spans="1:30" ht="28.5" customHeight="1" x14ac:dyDescent="0.4">
      <c r="A82" s="38"/>
      <c r="B82" s="38"/>
      <c r="C82" s="38"/>
      <c r="D82" s="38"/>
      <c r="E82" s="38"/>
      <c r="F82" s="38"/>
      <c r="G82" s="38"/>
      <c r="H82" s="38"/>
      <c r="I82" s="38"/>
      <c r="J82" s="38"/>
      <c r="K82" s="38"/>
      <c r="L82" s="38"/>
      <c r="M82" s="38"/>
      <c r="N82" s="38"/>
      <c r="V82" s="93"/>
      <c r="W82" s="28"/>
      <c r="X82" s="28"/>
      <c r="Y82" s="28"/>
      <c r="Z82" s="28"/>
      <c r="AA82" s="28"/>
      <c r="AB82" s="28"/>
      <c r="AC82" s="28"/>
      <c r="AD82" s="94"/>
    </row>
    <row r="83" spans="1:30" ht="75" customHeight="1" x14ac:dyDescent="0.4">
      <c r="A83" s="158" t="s">
        <v>128</v>
      </c>
      <c r="B83" s="158"/>
      <c r="C83" s="158"/>
      <c r="D83" s="158"/>
      <c r="E83" s="158"/>
      <c r="F83" s="158"/>
      <c r="G83" s="158"/>
      <c r="H83" s="158"/>
      <c r="I83" s="158"/>
      <c r="J83" s="158"/>
      <c r="K83" s="158"/>
      <c r="L83" s="158"/>
      <c r="M83" s="158"/>
      <c r="N83" s="158"/>
      <c r="O83" s="119"/>
      <c r="V83" s="93"/>
      <c r="W83" s="28"/>
      <c r="X83" s="28"/>
      <c r="Y83" s="28"/>
      <c r="Z83" s="28"/>
      <c r="AA83" s="28"/>
      <c r="AB83" s="28"/>
      <c r="AC83" s="28"/>
      <c r="AD83" s="94"/>
    </row>
    <row r="84" spans="1:30" x14ac:dyDescent="0.4">
      <c r="C84" s="65"/>
      <c r="D84" s="65"/>
      <c r="E84" s="65"/>
      <c r="F84" s="65"/>
      <c r="G84" s="65"/>
      <c r="H84" s="65"/>
      <c r="I84" s="65"/>
      <c r="V84" s="93"/>
      <c r="W84" s="28"/>
      <c r="X84" s="28"/>
      <c r="Y84" s="28"/>
      <c r="Z84" s="28"/>
      <c r="AA84" s="28"/>
      <c r="AB84" s="28"/>
      <c r="AC84" s="28"/>
      <c r="AD84" s="94"/>
    </row>
    <row r="85" spans="1:30" x14ac:dyDescent="0.4">
      <c r="C85" s="66"/>
      <c r="D85" s="67"/>
      <c r="E85" s="67"/>
      <c r="F85" s="68"/>
      <c r="G85" s="68"/>
      <c r="H85" s="69"/>
      <c r="I85" s="69"/>
      <c r="V85" s="93"/>
      <c r="W85" s="28"/>
      <c r="X85" s="28"/>
      <c r="Y85" s="28"/>
      <c r="Z85" s="28"/>
      <c r="AA85" s="28"/>
      <c r="AB85" s="28"/>
      <c r="AC85" s="28"/>
      <c r="AD85" s="94"/>
    </row>
    <row r="86" spans="1:30" ht="45.75" x14ac:dyDescent="0.9">
      <c r="C86" s="120" t="s">
        <v>13</v>
      </c>
      <c r="D86" s="121"/>
      <c r="E86" s="121"/>
      <c r="F86" s="166">
        <f>SUM(F105,J105,N105)</f>
        <v>0</v>
      </c>
      <c r="G86" s="166"/>
      <c r="H86" s="166"/>
      <c r="I86" s="166"/>
      <c r="J86" s="166"/>
      <c r="K86" s="121"/>
      <c r="L86" s="28"/>
      <c r="M86" s="28"/>
      <c r="V86" s="93"/>
      <c r="W86" s="28"/>
      <c r="X86" s="28"/>
      <c r="Y86" s="28"/>
      <c r="Z86" s="28"/>
      <c r="AA86" s="28"/>
      <c r="AB86" s="28"/>
      <c r="AC86" s="28"/>
      <c r="AD86" s="94"/>
    </row>
    <row r="87" spans="1:30" x14ac:dyDescent="0.4">
      <c r="V87" s="93"/>
      <c r="W87" s="28"/>
      <c r="X87" s="28"/>
      <c r="Y87" s="28"/>
      <c r="Z87" s="28"/>
      <c r="AA87" s="28"/>
      <c r="AB87" s="28"/>
      <c r="AC87" s="28"/>
      <c r="AD87" s="94"/>
    </row>
    <row r="88" spans="1:30" ht="48.75" customHeight="1" x14ac:dyDescent="0.4">
      <c r="V88" s="93"/>
      <c r="W88" s="28"/>
      <c r="X88" s="28"/>
      <c r="Y88" s="28"/>
      <c r="Z88" s="28"/>
      <c r="AA88" s="28"/>
      <c r="AB88" s="28"/>
      <c r="AC88" s="28"/>
      <c r="AD88" s="94"/>
    </row>
    <row r="89" spans="1:30" ht="35.25" x14ac:dyDescent="0.4">
      <c r="A89" s="72" t="s">
        <v>14</v>
      </c>
      <c r="B89" s="72"/>
      <c r="C89" s="72"/>
      <c r="D89" s="72"/>
      <c r="E89" s="72"/>
      <c r="F89" s="72"/>
      <c r="G89" s="72"/>
      <c r="H89" s="72"/>
      <c r="I89" s="72"/>
      <c r="J89" s="72"/>
      <c r="K89" s="72"/>
      <c r="L89" s="72"/>
      <c r="M89" s="72"/>
      <c r="N89" s="72"/>
      <c r="V89" s="93"/>
      <c r="W89" s="28"/>
      <c r="X89" s="28"/>
      <c r="Y89" s="28"/>
      <c r="Z89" s="28"/>
      <c r="AA89" s="28"/>
      <c r="AB89" s="28"/>
      <c r="AC89" s="28"/>
      <c r="AD89" s="94"/>
    </row>
    <row r="90" spans="1:30" ht="26.25" customHeight="1" x14ac:dyDescent="0.4">
      <c r="A90" s="72"/>
      <c r="B90" s="72"/>
      <c r="C90" s="72"/>
      <c r="D90" s="72"/>
      <c r="E90" s="72"/>
      <c r="F90" s="72"/>
      <c r="G90" s="72"/>
      <c r="H90" s="72"/>
      <c r="I90" s="72"/>
      <c r="J90" s="72"/>
      <c r="K90" s="72"/>
      <c r="L90" s="72"/>
      <c r="M90" s="72"/>
      <c r="N90" s="73"/>
      <c r="V90" s="93"/>
      <c r="W90" s="28"/>
      <c r="X90" s="28"/>
      <c r="Y90" s="28"/>
      <c r="Z90" s="28"/>
      <c r="AA90" s="28"/>
      <c r="AB90" s="28"/>
      <c r="AC90" s="28"/>
      <c r="AD90" s="94"/>
    </row>
    <row r="91" spans="1:30" ht="35.25" x14ac:dyDescent="0.4">
      <c r="A91" s="73" t="s">
        <v>129</v>
      </c>
      <c r="B91" s="73"/>
      <c r="C91" s="73"/>
      <c r="D91" s="73"/>
      <c r="E91" s="73"/>
      <c r="F91" s="72"/>
      <c r="G91" s="72"/>
      <c r="H91" s="72"/>
      <c r="I91" s="72"/>
      <c r="J91" s="72"/>
      <c r="K91" s="72"/>
      <c r="L91" s="72"/>
      <c r="M91" s="72"/>
      <c r="N91" s="73"/>
      <c r="V91" s="93"/>
      <c r="W91" s="28"/>
      <c r="X91" s="28"/>
      <c r="Y91" s="28"/>
      <c r="Z91" s="28"/>
      <c r="AA91" s="28"/>
      <c r="AB91" s="28"/>
      <c r="AC91" s="28"/>
      <c r="AD91" s="94"/>
    </row>
    <row r="92" spans="1:30" ht="35.25" x14ac:dyDescent="0.4">
      <c r="A92" s="73" t="s">
        <v>15</v>
      </c>
      <c r="B92" s="73"/>
      <c r="C92" s="73"/>
      <c r="D92" s="73"/>
      <c r="E92" s="73"/>
      <c r="F92" s="72"/>
      <c r="G92" s="74">
        <f>COUNTIF(K7:K30,"150回以上")</f>
        <v>0</v>
      </c>
      <c r="H92" s="73" t="s">
        <v>59</v>
      </c>
      <c r="J92" s="73"/>
      <c r="K92" s="73"/>
      <c r="L92" s="73"/>
      <c r="M92" s="73"/>
      <c r="N92" s="73"/>
      <c r="V92" s="93"/>
      <c r="W92" s="28"/>
      <c r="X92" s="28"/>
      <c r="Y92" s="28"/>
      <c r="Z92" s="28"/>
      <c r="AA92" s="28"/>
      <c r="AB92" s="28"/>
      <c r="AC92" s="28"/>
      <c r="AD92" s="94"/>
    </row>
    <row r="93" spans="1:30" ht="35.25" x14ac:dyDescent="0.4">
      <c r="A93" s="73" t="s">
        <v>18</v>
      </c>
      <c r="B93" s="73"/>
      <c r="C93" s="73"/>
      <c r="D93" s="73"/>
      <c r="E93" s="73"/>
      <c r="F93" s="72"/>
      <c r="G93" s="74">
        <f>COUNTIF(K7:K30,"100回以上")</f>
        <v>0</v>
      </c>
      <c r="H93" s="73" t="s">
        <v>60</v>
      </c>
      <c r="J93" s="73"/>
      <c r="K93" s="73"/>
      <c r="L93" s="73"/>
      <c r="M93" s="73"/>
      <c r="N93" s="73"/>
      <c r="V93" s="93"/>
      <c r="W93" s="28"/>
      <c r="X93" s="28"/>
      <c r="Y93" s="28"/>
      <c r="Z93" s="28"/>
      <c r="AA93" s="28"/>
      <c r="AB93" s="28"/>
      <c r="AC93" s="28"/>
      <c r="AD93" s="94"/>
    </row>
    <row r="94" spans="1:30" ht="41.25" customHeight="1" x14ac:dyDescent="0.4">
      <c r="A94" s="72"/>
      <c r="B94" s="72"/>
      <c r="C94" s="72"/>
      <c r="D94" s="72"/>
      <c r="E94" s="72"/>
      <c r="F94" s="72"/>
      <c r="G94" s="72"/>
      <c r="H94" s="72"/>
      <c r="I94" s="72"/>
      <c r="J94" s="72"/>
      <c r="K94" s="72"/>
      <c r="L94" s="72"/>
      <c r="M94" s="72"/>
      <c r="N94" s="72"/>
      <c r="P94" s="76"/>
      <c r="V94" s="93"/>
      <c r="W94" s="28"/>
      <c r="X94" s="28"/>
      <c r="Y94" s="28"/>
      <c r="Z94" s="28"/>
      <c r="AA94" s="28"/>
      <c r="AB94" s="28"/>
      <c r="AC94" s="28"/>
      <c r="AD94" s="94"/>
    </row>
    <row r="95" spans="1:30" ht="30.75" customHeight="1" x14ac:dyDescent="0.4">
      <c r="A95" s="45"/>
      <c r="B95" s="45"/>
      <c r="C95" s="152" t="s">
        <v>9</v>
      </c>
      <c r="D95" s="152"/>
      <c r="E95" s="152"/>
      <c r="F95" s="167" t="s">
        <v>46</v>
      </c>
      <c r="G95" s="168"/>
      <c r="H95" s="168"/>
      <c r="I95" s="168"/>
      <c r="J95" s="167" t="s">
        <v>45</v>
      </c>
      <c r="K95" s="168"/>
      <c r="L95" s="168"/>
      <c r="M95" s="152" t="s">
        <v>10</v>
      </c>
      <c r="N95" s="153"/>
      <c r="P95" s="77"/>
      <c r="V95" s="93"/>
      <c r="W95" s="28"/>
      <c r="X95" s="28"/>
      <c r="Y95" s="28"/>
      <c r="Z95" s="28"/>
      <c r="AA95" s="28"/>
      <c r="AB95" s="28"/>
      <c r="AC95" s="28"/>
      <c r="AD95" s="94"/>
    </row>
    <row r="96" spans="1:30" ht="18.75" customHeight="1" x14ac:dyDescent="0.4">
      <c r="A96" s="45"/>
      <c r="B96" s="45"/>
      <c r="C96" s="169" t="s">
        <v>44</v>
      </c>
      <c r="D96" s="170"/>
      <c r="E96" s="170"/>
      <c r="F96" s="169" t="s">
        <v>57</v>
      </c>
      <c r="G96" s="136"/>
      <c r="H96" s="136"/>
      <c r="I96" s="136"/>
      <c r="J96" s="169" t="s">
        <v>58</v>
      </c>
      <c r="K96" s="136"/>
      <c r="L96" s="136"/>
      <c r="M96" s="135" t="s">
        <v>47</v>
      </c>
      <c r="N96" s="136"/>
      <c r="P96" s="77"/>
      <c r="V96" s="93"/>
      <c r="W96" s="28"/>
      <c r="X96" s="28"/>
      <c r="Y96" s="28"/>
      <c r="Z96" s="28"/>
      <c r="AA96" s="28"/>
      <c r="AB96" s="28"/>
      <c r="AC96" s="28"/>
      <c r="AD96" s="94"/>
    </row>
    <row r="97" spans="1:46" ht="35.25" x14ac:dyDescent="0.4">
      <c r="A97" s="78" t="s">
        <v>118</v>
      </c>
      <c r="B97" s="78"/>
      <c r="C97" s="78"/>
      <c r="D97" s="137">
        <f>SUM(J8:J9)</f>
        <v>0</v>
      </c>
      <c r="E97" s="137"/>
      <c r="F97" s="138">
        <f>IF(AND($G$92&gt;=4,K8="150回以上"),D97*3000,0)</f>
        <v>0</v>
      </c>
      <c r="G97" s="138"/>
      <c r="H97" s="138"/>
      <c r="I97" s="138"/>
      <c r="J97" s="138">
        <f>IF(AND($G$93&gt;=4,K8="100回以上"),D97*2000,0)</f>
        <v>0</v>
      </c>
      <c r="K97" s="138"/>
      <c r="L97" s="138"/>
      <c r="M97" s="122">
        <f>IF(AND(F97=0,J97=0),COUNTIF(W8:AC8,"&gt;=50"),0)</f>
        <v>0</v>
      </c>
      <c r="N97" s="123">
        <f t="shared" ref="N97:N104" si="25">M97*100000</f>
        <v>0</v>
      </c>
      <c r="V97" s="93"/>
      <c r="W97" s="100">
        <f>IF(M97&gt;0,SUMIF(W8:AC8,"&gt;=50",W8:AC8),0)</f>
        <v>0</v>
      </c>
      <c r="X97" s="28"/>
      <c r="Y97" s="28"/>
      <c r="Z97" s="28"/>
      <c r="AA97" s="28"/>
      <c r="AB97" s="28"/>
      <c r="AC97" s="28"/>
      <c r="AD97" s="94"/>
    </row>
    <row r="98" spans="1:46" ht="35.25" x14ac:dyDescent="0.4">
      <c r="A98" s="78" t="s">
        <v>119</v>
      </c>
      <c r="B98" s="78"/>
      <c r="C98" s="78"/>
      <c r="D98" s="137">
        <f>SUM(J11:J12)</f>
        <v>0</v>
      </c>
      <c r="E98" s="137"/>
      <c r="F98" s="138">
        <f>IF(AND($G$92&gt;=4,K11="150回以上"),D98*3000,0)</f>
        <v>0</v>
      </c>
      <c r="G98" s="138"/>
      <c r="H98" s="138"/>
      <c r="I98" s="138"/>
      <c r="J98" s="138">
        <f>IF(AND($G$93&gt;=4,K11="100回以上"),D98*2000,0)</f>
        <v>0</v>
      </c>
      <c r="K98" s="138"/>
      <c r="L98" s="138"/>
      <c r="M98" s="122">
        <f>IF(AND(F98=0,J98=0),COUNTIF(W11:AC11,"&gt;=50"),0)</f>
        <v>0</v>
      </c>
      <c r="N98" s="123">
        <f t="shared" si="25"/>
        <v>0</v>
      </c>
      <c r="V98" s="93"/>
      <c r="W98" s="100">
        <f>IF(M98&gt;0,SUMIF(W11:AC11,"&gt;=50",W11:AC11),0)</f>
        <v>0</v>
      </c>
      <c r="X98" s="28"/>
      <c r="Y98" s="28"/>
      <c r="Z98" s="28"/>
      <c r="AA98" s="28"/>
      <c r="AB98" s="28"/>
      <c r="AC98" s="28"/>
      <c r="AD98" s="94"/>
    </row>
    <row r="99" spans="1:46" ht="35.25" x14ac:dyDescent="0.4">
      <c r="A99" s="78" t="s">
        <v>120</v>
      </c>
      <c r="B99" s="78"/>
      <c r="C99" s="78"/>
      <c r="D99" s="137">
        <f>SUM(J14:J15)</f>
        <v>0</v>
      </c>
      <c r="E99" s="137"/>
      <c r="F99" s="138">
        <f>IF(AND($G$92&gt;=4,K14="150回以上"),D99*3000,0)</f>
        <v>0</v>
      </c>
      <c r="G99" s="138"/>
      <c r="H99" s="138"/>
      <c r="I99" s="138"/>
      <c r="J99" s="138">
        <f>IF(AND($G$93&gt;=4,K14="100回以上"),D99*2000,0)</f>
        <v>0</v>
      </c>
      <c r="K99" s="138"/>
      <c r="L99" s="138"/>
      <c r="M99" s="122">
        <f>IF(AND(F99=0,J99=0),COUNTIF(W14:AC14,"&gt;=50"),0)</f>
        <v>0</v>
      </c>
      <c r="N99" s="123">
        <f t="shared" si="25"/>
        <v>0</v>
      </c>
      <c r="V99" s="93"/>
      <c r="W99" s="100">
        <f>IF(M99&gt;0,SUMIF(W14:AC14,"&gt;=50",W14:AC14),0)</f>
        <v>0</v>
      </c>
      <c r="X99" s="28"/>
      <c r="Y99" s="28"/>
      <c r="Z99" s="28"/>
      <c r="AA99" s="28"/>
      <c r="AB99" s="28"/>
      <c r="AC99" s="28"/>
      <c r="AD99" s="94"/>
    </row>
    <row r="100" spans="1:46" ht="35.25" x14ac:dyDescent="0.4">
      <c r="A100" s="78" t="s">
        <v>121</v>
      </c>
      <c r="B100" s="78"/>
      <c r="C100" s="78"/>
      <c r="D100" s="137">
        <f>SUM(J17:J18)</f>
        <v>0</v>
      </c>
      <c r="E100" s="137"/>
      <c r="F100" s="138">
        <f>IF(AND($G$92&gt;=4,K17="150回以上"),D100*3000,0)</f>
        <v>0</v>
      </c>
      <c r="G100" s="138"/>
      <c r="H100" s="138"/>
      <c r="I100" s="138"/>
      <c r="J100" s="138">
        <f>IF(AND($G$93&gt;=4,K17="100回以上"),D100*2000,0)</f>
        <v>0</v>
      </c>
      <c r="K100" s="138"/>
      <c r="L100" s="138"/>
      <c r="M100" s="122">
        <f>IF(AND(F100=0,J100=0),COUNTIF(W17:AC17,"&gt;=50"),0)</f>
        <v>0</v>
      </c>
      <c r="N100" s="123">
        <f t="shared" si="25"/>
        <v>0</v>
      </c>
      <c r="V100" s="93"/>
      <c r="W100" s="100">
        <f>IF(M100&gt;0,SUMIF(W17:AC17,"&gt;=50",W17:AC17),0)</f>
        <v>0</v>
      </c>
      <c r="X100" s="28"/>
      <c r="Y100" s="28"/>
      <c r="Z100" s="28"/>
      <c r="AA100" s="28"/>
      <c r="AB100" s="28"/>
      <c r="AC100" s="28"/>
      <c r="AD100" s="94"/>
    </row>
    <row r="101" spans="1:46" ht="35.25" x14ac:dyDescent="0.4">
      <c r="A101" s="78" t="s">
        <v>122</v>
      </c>
      <c r="B101" s="78"/>
      <c r="C101" s="78"/>
      <c r="D101" s="137">
        <f>SUM(J20:J21)</f>
        <v>0</v>
      </c>
      <c r="E101" s="137"/>
      <c r="F101" s="138">
        <f>IF(AND($G$92&gt;=4,K20="150回以上"),D101*3000,0)</f>
        <v>0</v>
      </c>
      <c r="G101" s="138"/>
      <c r="H101" s="138"/>
      <c r="I101" s="138"/>
      <c r="J101" s="138">
        <f>IF(AND($G$93&gt;=4,K20="100回以上"),D101*2000,0)</f>
        <v>0</v>
      </c>
      <c r="K101" s="138"/>
      <c r="L101" s="138"/>
      <c r="M101" s="122">
        <f>IF(AND(F101=0,J101=0),COUNTIF(W20:AC20,"&gt;=50"),0)</f>
        <v>0</v>
      </c>
      <c r="N101" s="123">
        <f t="shared" si="25"/>
        <v>0</v>
      </c>
      <c r="V101" s="93"/>
      <c r="W101" s="100">
        <f>IF(M101&gt;0,SUMIF(W20:AC20,"&gt;=50",W20:AC20),0)</f>
        <v>0</v>
      </c>
      <c r="X101" s="28"/>
      <c r="Y101" s="28"/>
      <c r="Z101" s="28"/>
      <c r="AA101" s="28"/>
      <c r="AB101" s="28"/>
      <c r="AC101" s="28"/>
      <c r="AD101" s="94"/>
    </row>
    <row r="102" spans="1:46" ht="35.25" x14ac:dyDescent="0.4">
      <c r="A102" s="78" t="s">
        <v>123</v>
      </c>
      <c r="B102" s="78"/>
      <c r="C102" s="78"/>
      <c r="D102" s="137">
        <f>SUM(J23:J24)</f>
        <v>0</v>
      </c>
      <c r="E102" s="137"/>
      <c r="F102" s="138">
        <f>IF(AND($G$92&gt;=4,K23="150回以上"),D102*3000,0)</f>
        <v>0</v>
      </c>
      <c r="G102" s="138"/>
      <c r="H102" s="138"/>
      <c r="I102" s="138"/>
      <c r="J102" s="138">
        <f>IF(AND($G$93&gt;=4,K23="100回以上"),D102*2000,0)</f>
        <v>0</v>
      </c>
      <c r="K102" s="138"/>
      <c r="L102" s="138"/>
      <c r="M102" s="122">
        <f>IF(AND(F102=0,J102=0),COUNTIF(W23:AC23,"&gt;=50"),0)</f>
        <v>0</v>
      </c>
      <c r="N102" s="123">
        <f t="shared" si="25"/>
        <v>0</v>
      </c>
      <c r="V102" s="93"/>
      <c r="W102" s="100">
        <f>IF(M102&gt;0,SUMIF(W23:AC23,"&gt;=50",W23:AC23),0)</f>
        <v>0</v>
      </c>
      <c r="X102" s="28"/>
      <c r="Y102" s="28"/>
      <c r="Z102" s="28"/>
      <c r="AA102" s="28"/>
      <c r="AB102" s="28"/>
      <c r="AC102" s="28"/>
      <c r="AD102" s="94"/>
    </row>
    <row r="103" spans="1:46" ht="35.25" x14ac:dyDescent="0.4">
      <c r="A103" s="78" t="s">
        <v>124</v>
      </c>
      <c r="B103" s="78"/>
      <c r="C103" s="78"/>
      <c r="D103" s="137">
        <f>SUM(J26:J27)</f>
        <v>0</v>
      </c>
      <c r="E103" s="137"/>
      <c r="F103" s="138">
        <f>IF(AND($G$92&gt;=4,K26="150回以上"),D103*3000,0)</f>
        <v>0</v>
      </c>
      <c r="G103" s="138"/>
      <c r="H103" s="138"/>
      <c r="I103" s="138"/>
      <c r="J103" s="138">
        <f>IF(AND($G$93&gt;=4,K26="100回以上"),D103*2000,0)</f>
        <v>0</v>
      </c>
      <c r="K103" s="138"/>
      <c r="L103" s="138"/>
      <c r="M103" s="122">
        <f>IF(AND(F103=0,J103=0),COUNTIF(W26:AC26,"&gt;=50"),0)</f>
        <v>0</v>
      </c>
      <c r="N103" s="123">
        <f t="shared" si="25"/>
        <v>0</v>
      </c>
      <c r="V103" s="93"/>
      <c r="W103" s="100">
        <f>IF(M103&gt;0,SUMIF(W26:AC26,"&gt;=50",W26:AC26),0)</f>
        <v>0</v>
      </c>
      <c r="X103" s="28"/>
      <c r="Y103" s="28"/>
      <c r="Z103" s="28"/>
      <c r="AA103" s="28"/>
      <c r="AB103" s="28"/>
      <c r="AC103" s="28"/>
      <c r="AD103" s="94"/>
    </row>
    <row r="104" spans="1:46" ht="36" thickBot="1" x14ac:dyDescent="0.45">
      <c r="A104" s="78" t="s">
        <v>125</v>
      </c>
      <c r="B104" s="78"/>
      <c r="C104" s="78"/>
      <c r="D104" s="137">
        <f>SUM(J29:J30)</f>
        <v>0</v>
      </c>
      <c r="E104" s="137"/>
      <c r="F104" s="138">
        <f>IF(AND($G$92&gt;=4,K29="150回以上"),D104*3000,0)</f>
        <v>0</v>
      </c>
      <c r="G104" s="138"/>
      <c r="H104" s="138"/>
      <c r="I104" s="138"/>
      <c r="J104" s="138">
        <f>IF(AND($G$93&gt;=4,K29="100回以上"),D104*2000,0)</f>
        <v>0</v>
      </c>
      <c r="K104" s="138"/>
      <c r="L104" s="138"/>
      <c r="M104" s="122">
        <f>IF(AND(F104=0,J104=0),COUNTIF(W29:AC29,"&gt;=50"),0)</f>
        <v>0</v>
      </c>
      <c r="N104" s="123">
        <f t="shared" si="25"/>
        <v>0</v>
      </c>
      <c r="V104" s="93"/>
      <c r="W104" s="100">
        <f>IF(M104&gt;0,SUMIF(W29:AC29,"&gt;=50",W29:AC29),0)</f>
        <v>0</v>
      </c>
      <c r="X104" s="28"/>
      <c r="Y104" s="28"/>
      <c r="Z104" s="28"/>
      <c r="AA104" s="28"/>
      <c r="AB104" s="28"/>
      <c r="AC104" s="28"/>
      <c r="AD104" s="94"/>
    </row>
    <row r="105" spans="1:46" ht="36" thickTop="1" x14ac:dyDescent="0.4">
      <c r="A105" s="81" t="s">
        <v>39</v>
      </c>
      <c r="B105" s="81"/>
      <c r="C105" s="81"/>
      <c r="D105" s="171">
        <f>SUM(D97:E104)</f>
        <v>0</v>
      </c>
      <c r="E105" s="171"/>
      <c r="F105" s="172">
        <f>SUM(F97:I104)</f>
        <v>0</v>
      </c>
      <c r="G105" s="172"/>
      <c r="H105" s="172"/>
      <c r="I105" s="172"/>
      <c r="J105" s="172">
        <f>SUM(J97:L104)</f>
        <v>0</v>
      </c>
      <c r="K105" s="172"/>
      <c r="L105" s="172"/>
      <c r="M105" s="124">
        <f>SUM(M97:M104)</f>
        <v>0</v>
      </c>
      <c r="N105" s="125">
        <f>SUM(N97:N104)</f>
        <v>0</v>
      </c>
      <c r="V105" s="93"/>
      <c r="W105" s="28"/>
      <c r="X105" s="28"/>
      <c r="Y105" s="28"/>
      <c r="Z105" s="28"/>
      <c r="AA105" s="28"/>
      <c r="AB105" s="28"/>
      <c r="AC105" s="28"/>
      <c r="AD105" s="94"/>
    </row>
    <row r="106" spans="1:46" s="4" customFormat="1" ht="36" thickBot="1" x14ac:dyDescent="0.45">
      <c r="A106" s="126" t="s">
        <v>126</v>
      </c>
      <c r="B106" s="73"/>
      <c r="C106" s="73"/>
      <c r="D106" s="73"/>
      <c r="E106" s="73"/>
      <c r="F106" s="134">
        <f ca="1">SUMIF(F97:I104,"&gt;0",D97:E104)</f>
        <v>0</v>
      </c>
      <c r="G106" s="134"/>
      <c r="H106" s="134"/>
      <c r="I106" s="134"/>
      <c r="J106" s="134">
        <f ca="1">SUMIF(J97:L104,"&gt;0",D97:E104)</f>
        <v>0</v>
      </c>
      <c r="K106" s="134"/>
      <c r="L106" s="134"/>
      <c r="M106" s="127"/>
      <c r="N106" s="128">
        <f>SUM(W97:W104)</f>
        <v>0</v>
      </c>
      <c r="O106" s="15"/>
      <c r="P106" s="15"/>
      <c r="Q106" s="15"/>
      <c r="R106" s="15"/>
      <c r="S106" s="15"/>
      <c r="T106" s="15"/>
      <c r="U106" s="15"/>
      <c r="V106" s="95"/>
      <c r="W106" s="96"/>
      <c r="X106" s="96"/>
      <c r="Y106" s="96"/>
      <c r="Z106" s="96"/>
      <c r="AA106" s="96"/>
      <c r="AB106" s="96"/>
      <c r="AC106" s="96"/>
      <c r="AD106" s="97"/>
      <c r="AE106" s="15"/>
      <c r="AF106" s="15"/>
      <c r="AG106" s="15"/>
      <c r="AH106" s="15"/>
      <c r="AI106" s="15"/>
      <c r="AJ106" s="15"/>
      <c r="AK106" s="15"/>
      <c r="AL106" s="15"/>
      <c r="AM106" s="15"/>
      <c r="AN106" s="15"/>
      <c r="AO106" s="15"/>
      <c r="AP106" s="15"/>
      <c r="AQ106" s="15"/>
      <c r="AR106" s="15"/>
      <c r="AS106" s="12"/>
      <c r="AT106" s="12"/>
    </row>
    <row r="107" spans="1:46" s="12" customFormat="1" ht="90" customHeight="1" x14ac:dyDescent="0.4">
      <c r="A107" s="73"/>
      <c r="B107" s="73"/>
      <c r="C107" s="73"/>
      <c r="D107" s="178"/>
      <c r="E107" s="178"/>
      <c r="F107" s="73"/>
      <c r="G107" s="73"/>
      <c r="H107" s="73"/>
      <c r="I107" s="73"/>
      <c r="J107" s="73"/>
      <c r="K107" s="73"/>
      <c r="L107" s="73"/>
      <c r="M107" s="73"/>
      <c r="N107" s="73"/>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row>
    <row r="108" spans="1:46" s="12" customFormat="1" ht="39.75" customHeight="1" x14ac:dyDescent="0.4">
      <c r="A108" s="129" t="s">
        <v>26</v>
      </c>
      <c r="B108" s="173"/>
      <c r="C108" s="174"/>
      <c r="D108" s="174"/>
      <c r="E108" s="174"/>
      <c r="F108" s="174"/>
      <c r="G108" s="174"/>
      <c r="H108" s="175"/>
      <c r="I108" s="176" t="s">
        <v>27</v>
      </c>
      <c r="J108" s="176"/>
      <c r="K108" s="176"/>
      <c r="L108" s="177"/>
      <c r="M108" s="177"/>
      <c r="N108" s="177"/>
      <c r="O108" s="130"/>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row>
    <row r="109" spans="1:46" s="12" customFormat="1" ht="39.75" customHeight="1" x14ac:dyDescent="0.4">
      <c r="A109" s="129" t="s">
        <v>28</v>
      </c>
      <c r="B109" s="173"/>
      <c r="C109" s="174"/>
      <c r="D109" s="174"/>
      <c r="E109" s="174"/>
      <c r="F109" s="174"/>
      <c r="G109" s="174"/>
      <c r="H109" s="175"/>
      <c r="I109" s="176" t="s">
        <v>29</v>
      </c>
      <c r="J109" s="176"/>
      <c r="K109" s="176"/>
      <c r="L109" s="177"/>
      <c r="M109" s="177"/>
      <c r="N109" s="177"/>
      <c r="O109" s="131"/>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row>
    <row r="110" spans="1:46" s="12" customFormat="1" ht="39.75" customHeight="1" x14ac:dyDescent="0.4">
      <c r="A110" s="129" t="s">
        <v>30</v>
      </c>
      <c r="B110" s="173"/>
      <c r="C110" s="174"/>
      <c r="D110" s="174"/>
      <c r="E110" s="174"/>
      <c r="F110" s="174"/>
      <c r="G110" s="174"/>
      <c r="H110" s="175"/>
      <c r="I110" s="176" t="s">
        <v>31</v>
      </c>
      <c r="J110" s="176"/>
      <c r="K110" s="176"/>
      <c r="L110" s="177"/>
      <c r="M110" s="177"/>
      <c r="N110" s="177"/>
      <c r="O110" s="131"/>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row>
    <row r="111" spans="1:46" s="12" customFormat="1" ht="39.75" customHeight="1" x14ac:dyDescent="0.4">
      <c r="A111" s="129" t="s">
        <v>33</v>
      </c>
      <c r="B111" s="173"/>
      <c r="C111" s="174"/>
      <c r="D111" s="174"/>
      <c r="E111" s="174"/>
      <c r="F111" s="174"/>
      <c r="G111" s="174"/>
      <c r="H111" s="174"/>
      <c r="I111" s="174"/>
      <c r="J111" s="174"/>
      <c r="K111" s="174"/>
      <c r="L111" s="174"/>
      <c r="M111" s="174"/>
      <c r="N111" s="175"/>
      <c r="O111" s="132"/>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row>
    <row r="112" spans="1:46" s="12" customFormat="1" ht="39.75" customHeight="1" x14ac:dyDescent="0.4">
      <c r="A112" s="129" t="s">
        <v>32</v>
      </c>
      <c r="B112" s="173"/>
      <c r="C112" s="174"/>
      <c r="D112" s="174"/>
      <c r="E112" s="174"/>
      <c r="F112" s="174"/>
      <c r="G112" s="174"/>
      <c r="H112" s="174"/>
      <c r="I112" s="174"/>
      <c r="J112" s="174"/>
      <c r="K112" s="174"/>
      <c r="L112" s="174"/>
      <c r="M112" s="174"/>
      <c r="N112" s="175"/>
      <c r="O112" s="133"/>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row>
    <row r="113" spans="1:44" s="12" customFormat="1" x14ac:dyDescent="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row>
    <row r="114" spans="1:44" s="12" customFormat="1" x14ac:dyDescent="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row>
    <row r="115" spans="1:44" s="12" customFormat="1" x14ac:dyDescent="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row>
    <row r="116" spans="1:44" s="12" customFormat="1" x14ac:dyDescent="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row>
    <row r="117" spans="1:44" s="12" customFormat="1" x14ac:dyDescent="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row>
    <row r="118" spans="1:44" s="12" customFormat="1" x14ac:dyDescent="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row>
    <row r="119" spans="1:44" s="12" customFormat="1" x14ac:dyDescent="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row>
    <row r="120" spans="1:44" s="12" customFormat="1" x14ac:dyDescent="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row>
    <row r="121" spans="1:44" s="12" customFormat="1" x14ac:dyDescent="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row>
    <row r="122" spans="1:44" s="12" customFormat="1" x14ac:dyDescent="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row>
    <row r="123" spans="1:44" s="12" customFormat="1" x14ac:dyDescent="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row>
  </sheetData>
  <mergeCells count="107">
    <mergeCell ref="B110:H110"/>
    <mergeCell ref="I110:K110"/>
    <mergeCell ref="L110:N110"/>
    <mergeCell ref="B111:N111"/>
    <mergeCell ref="B112:N112"/>
    <mergeCell ref="D107:E107"/>
    <mergeCell ref="B108:H108"/>
    <mergeCell ref="I108:K108"/>
    <mergeCell ref="L108:N108"/>
    <mergeCell ref="B109:H109"/>
    <mergeCell ref="I109:K109"/>
    <mergeCell ref="L109:N109"/>
    <mergeCell ref="D105:E105"/>
    <mergeCell ref="F105:I105"/>
    <mergeCell ref="J105:L105"/>
    <mergeCell ref="D103:E103"/>
    <mergeCell ref="F103:I103"/>
    <mergeCell ref="J103:L103"/>
    <mergeCell ref="D104:E104"/>
    <mergeCell ref="F104:I104"/>
    <mergeCell ref="J104:L104"/>
    <mergeCell ref="D102:E102"/>
    <mergeCell ref="F102:I102"/>
    <mergeCell ref="J102:L102"/>
    <mergeCell ref="D99:E99"/>
    <mergeCell ref="F99:I99"/>
    <mergeCell ref="J99:L99"/>
    <mergeCell ref="D100:E100"/>
    <mergeCell ref="F100:I100"/>
    <mergeCell ref="J100:L100"/>
    <mergeCell ref="F98:I98"/>
    <mergeCell ref="J98:L98"/>
    <mergeCell ref="F86:J86"/>
    <mergeCell ref="C95:E95"/>
    <mergeCell ref="F95:I95"/>
    <mergeCell ref="J95:L95"/>
    <mergeCell ref="D101:E101"/>
    <mergeCell ref="F101:I101"/>
    <mergeCell ref="J101:L101"/>
    <mergeCell ref="C96:E96"/>
    <mergeCell ref="F96:I96"/>
    <mergeCell ref="J96:L96"/>
    <mergeCell ref="M95:N95"/>
    <mergeCell ref="D69:L69"/>
    <mergeCell ref="L71:N71"/>
    <mergeCell ref="L75:N75"/>
    <mergeCell ref="L76:N76"/>
    <mergeCell ref="A79:N79"/>
    <mergeCell ref="A83:N83"/>
    <mergeCell ref="A48:M49"/>
    <mergeCell ref="A50:M51"/>
    <mergeCell ref="A56:O56"/>
    <mergeCell ref="B62:M62"/>
    <mergeCell ref="B65:M65"/>
    <mergeCell ref="C68:N68"/>
    <mergeCell ref="E32:I32"/>
    <mergeCell ref="J26:J27"/>
    <mergeCell ref="K26:K27"/>
    <mergeCell ref="L26:N26"/>
    <mergeCell ref="L27:N27"/>
    <mergeCell ref="L28:N28"/>
    <mergeCell ref="J29:J30"/>
    <mergeCell ref="K29:K30"/>
    <mergeCell ref="L29:N29"/>
    <mergeCell ref="L30:N30"/>
    <mergeCell ref="K11:K12"/>
    <mergeCell ref="L11:N11"/>
    <mergeCell ref="L12:N12"/>
    <mergeCell ref="L22:N22"/>
    <mergeCell ref="J23:J24"/>
    <mergeCell ref="K23:K24"/>
    <mergeCell ref="L23:N23"/>
    <mergeCell ref="L24:N24"/>
    <mergeCell ref="L25:N25"/>
    <mergeCell ref="J17:J18"/>
    <mergeCell ref="K17:K18"/>
    <mergeCell ref="L17:N17"/>
    <mergeCell ref="L18:N18"/>
    <mergeCell ref="L19:N19"/>
    <mergeCell ref="J20:J21"/>
    <mergeCell ref="K20:K21"/>
    <mergeCell ref="L20:N20"/>
    <mergeCell ref="L21:N21"/>
    <mergeCell ref="F106:I106"/>
    <mergeCell ref="J106:L106"/>
    <mergeCell ref="M96:N96"/>
    <mergeCell ref="D97:E97"/>
    <mergeCell ref="F97:I97"/>
    <mergeCell ref="J97:L97"/>
    <mergeCell ref="D98:E98"/>
    <mergeCell ref="C1:J1"/>
    <mergeCell ref="J5:J6"/>
    <mergeCell ref="K5:K6"/>
    <mergeCell ref="L5:N6"/>
    <mergeCell ref="L7:N7"/>
    <mergeCell ref="J8:J9"/>
    <mergeCell ref="K8:K9"/>
    <mergeCell ref="L8:N8"/>
    <mergeCell ref="L9:N9"/>
    <mergeCell ref="L13:N13"/>
    <mergeCell ref="J14:J15"/>
    <mergeCell ref="K14:K15"/>
    <mergeCell ref="L14:N14"/>
    <mergeCell ref="L15:N15"/>
    <mergeCell ref="L16:N16"/>
    <mergeCell ref="L10:N10"/>
    <mergeCell ref="J11:J12"/>
  </mergeCells>
  <phoneticPr fontId="2"/>
  <dataValidations count="1">
    <dataValidation type="list" allowBlank="1" showInputMessage="1" sqref="K8 K26 K11 K14 K17 K20 K23 K29">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r:id="rId1"/>
  <rowBreaks count="2" manualBreakCount="2">
    <brk id="33" max="14" man="1"/>
    <brk id="69"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41"/>
  <sheetViews>
    <sheetView view="pageBreakPreview" zoomScale="55" zoomScaleNormal="100" zoomScaleSheetLayoutView="55" workbookViewId="0"/>
  </sheetViews>
  <sheetFormatPr defaultRowHeight="18.75" x14ac:dyDescent="0.4"/>
  <cols>
    <col min="1" max="1" width="33.5" style="15" customWidth="1"/>
    <col min="2" max="2" width="11.875" style="15" customWidth="1"/>
    <col min="3" max="8" width="9.375" style="15" bestFit="1" customWidth="1"/>
    <col min="9" max="9" width="10.75" style="15" bestFit="1" customWidth="1"/>
    <col min="10" max="10" width="10.75" style="15" customWidth="1"/>
    <col min="11" max="11" width="7.75" style="15" customWidth="1"/>
    <col min="12" max="12" width="20.75" style="15" customWidth="1"/>
    <col min="13" max="13" width="20" style="15" customWidth="1"/>
    <col min="14" max="14" width="6.625" style="15" customWidth="1"/>
    <col min="15" max="15" width="17.875" style="15" customWidth="1"/>
    <col min="16" max="16" width="7.375" style="15" customWidth="1"/>
    <col min="17" max="17" width="9" style="15" customWidth="1"/>
    <col min="18" max="39" width="9" style="15"/>
    <col min="40" max="16384" width="9" style="3"/>
  </cols>
  <sheetData>
    <row r="1" spans="1:39" ht="35.25" x14ac:dyDescent="0.4">
      <c r="A1" s="14" t="s">
        <v>48</v>
      </c>
      <c r="B1" s="14"/>
      <c r="C1" s="139" t="s">
        <v>51</v>
      </c>
      <c r="D1" s="140"/>
      <c r="E1" s="140"/>
      <c r="F1" s="140"/>
      <c r="G1" s="140"/>
      <c r="H1" s="140"/>
      <c r="I1" s="140"/>
      <c r="J1" s="140"/>
      <c r="P1" s="16" t="s">
        <v>114</v>
      </c>
    </row>
    <row r="2" spans="1:39" ht="48" customHeight="1" x14ac:dyDescent="0.7">
      <c r="A2" s="17" t="s">
        <v>19</v>
      </c>
      <c r="B2" s="18"/>
      <c r="C2" s="18"/>
      <c r="D2" s="18"/>
      <c r="E2" s="18"/>
      <c r="F2" s="18"/>
      <c r="G2" s="18"/>
      <c r="H2" s="18"/>
      <c r="I2" s="18"/>
      <c r="J2" s="18"/>
      <c r="K2" s="18"/>
      <c r="L2" s="18"/>
      <c r="O2" s="19" t="s">
        <v>101</v>
      </c>
    </row>
    <row r="3" spans="1:39" ht="12" customHeight="1" x14ac:dyDescent="0.4">
      <c r="A3" s="18"/>
      <c r="B3" s="18"/>
      <c r="C3" s="18"/>
      <c r="D3" s="18"/>
      <c r="E3" s="18"/>
      <c r="F3" s="18"/>
      <c r="G3" s="18"/>
      <c r="H3" s="18"/>
      <c r="I3" s="18"/>
      <c r="J3" s="18"/>
      <c r="K3" s="18"/>
      <c r="L3" s="18"/>
      <c r="O3" s="20"/>
    </row>
    <row r="4" spans="1:39" ht="42" customHeight="1" x14ac:dyDescent="0.4">
      <c r="A4" s="18" t="s">
        <v>56</v>
      </c>
      <c r="B4" s="18"/>
      <c r="C4" s="18"/>
      <c r="D4" s="18"/>
      <c r="E4" s="18"/>
      <c r="F4" s="18"/>
      <c r="G4" s="18"/>
      <c r="H4" s="18"/>
      <c r="I4" s="18"/>
      <c r="J4" s="18"/>
      <c r="K4" s="18"/>
      <c r="L4" s="18"/>
      <c r="O4" s="20"/>
    </row>
    <row r="5" spans="1:39" ht="13.5" customHeight="1" x14ac:dyDescent="0.4">
      <c r="A5" s="18"/>
      <c r="B5" s="18"/>
      <c r="C5" s="18"/>
      <c r="D5" s="18"/>
      <c r="E5" s="18"/>
      <c r="F5" s="18"/>
      <c r="G5" s="18"/>
      <c r="H5" s="18"/>
      <c r="I5" s="18"/>
      <c r="J5" s="18"/>
      <c r="K5" s="18"/>
      <c r="L5" s="18"/>
      <c r="O5" s="20"/>
    </row>
    <row r="6" spans="1:39" ht="45.75" customHeight="1" thickBot="1" x14ac:dyDescent="0.45">
      <c r="A6" s="21"/>
      <c r="B6" s="21"/>
      <c r="C6" s="21"/>
      <c r="D6" s="21"/>
      <c r="E6" s="21"/>
      <c r="F6" s="21"/>
      <c r="G6" s="21"/>
      <c r="H6" s="21"/>
      <c r="I6" s="21"/>
      <c r="J6" s="198" t="s">
        <v>40</v>
      </c>
      <c r="K6" s="199"/>
      <c r="L6" s="202" t="s">
        <v>38</v>
      </c>
      <c r="M6" s="204" t="s">
        <v>8</v>
      </c>
      <c r="N6" s="205"/>
      <c r="O6" s="206"/>
      <c r="P6" s="22"/>
      <c r="V6" s="55" t="s">
        <v>131</v>
      </c>
    </row>
    <row r="7" spans="1:39" ht="30.75" customHeight="1" x14ac:dyDescent="0.4">
      <c r="A7" s="21"/>
      <c r="B7" s="21"/>
      <c r="C7" s="23" t="s">
        <v>0</v>
      </c>
      <c r="D7" s="23" t="s">
        <v>1</v>
      </c>
      <c r="E7" s="23" t="s">
        <v>2</v>
      </c>
      <c r="F7" s="23" t="s">
        <v>3</v>
      </c>
      <c r="G7" s="23" t="s">
        <v>4</v>
      </c>
      <c r="H7" s="23" t="s">
        <v>5</v>
      </c>
      <c r="I7" s="23" t="s">
        <v>6</v>
      </c>
      <c r="J7" s="200"/>
      <c r="K7" s="201"/>
      <c r="L7" s="203"/>
      <c r="M7" s="207"/>
      <c r="N7" s="208"/>
      <c r="O7" s="209"/>
      <c r="P7" s="22"/>
      <c r="V7" s="90"/>
      <c r="W7" s="91"/>
      <c r="X7" s="91"/>
      <c r="Y7" s="91"/>
      <c r="Z7" s="91"/>
      <c r="AA7" s="91"/>
      <c r="AB7" s="91"/>
      <c r="AC7" s="91"/>
      <c r="AD7" s="92"/>
    </row>
    <row r="8" spans="1:39" ht="30.75" customHeight="1" x14ac:dyDescent="0.4">
      <c r="A8" s="21"/>
      <c r="B8" s="21"/>
      <c r="C8" s="24">
        <v>44780</v>
      </c>
      <c r="D8" s="24">
        <f t="shared" ref="D8:I8" si="0">C8+1</f>
        <v>44781</v>
      </c>
      <c r="E8" s="24">
        <f t="shared" si="0"/>
        <v>44782</v>
      </c>
      <c r="F8" s="24">
        <f t="shared" si="0"/>
        <v>44783</v>
      </c>
      <c r="G8" s="24">
        <f t="shared" si="0"/>
        <v>44784</v>
      </c>
      <c r="H8" s="24">
        <f t="shared" si="0"/>
        <v>44785</v>
      </c>
      <c r="I8" s="24">
        <f t="shared" si="0"/>
        <v>44786</v>
      </c>
      <c r="J8" s="25"/>
      <c r="K8" s="26"/>
      <c r="L8" s="27"/>
      <c r="M8" s="183"/>
      <c r="N8" s="184"/>
      <c r="O8" s="185"/>
      <c r="P8" s="28"/>
      <c r="V8" s="93"/>
      <c r="W8" s="24">
        <v>44780</v>
      </c>
      <c r="X8" s="24">
        <f t="shared" ref="X8" si="1">W8+1</f>
        <v>44781</v>
      </c>
      <c r="Y8" s="24">
        <f t="shared" ref="Y8" si="2">X8+1</f>
        <v>44782</v>
      </c>
      <c r="Z8" s="24">
        <f t="shared" ref="Z8" si="3">Y8+1</f>
        <v>44783</v>
      </c>
      <c r="AA8" s="24">
        <f t="shared" ref="AA8" si="4">Z8+1</f>
        <v>44784</v>
      </c>
      <c r="AB8" s="24">
        <f t="shared" ref="AB8" si="5">AA8+1</f>
        <v>44785</v>
      </c>
      <c r="AC8" s="24">
        <f t="shared" ref="AC8" si="6">AB8+1</f>
        <v>44786</v>
      </c>
      <c r="AD8" s="94"/>
    </row>
    <row r="9" spans="1:39" s="12" customFormat="1" ht="33.75" customHeight="1" x14ac:dyDescent="0.4">
      <c r="A9" s="29" t="s">
        <v>43</v>
      </c>
      <c r="B9" s="30" t="s">
        <v>63</v>
      </c>
      <c r="C9" s="13"/>
      <c r="D9" s="13"/>
      <c r="E9" s="13"/>
      <c r="F9" s="13"/>
      <c r="G9" s="13"/>
      <c r="H9" s="13"/>
      <c r="I9" s="13"/>
      <c r="J9" s="186"/>
      <c r="K9" s="187"/>
      <c r="L9" s="190">
        <f>COUNTIF(W9:AC9,"&gt;=50")</f>
        <v>0</v>
      </c>
      <c r="M9" s="183"/>
      <c r="N9" s="184"/>
      <c r="O9" s="185"/>
      <c r="P9" s="28"/>
      <c r="Q9" s="15"/>
      <c r="R9" s="15"/>
      <c r="S9" s="15"/>
      <c r="T9" s="15"/>
      <c r="U9" s="15"/>
      <c r="V9" s="93"/>
      <c r="W9" s="13">
        <f t="shared" ref="W9:AC9" si="7">C9+C10</f>
        <v>0</v>
      </c>
      <c r="X9" s="13">
        <f t="shared" si="7"/>
        <v>0</v>
      </c>
      <c r="Y9" s="13">
        <f t="shared" si="7"/>
        <v>0</v>
      </c>
      <c r="Z9" s="13">
        <f t="shared" si="7"/>
        <v>0</v>
      </c>
      <c r="AA9" s="13">
        <f t="shared" si="7"/>
        <v>0</v>
      </c>
      <c r="AB9" s="13">
        <f t="shared" si="7"/>
        <v>0</v>
      </c>
      <c r="AC9" s="13">
        <f t="shared" si="7"/>
        <v>0</v>
      </c>
      <c r="AD9" s="94"/>
      <c r="AE9" s="15"/>
      <c r="AF9" s="15"/>
      <c r="AG9" s="15"/>
      <c r="AH9" s="15"/>
      <c r="AI9" s="15"/>
      <c r="AJ9" s="15"/>
      <c r="AK9" s="15"/>
      <c r="AL9" s="15"/>
      <c r="AM9" s="15"/>
    </row>
    <row r="10" spans="1:39" s="12" customFormat="1" ht="33.75" customHeight="1" x14ac:dyDescent="0.4">
      <c r="A10" s="29" t="s">
        <v>43</v>
      </c>
      <c r="B10" s="30" t="s">
        <v>64</v>
      </c>
      <c r="C10" s="13"/>
      <c r="D10" s="13"/>
      <c r="E10" s="13"/>
      <c r="F10" s="13"/>
      <c r="G10" s="13"/>
      <c r="H10" s="13"/>
      <c r="I10" s="13"/>
      <c r="J10" s="188"/>
      <c r="K10" s="189"/>
      <c r="L10" s="191"/>
      <c r="M10" s="183"/>
      <c r="N10" s="184"/>
      <c r="O10" s="185"/>
      <c r="P10" s="28"/>
      <c r="Q10" s="15"/>
      <c r="R10" s="15"/>
      <c r="S10" s="15"/>
      <c r="T10" s="15"/>
      <c r="U10" s="15"/>
      <c r="V10" s="98"/>
      <c r="W10" s="11"/>
      <c r="X10" s="11"/>
      <c r="Y10" s="11"/>
      <c r="Z10" s="11"/>
      <c r="AA10" s="11"/>
      <c r="AB10" s="11"/>
      <c r="AC10" s="11"/>
      <c r="AD10" s="99"/>
      <c r="AE10" s="15"/>
      <c r="AF10" s="15"/>
      <c r="AG10" s="15"/>
      <c r="AH10" s="15"/>
      <c r="AI10" s="15"/>
      <c r="AJ10" s="15"/>
      <c r="AK10" s="15"/>
      <c r="AL10" s="15"/>
      <c r="AM10" s="15"/>
    </row>
    <row r="11" spans="1:39" ht="33.75" customHeight="1" x14ac:dyDescent="0.4">
      <c r="A11" s="31" t="s">
        <v>35</v>
      </c>
      <c r="B11" s="32"/>
      <c r="C11" s="33"/>
      <c r="D11" s="33"/>
      <c r="E11" s="33"/>
      <c r="F11" s="33"/>
      <c r="G11" s="33"/>
      <c r="H11" s="33"/>
      <c r="I11" s="33"/>
      <c r="J11" s="34">
        <f>ROUNDDOWN(SUMIFS(C11:I11,W9:AC9,"&gt;=50"),0)</f>
        <v>0</v>
      </c>
      <c r="K11" s="35" t="s">
        <v>23</v>
      </c>
      <c r="L11" s="36"/>
      <c r="M11" s="183"/>
      <c r="N11" s="184"/>
      <c r="O11" s="185"/>
      <c r="P11" s="28"/>
      <c r="V11" s="93"/>
      <c r="W11" s="28"/>
      <c r="X11" s="28"/>
      <c r="Y11" s="28"/>
      <c r="Z11" s="28"/>
      <c r="AA11" s="28"/>
      <c r="AB11" s="28"/>
      <c r="AC11" s="28"/>
      <c r="AD11" s="94"/>
    </row>
    <row r="12" spans="1:39" ht="33.75" customHeight="1" x14ac:dyDescent="0.4">
      <c r="A12" s="31" t="s">
        <v>37</v>
      </c>
      <c r="B12" s="37"/>
      <c r="C12" s="33"/>
      <c r="D12" s="33"/>
      <c r="E12" s="33"/>
      <c r="F12" s="33"/>
      <c r="G12" s="33"/>
      <c r="H12" s="33"/>
      <c r="I12" s="33"/>
      <c r="J12" s="34">
        <f>ROUNDDOWN(SUMIFS(C12:I12,W9:AC9,"&gt;=50"),0)</f>
        <v>0</v>
      </c>
      <c r="K12" s="35" t="s">
        <v>23</v>
      </c>
      <c r="L12" s="36"/>
      <c r="M12" s="183"/>
      <c r="N12" s="184"/>
      <c r="O12" s="185"/>
      <c r="P12" s="28"/>
      <c r="V12" s="93"/>
      <c r="W12" s="28"/>
      <c r="X12" s="28"/>
      <c r="Y12" s="28"/>
      <c r="Z12" s="28"/>
      <c r="AA12" s="28"/>
      <c r="AB12" s="28"/>
      <c r="AC12" s="28"/>
      <c r="AD12" s="94"/>
    </row>
    <row r="13" spans="1:39" ht="30.75" customHeight="1" x14ac:dyDescent="0.4">
      <c r="A13" s="31"/>
      <c r="B13" s="37"/>
      <c r="C13" s="24">
        <f>I8+1</f>
        <v>44787</v>
      </c>
      <c r="D13" s="24">
        <f>C13+1</f>
        <v>44788</v>
      </c>
      <c r="E13" s="24">
        <f t="shared" ref="E13:H38" si="8">D13+1</f>
        <v>44789</v>
      </c>
      <c r="F13" s="24">
        <f t="shared" si="8"/>
        <v>44790</v>
      </c>
      <c r="G13" s="24">
        <f t="shared" si="8"/>
        <v>44791</v>
      </c>
      <c r="H13" s="24">
        <f t="shared" si="8"/>
        <v>44792</v>
      </c>
      <c r="I13" s="24">
        <f>H13+1</f>
        <v>44793</v>
      </c>
      <c r="J13" s="25"/>
      <c r="K13" s="26"/>
      <c r="L13" s="27"/>
      <c r="M13" s="183"/>
      <c r="N13" s="184"/>
      <c r="O13" s="185"/>
      <c r="P13" s="28"/>
      <c r="V13" s="93"/>
      <c r="W13" s="24">
        <f>AC8+1</f>
        <v>44787</v>
      </c>
      <c r="X13" s="24">
        <f>W13+1</f>
        <v>44788</v>
      </c>
      <c r="Y13" s="24">
        <f t="shared" ref="Y13" si="9">X13+1</f>
        <v>44789</v>
      </c>
      <c r="Z13" s="24">
        <f t="shared" ref="Z13" si="10">Y13+1</f>
        <v>44790</v>
      </c>
      <c r="AA13" s="24">
        <f t="shared" ref="AA13" si="11">Z13+1</f>
        <v>44791</v>
      </c>
      <c r="AB13" s="24">
        <f t="shared" ref="AB13" si="12">AA13+1</f>
        <v>44792</v>
      </c>
      <c r="AC13" s="24">
        <f>AB13+1</f>
        <v>44793</v>
      </c>
      <c r="AD13" s="94"/>
    </row>
    <row r="14" spans="1:39" ht="33.75" customHeight="1" x14ac:dyDescent="0.4">
      <c r="A14" s="29" t="s">
        <v>43</v>
      </c>
      <c r="B14" s="30" t="s">
        <v>63</v>
      </c>
      <c r="C14" s="13"/>
      <c r="D14" s="13"/>
      <c r="E14" s="13"/>
      <c r="F14" s="13"/>
      <c r="G14" s="13"/>
      <c r="H14" s="13"/>
      <c r="I14" s="13"/>
      <c r="J14" s="186"/>
      <c r="K14" s="187"/>
      <c r="L14" s="190">
        <f>COUNTIF(W14:AC14,"&gt;=50")</f>
        <v>0</v>
      </c>
      <c r="M14" s="183"/>
      <c r="N14" s="184"/>
      <c r="O14" s="185"/>
      <c r="P14" s="28"/>
      <c r="V14" s="93"/>
      <c r="W14" s="13">
        <f t="shared" ref="W14:AC14" si="13">C14+C15</f>
        <v>0</v>
      </c>
      <c r="X14" s="13">
        <f t="shared" si="13"/>
        <v>0</v>
      </c>
      <c r="Y14" s="13">
        <f t="shared" si="13"/>
        <v>0</v>
      </c>
      <c r="Z14" s="13">
        <f t="shared" si="13"/>
        <v>0</v>
      </c>
      <c r="AA14" s="13">
        <f t="shared" si="13"/>
        <v>0</v>
      </c>
      <c r="AB14" s="13">
        <f t="shared" si="13"/>
        <v>0</v>
      </c>
      <c r="AC14" s="13">
        <f t="shared" si="13"/>
        <v>0</v>
      </c>
      <c r="AD14" s="94"/>
    </row>
    <row r="15" spans="1:39" ht="33.75" customHeight="1" x14ac:dyDescent="0.4">
      <c r="A15" s="29" t="s">
        <v>43</v>
      </c>
      <c r="B15" s="30" t="s">
        <v>64</v>
      </c>
      <c r="C15" s="13"/>
      <c r="D15" s="13"/>
      <c r="E15" s="13"/>
      <c r="F15" s="13"/>
      <c r="G15" s="13"/>
      <c r="H15" s="13"/>
      <c r="I15" s="13"/>
      <c r="J15" s="188"/>
      <c r="K15" s="189"/>
      <c r="L15" s="191"/>
      <c r="M15" s="183"/>
      <c r="N15" s="184"/>
      <c r="O15" s="185"/>
      <c r="P15" s="28"/>
      <c r="V15" s="93"/>
      <c r="W15" s="1"/>
      <c r="X15" s="1"/>
      <c r="Y15" s="1"/>
      <c r="Z15" s="1"/>
      <c r="AA15" s="1"/>
      <c r="AB15" s="1"/>
      <c r="AC15" s="1"/>
      <c r="AD15" s="94"/>
    </row>
    <row r="16" spans="1:39" ht="33.75" customHeight="1" x14ac:dyDescent="0.4">
      <c r="A16" s="31" t="s">
        <v>35</v>
      </c>
      <c r="B16" s="37"/>
      <c r="C16" s="33"/>
      <c r="D16" s="33"/>
      <c r="E16" s="33"/>
      <c r="F16" s="33"/>
      <c r="G16" s="33"/>
      <c r="H16" s="33"/>
      <c r="I16" s="33"/>
      <c r="J16" s="34">
        <f>ROUNDDOWN(SUMIFS(C16:I16,W14:AC14,"&gt;=50"),0)</f>
        <v>0</v>
      </c>
      <c r="K16" s="35" t="s">
        <v>23</v>
      </c>
      <c r="L16" s="36"/>
      <c r="M16" s="183"/>
      <c r="N16" s="184"/>
      <c r="O16" s="185"/>
      <c r="P16" s="28"/>
      <c r="V16" s="93"/>
      <c r="W16" s="28"/>
      <c r="X16" s="28"/>
      <c r="Y16" s="28"/>
      <c r="Z16" s="28"/>
      <c r="AA16" s="28"/>
      <c r="AB16" s="28"/>
      <c r="AC16" s="28"/>
      <c r="AD16" s="94"/>
    </row>
    <row r="17" spans="1:30" ht="33.75" customHeight="1" x14ac:dyDescent="0.4">
      <c r="A17" s="31" t="s">
        <v>37</v>
      </c>
      <c r="B17" s="37"/>
      <c r="C17" s="33"/>
      <c r="D17" s="33"/>
      <c r="E17" s="33"/>
      <c r="F17" s="33"/>
      <c r="G17" s="33"/>
      <c r="H17" s="33"/>
      <c r="I17" s="33"/>
      <c r="J17" s="34">
        <f>ROUNDDOWN(SUMIFS(C17:I17,W14:AC14,"&gt;=50"),0)</f>
        <v>0</v>
      </c>
      <c r="K17" s="35" t="s">
        <v>23</v>
      </c>
      <c r="L17" s="36"/>
      <c r="M17" s="183"/>
      <c r="N17" s="184"/>
      <c r="O17" s="185"/>
      <c r="P17" s="28"/>
      <c r="V17" s="93"/>
      <c r="W17" s="28"/>
      <c r="X17" s="28"/>
      <c r="Y17" s="28"/>
      <c r="Z17" s="28"/>
      <c r="AA17" s="28"/>
      <c r="AB17" s="28"/>
      <c r="AC17" s="28"/>
      <c r="AD17" s="94"/>
    </row>
    <row r="18" spans="1:30" ht="30.75" customHeight="1" x14ac:dyDescent="0.4">
      <c r="A18" s="31"/>
      <c r="B18" s="37"/>
      <c r="C18" s="24">
        <f>I13+1</f>
        <v>44794</v>
      </c>
      <c r="D18" s="24">
        <f>C18+1</f>
        <v>44795</v>
      </c>
      <c r="E18" s="24">
        <f t="shared" si="8"/>
        <v>44796</v>
      </c>
      <c r="F18" s="24">
        <f t="shared" si="8"/>
        <v>44797</v>
      </c>
      <c r="G18" s="24">
        <f t="shared" si="8"/>
        <v>44798</v>
      </c>
      <c r="H18" s="24">
        <f t="shared" si="8"/>
        <v>44799</v>
      </c>
      <c r="I18" s="24">
        <f>H18+1</f>
        <v>44800</v>
      </c>
      <c r="J18" s="25"/>
      <c r="K18" s="26"/>
      <c r="L18" s="27"/>
      <c r="M18" s="183"/>
      <c r="N18" s="184"/>
      <c r="O18" s="185"/>
      <c r="P18" s="28"/>
      <c r="V18" s="93"/>
      <c r="W18" s="24">
        <f>AC13+1</f>
        <v>44794</v>
      </c>
      <c r="X18" s="24">
        <f>W18+1</f>
        <v>44795</v>
      </c>
      <c r="Y18" s="24">
        <f t="shared" ref="Y18" si="14">X18+1</f>
        <v>44796</v>
      </c>
      <c r="Z18" s="24">
        <f t="shared" ref="Z18" si="15">Y18+1</f>
        <v>44797</v>
      </c>
      <c r="AA18" s="24">
        <f t="shared" ref="AA18" si="16">Z18+1</f>
        <v>44798</v>
      </c>
      <c r="AB18" s="24">
        <f t="shared" ref="AB18" si="17">AA18+1</f>
        <v>44799</v>
      </c>
      <c r="AC18" s="24">
        <f>AB18+1</f>
        <v>44800</v>
      </c>
      <c r="AD18" s="94"/>
    </row>
    <row r="19" spans="1:30" ht="33.75" customHeight="1" x14ac:dyDescent="0.4">
      <c r="A19" s="29" t="s">
        <v>43</v>
      </c>
      <c r="B19" s="30" t="s">
        <v>63</v>
      </c>
      <c r="C19" s="13"/>
      <c r="D19" s="13"/>
      <c r="E19" s="13"/>
      <c r="F19" s="13"/>
      <c r="G19" s="13"/>
      <c r="H19" s="13"/>
      <c r="I19" s="13"/>
      <c r="J19" s="186"/>
      <c r="K19" s="187"/>
      <c r="L19" s="190">
        <f>COUNTIF(W19:AC19,"&gt;=50")</f>
        <v>0</v>
      </c>
      <c r="M19" s="183"/>
      <c r="N19" s="184"/>
      <c r="O19" s="185"/>
      <c r="P19" s="28"/>
      <c r="V19" s="93"/>
      <c r="W19" s="13">
        <f t="shared" ref="W19:AC19" si="18">C19+C20</f>
        <v>0</v>
      </c>
      <c r="X19" s="13">
        <f t="shared" si="18"/>
        <v>0</v>
      </c>
      <c r="Y19" s="13">
        <f t="shared" si="18"/>
        <v>0</v>
      </c>
      <c r="Z19" s="13">
        <f t="shared" si="18"/>
        <v>0</v>
      </c>
      <c r="AA19" s="13">
        <f t="shared" si="18"/>
        <v>0</v>
      </c>
      <c r="AB19" s="13">
        <f t="shared" si="18"/>
        <v>0</v>
      </c>
      <c r="AC19" s="13">
        <f t="shared" si="18"/>
        <v>0</v>
      </c>
      <c r="AD19" s="94"/>
    </row>
    <row r="20" spans="1:30" ht="33.75" customHeight="1" x14ac:dyDescent="0.4">
      <c r="A20" s="29" t="s">
        <v>43</v>
      </c>
      <c r="B20" s="30" t="s">
        <v>64</v>
      </c>
      <c r="C20" s="13"/>
      <c r="D20" s="13"/>
      <c r="E20" s="13"/>
      <c r="F20" s="13"/>
      <c r="G20" s="13"/>
      <c r="H20" s="13"/>
      <c r="I20" s="13"/>
      <c r="J20" s="188"/>
      <c r="K20" s="189"/>
      <c r="L20" s="191"/>
      <c r="M20" s="183"/>
      <c r="N20" s="184"/>
      <c r="O20" s="185"/>
      <c r="P20" s="28"/>
      <c r="V20" s="93"/>
      <c r="W20" s="1"/>
      <c r="X20" s="1"/>
      <c r="Y20" s="1"/>
      <c r="Z20" s="1"/>
      <c r="AA20" s="1"/>
      <c r="AB20" s="1"/>
      <c r="AC20" s="1"/>
      <c r="AD20" s="94"/>
    </row>
    <row r="21" spans="1:30" ht="33.75" customHeight="1" x14ac:dyDescent="0.4">
      <c r="A21" s="31" t="s">
        <v>35</v>
      </c>
      <c r="B21" s="37"/>
      <c r="C21" s="33"/>
      <c r="D21" s="33"/>
      <c r="E21" s="33"/>
      <c r="F21" s="33"/>
      <c r="G21" s="33"/>
      <c r="H21" s="33"/>
      <c r="I21" s="33"/>
      <c r="J21" s="34">
        <f>ROUNDDOWN(SUMIFS(C21:I21,W19:AC19,"&gt;=50"),0)</f>
        <v>0</v>
      </c>
      <c r="K21" s="35" t="s">
        <v>23</v>
      </c>
      <c r="L21" s="36"/>
      <c r="M21" s="183"/>
      <c r="N21" s="184"/>
      <c r="O21" s="185"/>
      <c r="P21" s="28"/>
      <c r="V21" s="93"/>
      <c r="W21" s="28"/>
      <c r="X21" s="28"/>
      <c r="Y21" s="28"/>
      <c r="Z21" s="28"/>
      <c r="AA21" s="28"/>
      <c r="AB21" s="28"/>
      <c r="AC21" s="28"/>
      <c r="AD21" s="94"/>
    </row>
    <row r="22" spans="1:30" ht="33.75" customHeight="1" x14ac:dyDescent="0.4">
      <c r="A22" s="31" t="s">
        <v>37</v>
      </c>
      <c r="B22" s="37"/>
      <c r="C22" s="33"/>
      <c r="D22" s="33"/>
      <c r="E22" s="33"/>
      <c r="F22" s="33"/>
      <c r="G22" s="33"/>
      <c r="H22" s="33"/>
      <c r="I22" s="33"/>
      <c r="J22" s="34">
        <f>ROUNDDOWN(SUMIFS(C22:I22,W19:AC19,"&gt;=50"),0)</f>
        <v>0</v>
      </c>
      <c r="K22" s="35" t="s">
        <v>23</v>
      </c>
      <c r="L22" s="36"/>
      <c r="M22" s="183"/>
      <c r="N22" s="184"/>
      <c r="O22" s="185"/>
      <c r="P22" s="28"/>
      <c r="V22" s="93"/>
      <c r="W22" s="28"/>
      <c r="X22" s="28"/>
      <c r="Y22" s="28"/>
      <c r="Z22" s="28"/>
      <c r="AA22" s="28"/>
      <c r="AB22" s="28"/>
      <c r="AC22" s="28"/>
      <c r="AD22" s="94"/>
    </row>
    <row r="23" spans="1:30" ht="30.75" customHeight="1" x14ac:dyDescent="0.4">
      <c r="A23" s="31"/>
      <c r="B23" s="37"/>
      <c r="C23" s="24">
        <f>I18+1</f>
        <v>44801</v>
      </c>
      <c r="D23" s="24">
        <f>C23+1</f>
        <v>44802</v>
      </c>
      <c r="E23" s="24">
        <f t="shared" si="8"/>
        <v>44803</v>
      </c>
      <c r="F23" s="24">
        <f t="shared" si="8"/>
        <v>44804</v>
      </c>
      <c r="G23" s="24">
        <f t="shared" si="8"/>
        <v>44805</v>
      </c>
      <c r="H23" s="24">
        <f t="shared" si="8"/>
        <v>44806</v>
      </c>
      <c r="I23" s="24">
        <f>H23+1</f>
        <v>44807</v>
      </c>
      <c r="J23" s="25"/>
      <c r="K23" s="26"/>
      <c r="L23" s="27"/>
      <c r="M23" s="183"/>
      <c r="N23" s="184"/>
      <c r="O23" s="185"/>
      <c r="P23" s="28"/>
      <c r="V23" s="93"/>
      <c r="W23" s="24">
        <f>AC18+1</f>
        <v>44801</v>
      </c>
      <c r="X23" s="24">
        <f>W23+1</f>
        <v>44802</v>
      </c>
      <c r="Y23" s="24">
        <f t="shared" ref="Y23" si="19">X23+1</f>
        <v>44803</v>
      </c>
      <c r="Z23" s="24">
        <f t="shared" ref="Z23" si="20">Y23+1</f>
        <v>44804</v>
      </c>
      <c r="AA23" s="24">
        <f t="shared" ref="AA23" si="21">Z23+1</f>
        <v>44805</v>
      </c>
      <c r="AB23" s="24">
        <f t="shared" ref="AB23" si="22">AA23+1</f>
        <v>44806</v>
      </c>
      <c r="AC23" s="24">
        <f>AB23+1</f>
        <v>44807</v>
      </c>
      <c r="AD23" s="94"/>
    </row>
    <row r="24" spans="1:30" ht="33.75" customHeight="1" x14ac:dyDescent="0.4">
      <c r="A24" s="29" t="s">
        <v>43</v>
      </c>
      <c r="B24" s="30" t="s">
        <v>63</v>
      </c>
      <c r="C24" s="13"/>
      <c r="D24" s="13"/>
      <c r="E24" s="13"/>
      <c r="F24" s="13"/>
      <c r="G24" s="13"/>
      <c r="H24" s="13"/>
      <c r="I24" s="13"/>
      <c r="J24" s="186"/>
      <c r="K24" s="187"/>
      <c r="L24" s="190">
        <f>COUNTIF(W24:AC24,"&gt;=50")</f>
        <v>0</v>
      </c>
      <c r="M24" s="183"/>
      <c r="N24" s="184"/>
      <c r="O24" s="185"/>
      <c r="P24" s="28"/>
      <c r="V24" s="93"/>
      <c r="W24" s="13">
        <f t="shared" ref="W24:AC24" si="23">C24+C25</f>
        <v>0</v>
      </c>
      <c r="X24" s="13">
        <f t="shared" si="23"/>
        <v>0</v>
      </c>
      <c r="Y24" s="13">
        <f t="shared" si="23"/>
        <v>0</v>
      </c>
      <c r="Z24" s="13">
        <f t="shared" si="23"/>
        <v>0</v>
      </c>
      <c r="AA24" s="13">
        <f t="shared" si="23"/>
        <v>0</v>
      </c>
      <c r="AB24" s="13">
        <f t="shared" si="23"/>
        <v>0</v>
      </c>
      <c r="AC24" s="13">
        <f t="shared" si="23"/>
        <v>0</v>
      </c>
      <c r="AD24" s="94"/>
    </row>
    <row r="25" spans="1:30" ht="33.75" customHeight="1" x14ac:dyDescent="0.4">
      <c r="A25" s="29" t="s">
        <v>43</v>
      </c>
      <c r="B25" s="30" t="s">
        <v>64</v>
      </c>
      <c r="C25" s="13"/>
      <c r="D25" s="13"/>
      <c r="E25" s="13"/>
      <c r="F25" s="13"/>
      <c r="G25" s="13"/>
      <c r="H25" s="13"/>
      <c r="I25" s="13"/>
      <c r="J25" s="188"/>
      <c r="K25" s="189"/>
      <c r="L25" s="191"/>
      <c r="M25" s="183"/>
      <c r="N25" s="184"/>
      <c r="O25" s="185"/>
      <c r="P25" s="28"/>
      <c r="V25" s="93"/>
      <c r="W25" s="1"/>
      <c r="X25" s="1"/>
      <c r="Y25" s="1"/>
      <c r="Z25" s="1"/>
      <c r="AA25" s="1"/>
      <c r="AB25" s="1"/>
      <c r="AC25" s="1"/>
      <c r="AD25" s="94"/>
    </row>
    <row r="26" spans="1:30" ht="33.75" customHeight="1" x14ac:dyDescent="0.4">
      <c r="A26" s="31" t="s">
        <v>35</v>
      </c>
      <c r="B26" s="37"/>
      <c r="C26" s="33"/>
      <c r="D26" s="33"/>
      <c r="E26" s="33"/>
      <c r="F26" s="33"/>
      <c r="G26" s="33"/>
      <c r="H26" s="33"/>
      <c r="I26" s="33"/>
      <c r="J26" s="34">
        <f>ROUNDDOWN(SUMIFS(C26:I26,W24:AC24,"&gt;=50"),0)</f>
        <v>0</v>
      </c>
      <c r="K26" s="35" t="s">
        <v>23</v>
      </c>
      <c r="L26" s="36"/>
      <c r="M26" s="183"/>
      <c r="N26" s="184"/>
      <c r="O26" s="185"/>
      <c r="P26" s="28"/>
      <c r="V26" s="93"/>
      <c r="W26" s="28"/>
      <c r="X26" s="28"/>
      <c r="Y26" s="28"/>
      <c r="Z26" s="28"/>
      <c r="AA26" s="28"/>
      <c r="AB26" s="28"/>
      <c r="AC26" s="28"/>
      <c r="AD26" s="94"/>
    </row>
    <row r="27" spans="1:30" ht="33.75" customHeight="1" x14ac:dyDescent="0.4">
      <c r="A27" s="31" t="s">
        <v>37</v>
      </c>
      <c r="B27" s="37"/>
      <c r="C27" s="33"/>
      <c r="D27" s="33"/>
      <c r="E27" s="33"/>
      <c r="F27" s="33"/>
      <c r="G27" s="33"/>
      <c r="H27" s="33"/>
      <c r="I27" s="33"/>
      <c r="J27" s="34">
        <f>ROUNDDOWN(SUMIFS(C27:I27,W24:AC24,"&gt;=50"),0)</f>
        <v>0</v>
      </c>
      <c r="K27" s="35" t="s">
        <v>23</v>
      </c>
      <c r="L27" s="36"/>
      <c r="M27" s="183"/>
      <c r="N27" s="184"/>
      <c r="O27" s="185"/>
      <c r="P27" s="28"/>
      <c r="V27" s="93"/>
      <c r="W27" s="28"/>
      <c r="X27" s="28"/>
      <c r="Y27" s="28"/>
      <c r="Z27" s="28"/>
      <c r="AA27" s="28"/>
      <c r="AB27" s="28"/>
      <c r="AC27" s="28"/>
      <c r="AD27" s="94"/>
    </row>
    <row r="28" spans="1:30" ht="30.75" customHeight="1" x14ac:dyDescent="0.4">
      <c r="A28" s="31"/>
      <c r="B28" s="31"/>
      <c r="C28" s="24">
        <f>I23+1</f>
        <v>44808</v>
      </c>
      <c r="D28" s="24">
        <f>C28+1</f>
        <v>44809</v>
      </c>
      <c r="E28" s="24">
        <f t="shared" si="8"/>
        <v>44810</v>
      </c>
      <c r="F28" s="24">
        <f t="shared" si="8"/>
        <v>44811</v>
      </c>
      <c r="G28" s="24">
        <f t="shared" si="8"/>
        <v>44812</v>
      </c>
      <c r="H28" s="24">
        <f t="shared" si="8"/>
        <v>44813</v>
      </c>
      <c r="I28" s="24">
        <f>H28+1</f>
        <v>44814</v>
      </c>
      <c r="J28" s="25"/>
      <c r="K28" s="26"/>
      <c r="L28" s="27"/>
      <c r="M28" s="183"/>
      <c r="N28" s="184"/>
      <c r="O28" s="185"/>
      <c r="P28" s="28"/>
      <c r="V28" s="93"/>
      <c r="W28" s="24">
        <f>AC23+1</f>
        <v>44808</v>
      </c>
      <c r="X28" s="24">
        <f>W28+1</f>
        <v>44809</v>
      </c>
      <c r="Y28" s="24">
        <f t="shared" ref="Y28" si="24">X28+1</f>
        <v>44810</v>
      </c>
      <c r="Z28" s="24">
        <f t="shared" ref="Z28" si="25">Y28+1</f>
        <v>44811</v>
      </c>
      <c r="AA28" s="24">
        <f t="shared" ref="AA28" si="26">Z28+1</f>
        <v>44812</v>
      </c>
      <c r="AB28" s="24">
        <f t="shared" ref="AB28" si="27">AA28+1</f>
        <v>44813</v>
      </c>
      <c r="AC28" s="24">
        <f>AB28+1</f>
        <v>44814</v>
      </c>
      <c r="AD28" s="94"/>
    </row>
    <row r="29" spans="1:30" ht="33.75" customHeight="1" x14ac:dyDescent="0.4">
      <c r="A29" s="29" t="s">
        <v>43</v>
      </c>
      <c r="B29" s="30" t="s">
        <v>63</v>
      </c>
      <c r="C29" s="13"/>
      <c r="D29" s="13"/>
      <c r="E29" s="13"/>
      <c r="F29" s="13"/>
      <c r="G29" s="13"/>
      <c r="H29" s="13"/>
      <c r="I29" s="13"/>
      <c r="J29" s="186"/>
      <c r="K29" s="187"/>
      <c r="L29" s="190">
        <f>COUNTIF(W29:AC29,"&gt;=50")</f>
        <v>0</v>
      </c>
      <c r="M29" s="183"/>
      <c r="N29" s="184"/>
      <c r="O29" s="185"/>
      <c r="P29" s="28"/>
      <c r="V29" s="93"/>
      <c r="W29" s="13">
        <f t="shared" ref="W29:AC29" si="28">C29+C30</f>
        <v>0</v>
      </c>
      <c r="X29" s="13">
        <f t="shared" si="28"/>
        <v>0</v>
      </c>
      <c r="Y29" s="13">
        <f t="shared" si="28"/>
        <v>0</v>
      </c>
      <c r="Z29" s="13">
        <f t="shared" si="28"/>
        <v>0</v>
      </c>
      <c r="AA29" s="13">
        <f t="shared" si="28"/>
        <v>0</v>
      </c>
      <c r="AB29" s="13">
        <f t="shared" si="28"/>
        <v>0</v>
      </c>
      <c r="AC29" s="13">
        <f t="shared" si="28"/>
        <v>0</v>
      </c>
      <c r="AD29" s="94"/>
    </row>
    <row r="30" spans="1:30" ht="33.75" customHeight="1" x14ac:dyDescent="0.4">
      <c r="A30" s="29" t="s">
        <v>43</v>
      </c>
      <c r="B30" s="30" t="s">
        <v>64</v>
      </c>
      <c r="C30" s="13"/>
      <c r="D30" s="13"/>
      <c r="E30" s="13"/>
      <c r="F30" s="13"/>
      <c r="G30" s="13"/>
      <c r="H30" s="13"/>
      <c r="I30" s="13"/>
      <c r="J30" s="188"/>
      <c r="K30" s="189"/>
      <c r="L30" s="191"/>
      <c r="M30" s="183"/>
      <c r="N30" s="184"/>
      <c r="O30" s="185"/>
      <c r="P30" s="28"/>
      <c r="V30" s="93"/>
      <c r="W30" s="1"/>
      <c r="X30" s="1"/>
      <c r="Y30" s="1"/>
      <c r="Z30" s="1"/>
      <c r="AA30" s="1"/>
      <c r="AB30" s="1"/>
      <c r="AC30" s="1"/>
      <c r="AD30" s="94"/>
    </row>
    <row r="31" spans="1:30" ht="33.75" customHeight="1" x14ac:dyDescent="0.4">
      <c r="A31" s="31" t="s">
        <v>35</v>
      </c>
      <c r="B31" s="37"/>
      <c r="C31" s="33"/>
      <c r="D31" s="33"/>
      <c r="E31" s="33"/>
      <c r="F31" s="33"/>
      <c r="G31" s="33"/>
      <c r="H31" s="33"/>
      <c r="I31" s="33"/>
      <c r="J31" s="34">
        <f>ROUNDDOWN(SUMIFS(C31:I31,W29:AC29,"&gt;=50"),0)</f>
        <v>0</v>
      </c>
      <c r="K31" s="35" t="s">
        <v>23</v>
      </c>
      <c r="L31" s="36"/>
      <c r="M31" s="183"/>
      <c r="N31" s="184"/>
      <c r="O31" s="185"/>
      <c r="P31" s="28"/>
      <c r="V31" s="93"/>
      <c r="W31" s="28"/>
      <c r="X31" s="28"/>
      <c r="Y31" s="28"/>
      <c r="Z31" s="28"/>
      <c r="AA31" s="28"/>
      <c r="AB31" s="28"/>
      <c r="AC31" s="28"/>
      <c r="AD31" s="94"/>
    </row>
    <row r="32" spans="1:30" ht="33.75" customHeight="1" x14ac:dyDescent="0.4">
      <c r="A32" s="31" t="s">
        <v>37</v>
      </c>
      <c r="B32" s="37"/>
      <c r="C32" s="33"/>
      <c r="D32" s="33"/>
      <c r="E32" s="33"/>
      <c r="F32" s="33"/>
      <c r="G32" s="33"/>
      <c r="H32" s="33"/>
      <c r="I32" s="33"/>
      <c r="J32" s="34">
        <f>ROUNDDOWN(SUMIFS(C32:I32,W29:AC29,"&gt;=50"),0)</f>
        <v>0</v>
      </c>
      <c r="K32" s="35" t="s">
        <v>23</v>
      </c>
      <c r="L32" s="36"/>
      <c r="M32" s="183"/>
      <c r="N32" s="184"/>
      <c r="O32" s="185"/>
      <c r="P32" s="28"/>
      <c r="V32" s="93"/>
      <c r="W32" s="28"/>
      <c r="X32" s="28"/>
      <c r="Y32" s="28"/>
      <c r="Z32" s="28"/>
      <c r="AA32" s="28"/>
      <c r="AB32" s="28"/>
      <c r="AC32" s="28"/>
      <c r="AD32" s="94"/>
    </row>
    <row r="33" spans="1:30" ht="30.75" customHeight="1" x14ac:dyDescent="0.4">
      <c r="A33" s="38"/>
      <c r="B33" s="31"/>
      <c r="C33" s="24">
        <f>I28+1</f>
        <v>44815</v>
      </c>
      <c r="D33" s="24">
        <f>C33+1</f>
        <v>44816</v>
      </c>
      <c r="E33" s="24">
        <f t="shared" si="8"/>
        <v>44817</v>
      </c>
      <c r="F33" s="24">
        <f t="shared" si="8"/>
        <v>44818</v>
      </c>
      <c r="G33" s="24">
        <f t="shared" si="8"/>
        <v>44819</v>
      </c>
      <c r="H33" s="24">
        <f t="shared" si="8"/>
        <v>44820</v>
      </c>
      <c r="I33" s="24">
        <f>H33+1</f>
        <v>44821</v>
      </c>
      <c r="J33" s="25"/>
      <c r="K33" s="26"/>
      <c r="L33" s="27"/>
      <c r="M33" s="183"/>
      <c r="N33" s="184"/>
      <c r="O33" s="185"/>
      <c r="P33" s="28"/>
      <c r="V33" s="93"/>
      <c r="W33" s="24">
        <f>AC28+1</f>
        <v>44815</v>
      </c>
      <c r="X33" s="24">
        <f>W33+1</f>
        <v>44816</v>
      </c>
      <c r="Y33" s="24">
        <f t="shared" ref="Y33" si="29">X33+1</f>
        <v>44817</v>
      </c>
      <c r="Z33" s="24">
        <f t="shared" ref="Z33" si="30">Y33+1</f>
        <v>44818</v>
      </c>
      <c r="AA33" s="24">
        <f t="shared" ref="AA33" si="31">Z33+1</f>
        <v>44819</v>
      </c>
      <c r="AB33" s="24">
        <f t="shared" ref="AB33" si="32">AA33+1</f>
        <v>44820</v>
      </c>
      <c r="AC33" s="24">
        <f>AB33+1</f>
        <v>44821</v>
      </c>
      <c r="AD33" s="94"/>
    </row>
    <row r="34" spans="1:30" ht="34.5" customHeight="1" x14ac:dyDescent="0.4">
      <c r="A34" s="29" t="s">
        <v>43</v>
      </c>
      <c r="B34" s="30" t="s">
        <v>63</v>
      </c>
      <c r="C34" s="13"/>
      <c r="D34" s="13"/>
      <c r="E34" s="13"/>
      <c r="F34" s="13"/>
      <c r="G34" s="13"/>
      <c r="H34" s="13"/>
      <c r="I34" s="13"/>
      <c r="J34" s="186"/>
      <c r="K34" s="187"/>
      <c r="L34" s="190">
        <f>COUNTIF(W34:AC34,"&gt;=50")</f>
        <v>0</v>
      </c>
      <c r="M34" s="183"/>
      <c r="N34" s="184"/>
      <c r="O34" s="185"/>
      <c r="P34" s="28"/>
      <c r="V34" s="93"/>
      <c r="W34" s="13">
        <f t="shared" ref="W34:AC34" si="33">C34+C35</f>
        <v>0</v>
      </c>
      <c r="X34" s="13">
        <f t="shared" si="33"/>
        <v>0</v>
      </c>
      <c r="Y34" s="13">
        <f t="shared" si="33"/>
        <v>0</v>
      </c>
      <c r="Z34" s="13">
        <f t="shared" si="33"/>
        <v>0</v>
      </c>
      <c r="AA34" s="13">
        <f t="shared" si="33"/>
        <v>0</v>
      </c>
      <c r="AB34" s="13">
        <f t="shared" si="33"/>
        <v>0</v>
      </c>
      <c r="AC34" s="13">
        <f t="shared" si="33"/>
        <v>0</v>
      </c>
      <c r="AD34" s="94"/>
    </row>
    <row r="35" spans="1:30" ht="34.5" customHeight="1" x14ac:dyDescent="0.4">
      <c r="A35" s="29" t="s">
        <v>43</v>
      </c>
      <c r="B35" s="30" t="s">
        <v>64</v>
      </c>
      <c r="C35" s="13"/>
      <c r="D35" s="13"/>
      <c r="E35" s="13"/>
      <c r="F35" s="13"/>
      <c r="G35" s="13"/>
      <c r="H35" s="13"/>
      <c r="I35" s="13"/>
      <c r="J35" s="188"/>
      <c r="K35" s="189"/>
      <c r="L35" s="191"/>
      <c r="M35" s="183"/>
      <c r="N35" s="184"/>
      <c r="O35" s="185"/>
      <c r="P35" s="28"/>
      <c r="V35" s="93"/>
      <c r="W35" s="1"/>
      <c r="X35" s="1"/>
      <c r="Y35" s="1"/>
      <c r="Z35" s="1"/>
      <c r="AA35" s="1"/>
      <c r="AB35" s="1"/>
      <c r="AC35" s="1"/>
      <c r="AD35" s="94"/>
    </row>
    <row r="36" spans="1:30" ht="34.5" customHeight="1" x14ac:dyDescent="0.4">
      <c r="A36" s="31" t="s">
        <v>35</v>
      </c>
      <c r="B36" s="37"/>
      <c r="C36" s="33"/>
      <c r="D36" s="33"/>
      <c r="E36" s="33"/>
      <c r="F36" s="33"/>
      <c r="G36" s="33"/>
      <c r="H36" s="33"/>
      <c r="I36" s="33"/>
      <c r="J36" s="34">
        <f>ROUNDDOWN(SUMIFS(C36:I36,W34:AC34,"&gt;=50"),0)</f>
        <v>0</v>
      </c>
      <c r="K36" s="35" t="s">
        <v>23</v>
      </c>
      <c r="L36" s="36"/>
      <c r="M36" s="183"/>
      <c r="N36" s="184"/>
      <c r="O36" s="185"/>
      <c r="P36" s="28"/>
      <c r="V36" s="93"/>
      <c r="W36" s="28"/>
      <c r="X36" s="28"/>
      <c r="Y36" s="28"/>
      <c r="Z36" s="28"/>
      <c r="AA36" s="28"/>
      <c r="AB36" s="28"/>
      <c r="AC36" s="28"/>
      <c r="AD36" s="94"/>
    </row>
    <row r="37" spans="1:30" ht="34.5" customHeight="1" x14ac:dyDescent="0.4">
      <c r="A37" s="31" t="s">
        <v>37</v>
      </c>
      <c r="B37" s="37"/>
      <c r="C37" s="33"/>
      <c r="D37" s="33"/>
      <c r="E37" s="33"/>
      <c r="F37" s="33"/>
      <c r="G37" s="33"/>
      <c r="H37" s="33"/>
      <c r="I37" s="33"/>
      <c r="J37" s="34">
        <f>ROUNDDOWN(SUMIFS(C37:I37,W34:AC34,"&gt;=50"),0)</f>
        <v>0</v>
      </c>
      <c r="K37" s="35" t="s">
        <v>23</v>
      </c>
      <c r="L37" s="36"/>
      <c r="M37" s="183"/>
      <c r="N37" s="184"/>
      <c r="O37" s="185"/>
      <c r="P37" s="28"/>
      <c r="V37" s="93"/>
      <c r="W37" s="28"/>
      <c r="X37" s="28"/>
      <c r="Y37" s="28"/>
      <c r="Z37" s="28"/>
      <c r="AA37" s="28"/>
      <c r="AB37" s="28"/>
      <c r="AC37" s="28"/>
      <c r="AD37" s="94"/>
    </row>
    <row r="38" spans="1:30" ht="31.5" customHeight="1" x14ac:dyDescent="0.4">
      <c r="A38" s="31"/>
      <c r="B38" s="37"/>
      <c r="C38" s="24">
        <f>I33+1</f>
        <v>44822</v>
      </c>
      <c r="D38" s="24">
        <f>C38+1</f>
        <v>44823</v>
      </c>
      <c r="E38" s="24">
        <f t="shared" si="8"/>
        <v>44824</v>
      </c>
      <c r="F38" s="24">
        <f t="shared" si="8"/>
        <v>44825</v>
      </c>
      <c r="G38" s="24">
        <f t="shared" si="8"/>
        <v>44826</v>
      </c>
      <c r="H38" s="24">
        <f t="shared" si="8"/>
        <v>44827</v>
      </c>
      <c r="I38" s="24">
        <f>H38+1</f>
        <v>44828</v>
      </c>
      <c r="J38" s="39"/>
      <c r="K38" s="40"/>
      <c r="L38" s="27"/>
      <c r="M38" s="210"/>
      <c r="N38" s="211"/>
      <c r="O38" s="212"/>
      <c r="P38" s="28"/>
      <c r="V38" s="93"/>
      <c r="W38" s="24">
        <f>AC33+1</f>
        <v>44822</v>
      </c>
      <c r="X38" s="24">
        <f>W38+1</f>
        <v>44823</v>
      </c>
      <c r="Y38" s="24">
        <f t="shared" ref="Y38" si="34">X38+1</f>
        <v>44824</v>
      </c>
      <c r="Z38" s="24">
        <f t="shared" ref="Z38" si="35">Y38+1</f>
        <v>44825</v>
      </c>
      <c r="AA38" s="24">
        <f t="shared" ref="AA38" si="36">Z38+1</f>
        <v>44826</v>
      </c>
      <c r="AB38" s="24">
        <f t="shared" ref="AB38" si="37">AA38+1</f>
        <v>44827</v>
      </c>
      <c r="AC38" s="24">
        <f>AB38+1</f>
        <v>44828</v>
      </c>
      <c r="AD38" s="94"/>
    </row>
    <row r="39" spans="1:30" ht="34.5" customHeight="1" x14ac:dyDescent="0.4">
      <c r="A39" s="29" t="s">
        <v>43</v>
      </c>
      <c r="B39" s="30" t="s">
        <v>63</v>
      </c>
      <c r="C39" s="13"/>
      <c r="D39" s="13"/>
      <c r="E39" s="13"/>
      <c r="F39" s="13"/>
      <c r="G39" s="13"/>
      <c r="H39" s="13"/>
      <c r="I39" s="13"/>
      <c r="J39" s="186"/>
      <c r="K39" s="187"/>
      <c r="L39" s="190">
        <f>COUNTIF(W39:AC39,"&gt;=50")</f>
        <v>0</v>
      </c>
      <c r="M39" s="183"/>
      <c r="N39" s="184"/>
      <c r="O39" s="185"/>
      <c r="P39" s="28"/>
      <c r="V39" s="93"/>
      <c r="W39" s="13">
        <f t="shared" ref="W39:AC39" si="38">C39+C40</f>
        <v>0</v>
      </c>
      <c r="X39" s="13">
        <f t="shared" si="38"/>
        <v>0</v>
      </c>
      <c r="Y39" s="13">
        <f t="shared" si="38"/>
        <v>0</v>
      </c>
      <c r="Z39" s="13">
        <f t="shared" si="38"/>
        <v>0</v>
      </c>
      <c r="AA39" s="13">
        <f t="shared" si="38"/>
        <v>0</v>
      </c>
      <c r="AB39" s="13">
        <f t="shared" si="38"/>
        <v>0</v>
      </c>
      <c r="AC39" s="13">
        <f t="shared" si="38"/>
        <v>0</v>
      </c>
      <c r="AD39" s="94"/>
    </row>
    <row r="40" spans="1:30" ht="34.5" customHeight="1" x14ac:dyDescent="0.4">
      <c r="A40" s="29" t="s">
        <v>43</v>
      </c>
      <c r="B40" s="30" t="s">
        <v>64</v>
      </c>
      <c r="C40" s="13"/>
      <c r="D40" s="13"/>
      <c r="E40" s="13"/>
      <c r="F40" s="13"/>
      <c r="G40" s="13"/>
      <c r="H40" s="13"/>
      <c r="I40" s="13"/>
      <c r="J40" s="188"/>
      <c r="K40" s="189"/>
      <c r="L40" s="191"/>
      <c r="M40" s="183"/>
      <c r="N40" s="184"/>
      <c r="O40" s="185"/>
      <c r="P40" s="28"/>
      <c r="V40" s="93"/>
      <c r="W40" s="1"/>
      <c r="X40" s="1"/>
      <c r="Y40" s="1"/>
      <c r="Z40" s="1"/>
      <c r="AA40" s="1"/>
      <c r="AB40" s="1"/>
      <c r="AC40" s="1"/>
      <c r="AD40" s="94"/>
    </row>
    <row r="41" spans="1:30" ht="34.5" customHeight="1" x14ac:dyDescent="0.4">
      <c r="A41" s="31" t="s">
        <v>35</v>
      </c>
      <c r="B41" s="37"/>
      <c r="C41" s="33"/>
      <c r="D41" s="33"/>
      <c r="E41" s="33"/>
      <c r="F41" s="33"/>
      <c r="G41" s="33"/>
      <c r="H41" s="33"/>
      <c r="I41" s="33"/>
      <c r="J41" s="34">
        <f>ROUNDDOWN(SUMIFS(C41:I41,W39:AC39,"&gt;=50"),0)</f>
        <v>0</v>
      </c>
      <c r="K41" s="35" t="s">
        <v>23</v>
      </c>
      <c r="L41" s="36"/>
      <c r="M41" s="183"/>
      <c r="N41" s="184"/>
      <c r="O41" s="185"/>
      <c r="P41" s="28"/>
      <c r="V41" s="93"/>
      <c r="W41" s="28"/>
      <c r="X41" s="28"/>
      <c r="Y41" s="28"/>
      <c r="Z41" s="28"/>
      <c r="AA41" s="28"/>
      <c r="AB41" s="28"/>
      <c r="AC41" s="28"/>
      <c r="AD41" s="94"/>
    </row>
    <row r="42" spans="1:30" ht="34.5" customHeight="1" x14ac:dyDescent="0.4">
      <c r="A42" s="31" t="s">
        <v>37</v>
      </c>
      <c r="B42" s="37"/>
      <c r="C42" s="33"/>
      <c r="D42" s="33"/>
      <c r="E42" s="33"/>
      <c r="F42" s="33"/>
      <c r="G42" s="33"/>
      <c r="H42" s="33"/>
      <c r="I42" s="33"/>
      <c r="J42" s="34">
        <f>ROUNDDOWN(SUMIFS(C42:I42,W39:AC39,"&gt;=50"),0)</f>
        <v>0</v>
      </c>
      <c r="K42" s="35" t="s">
        <v>23</v>
      </c>
      <c r="L42" s="36"/>
      <c r="M42" s="183"/>
      <c r="N42" s="184"/>
      <c r="O42" s="185"/>
      <c r="P42" s="28"/>
      <c r="V42" s="93"/>
      <c r="W42" s="28"/>
      <c r="X42" s="28"/>
      <c r="Y42" s="28"/>
      <c r="Z42" s="28"/>
      <c r="AA42" s="28"/>
      <c r="AB42" s="28"/>
      <c r="AC42" s="28"/>
      <c r="AD42" s="94"/>
    </row>
    <row r="43" spans="1:30" ht="31.5" customHeight="1" x14ac:dyDescent="0.4">
      <c r="A43" s="31"/>
      <c r="B43" s="37"/>
      <c r="C43" s="24">
        <f>I38+1</f>
        <v>44829</v>
      </c>
      <c r="D43" s="24">
        <f>C43+1</f>
        <v>44830</v>
      </c>
      <c r="E43" s="24">
        <f t="shared" ref="E43" si="39">D43+1</f>
        <v>44831</v>
      </c>
      <c r="F43" s="24">
        <f t="shared" ref="F43" si="40">E43+1</f>
        <v>44832</v>
      </c>
      <c r="G43" s="24">
        <f t="shared" ref="G43" si="41">F43+1</f>
        <v>44833</v>
      </c>
      <c r="H43" s="24">
        <f t="shared" ref="H43:I43" si="42">G43+1</f>
        <v>44834</v>
      </c>
      <c r="I43" s="24">
        <f t="shared" si="42"/>
        <v>44835</v>
      </c>
      <c r="J43" s="25"/>
      <c r="K43" s="26"/>
      <c r="L43" s="27"/>
      <c r="M43" s="183"/>
      <c r="N43" s="184"/>
      <c r="O43" s="185"/>
      <c r="P43" s="28"/>
      <c r="V43" s="93"/>
      <c r="W43" s="24">
        <f>AC38+1</f>
        <v>44829</v>
      </c>
      <c r="X43" s="24">
        <f>W43+1</f>
        <v>44830</v>
      </c>
      <c r="Y43" s="24">
        <f t="shared" ref="Y43" si="43">X43+1</f>
        <v>44831</v>
      </c>
      <c r="Z43" s="24">
        <f t="shared" ref="Z43" si="44">Y43+1</f>
        <v>44832</v>
      </c>
      <c r="AA43" s="24">
        <f t="shared" ref="AA43" si="45">Z43+1</f>
        <v>44833</v>
      </c>
      <c r="AB43" s="24">
        <f t="shared" ref="AB43" si="46">AA43+1</f>
        <v>44834</v>
      </c>
      <c r="AC43" s="24">
        <f t="shared" ref="AC43" si="47">AB43+1</f>
        <v>44835</v>
      </c>
      <c r="AD43" s="94"/>
    </row>
    <row r="44" spans="1:30" ht="34.5" customHeight="1" x14ac:dyDescent="0.4">
      <c r="A44" s="29" t="s">
        <v>43</v>
      </c>
      <c r="B44" s="30" t="s">
        <v>63</v>
      </c>
      <c r="C44" s="13"/>
      <c r="D44" s="13"/>
      <c r="E44" s="13"/>
      <c r="F44" s="13"/>
      <c r="G44" s="13"/>
      <c r="H44" s="13"/>
      <c r="I44" s="13"/>
      <c r="J44" s="186"/>
      <c r="K44" s="187"/>
      <c r="L44" s="190">
        <f>COUNTIF(W44:AC44,"&gt;=50")</f>
        <v>0</v>
      </c>
      <c r="M44" s="183"/>
      <c r="N44" s="184"/>
      <c r="O44" s="185"/>
      <c r="P44" s="28"/>
      <c r="V44" s="93"/>
      <c r="W44" s="13">
        <f t="shared" ref="W44:AC44" si="48">C44+C45</f>
        <v>0</v>
      </c>
      <c r="X44" s="13">
        <f t="shared" si="48"/>
        <v>0</v>
      </c>
      <c r="Y44" s="13">
        <f t="shared" si="48"/>
        <v>0</v>
      </c>
      <c r="Z44" s="13">
        <f t="shared" si="48"/>
        <v>0</v>
      </c>
      <c r="AA44" s="13">
        <f t="shared" si="48"/>
        <v>0</v>
      </c>
      <c r="AB44" s="13">
        <f t="shared" si="48"/>
        <v>0</v>
      </c>
      <c r="AC44" s="13">
        <f t="shared" si="48"/>
        <v>0</v>
      </c>
      <c r="AD44" s="94"/>
    </row>
    <row r="45" spans="1:30" ht="34.5" customHeight="1" x14ac:dyDescent="0.4">
      <c r="A45" s="29" t="s">
        <v>43</v>
      </c>
      <c r="B45" s="30" t="s">
        <v>64</v>
      </c>
      <c r="C45" s="13"/>
      <c r="D45" s="13"/>
      <c r="E45" s="13"/>
      <c r="F45" s="13"/>
      <c r="G45" s="13"/>
      <c r="H45" s="13"/>
      <c r="I45" s="13"/>
      <c r="J45" s="188"/>
      <c r="K45" s="189"/>
      <c r="L45" s="191"/>
      <c r="M45" s="183"/>
      <c r="N45" s="184"/>
      <c r="O45" s="185"/>
      <c r="P45" s="28"/>
      <c r="V45" s="93"/>
      <c r="W45" s="1"/>
      <c r="X45" s="1"/>
      <c r="Y45" s="1"/>
      <c r="Z45" s="1"/>
      <c r="AA45" s="1"/>
      <c r="AB45" s="1"/>
      <c r="AC45" s="1"/>
      <c r="AD45" s="94"/>
    </row>
    <row r="46" spans="1:30" ht="34.5" customHeight="1" x14ac:dyDescent="0.4">
      <c r="A46" s="31" t="s">
        <v>35</v>
      </c>
      <c r="B46" s="37"/>
      <c r="C46" s="33"/>
      <c r="D46" s="33"/>
      <c r="E46" s="33"/>
      <c r="F46" s="33"/>
      <c r="G46" s="33"/>
      <c r="H46" s="33"/>
      <c r="I46" s="33"/>
      <c r="J46" s="34">
        <f>ROUNDDOWN(SUMIFS(C46:I46,W44:AC44,"&gt;=50"),0)</f>
        <v>0</v>
      </c>
      <c r="K46" s="35" t="s">
        <v>23</v>
      </c>
      <c r="L46" s="36"/>
      <c r="M46" s="183"/>
      <c r="N46" s="184"/>
      <c r="O46" s="185"/>
      <c r="P46" s="28"/>
      <c r="V46" s="93"/>
      <c r="W46" s="28"/>
      <c r="X46" s="28"/>
      <c r="Y46" s="28"/>
      <c r="Z46" s="28"/>
      <c r="AA46" s="28"/>
      <c r="AB46" s="28"/>
      <c r="AC46" s="28"/>
      <c r="AD46" s="94"/>
    </row>
    <row r="47" spans="1:30" ht="34.5" customHeight="1" x14ac:dyDescent="0.4">
      <c r="A47" s="31" t="s">
        <v>37</v>
      </c>
      <c r="B47" s="37"/>
      <c r="C47" s="33"/>
      <c r="D47" s="33"/>
      <c r="E47" s="33"/>
      <c r="F47" s="33"/>
      <c r="G47" s="33"/>
      <c r="H47" s="33"/>
      <c r="I47" s="33"/>
      <c r="J47" s="34">
        <f>ROUNDDOWN(SUMIFS(C47:I47,W44:AC44,"&gt;=50"),0)</f>
        <v>0</v>
      </c>
      <c r="K47" s="35" t="s">
        <v>23</v>
      </c>
      <c r="L47" s="36"/>
      <c r="M47" s="183"/>
      <c r="N47" s="184"/>
      <c r="O47" s="185"/>
      <c r="P47" s="28"/>
      <c r="V47" s="93"/>
      <c r="W47" s="28"/>
      <c r="X47" s="28"/>
      <c r="Y47" s="28"/>
      <c r="Z47" s="28"/>
      <c r="AA47" s="28"/>
      <c r="AB47" s="28"/>
      <c r="AC47" s="28"/>
      <c r="AD47" s="94"/>
    </row>
    <row r="48" spans="1:30" ht="33.75" customHeight="1" x14ac:dyDescent="0.4">
      <c r="A48" s="21"/>
      <c r="B48" s="21"/>
      <c r="C48" s="21"/>
      <c r="D48" s="21"/>
      <c r="V48" s="93"/>
      <c r="W48" s="28"/>
      <c r="X48" s="28"/>
      <c r="Y48" s="28"/>
      <c r="Z48" s="28"/>
      <c r="AA48" s="28"/>
      <c r="AB48" s="28"/>
      <c r="AC48" s="28"/>
      <c r="AD48" s="94"/>
    </row>
    <row r="49" spans="1:30" ht="34.5" customHeight="1" x14ac:dyDescent="0.4">
      <c r="A49" s="213" t="s">
        <v>98</v>
      </c>
      <c r="B49" s="214"/>
      <c r="C49" s="215"/>
      <c r="D49" s="216">
        <f>SUM(C9:I10,C14:I15,C19:I20,C24:I25,C29:I30,C34:I35,C39:I40,C44:I45)</f>
        <v>0</v>
      </c>
      <c r="E49" s="217"/>
      <c r="F49" s="35" t="s">
        <v>22</v>
      </c>
      <c r="H49" s="195" t="s">
        <v>53</v>
      </c>
      <c r="I49" s="195"/>
      <c r="J49" s="195"/>
      <c r="K49" s="195"/>
      <c r="L49" s="195"/>
      <c r="M49" s="34">
        <f>SUM(J11,J16,J21,J26,J31,J36,J41,J46)</f>
        <v>0</v>
      </c>
      <c r="N49" s="35" t="s">
        <v>23</v>
      </c>
      <c r="V49" s="93"/>
      <c r="W49" s="28"/>
      <c r="X49" s="28"/>
      <c r="Y49" s="28"/>
      <c r="Z49" s="28"/>
      <c r="AA49" s="28"/>
      <c r="AB49" s="28"/>
      <c r="AC49" s="28"/>
      <c r="AD49" s="94"/>
    </row>
    <row r="50" spans="1:30" ht="34.5" customHeight="1" x14ac:dyDescent="0.4">
      <c r="H50" s="195" t="s">
        <v>54</v>
      </c>
      <c r="I50" s="195"/>
      <c r="J50" s="195"/>
      <c r="K50" s="195"/>
      <c r="L50" s="195"/>
      <c r="M50" s="34">
        <f>SUM(J12,J17,J22,J27,J32,J37,J42,J47)</f>
        <v>0</v>
      </c>
      <c r="N50" s="35" t="s">
        <v>23</v>
      </c>
      <c r="V50" s="93"/>
      <c r="W50" s="28"/>
      <c r="X50" s="28"/>
      <c r="Y50" s="28"/>
      <c r="Z50" s="28"/>
      <c r="AA50" s="28"/>
      <c r="AB50" s="28"/>
      <c r="AC50" s="28"/>
      <c r="AD50" s="94"/>
    </row>
    <row r="51" spans="1:30" ht="39" customHeight="1" x14ac:dyDescent="0.4">
      <c r="A51" s="21"/>
      <c r="B51" s="21"/>
      <c r="J51" s="41"/>
      <c r="K51" s="42"/>
      <c r="O51" s="43" t="s">
        <v>102</v>
      </c>
      <c r="V51" s="93"/>
      <c r="W51" s="28"/>
      <c r="X51" s="28"/>
      <c r="Y51" s="28"/>
      <c r="Z51" s="28"/>
      <c r="AA51" s="28"/>
      <c r="AB51" s="28"/>
      <c r="AC51" s="28"/>
      <c r="AD51" s="94"/>
    </row>
    <row r="52" spans="1:30" ht="32.25" customHeight="1" x14ac:dyDescent="0.4">
      <c r="A52" s="44" t="s">
        <v>69</v>
      </c>
      <c r="B52" s="44"/>
      <c r="C52" s="45"/>
      <c r="D52" s="45"/>
      <c r="E52" s="45"/>
      <c r="F52" s="45"/>
      <c r="G52" s="45"/>
      <c r="H52" s="45"/>
      <c r="I52" s="45"/>
      <c r="J52" s="45"/>
      <c r="K52" s="45"/>
      <c r="L52" s="45"/>
      <c r="N52" s="45"/>
      <c r="V52" s="93"/>
      <c r="W52" s="28"/>
      <c r="X52" s="28"/>
      <c r="Y52" s="28"/>
      <c r="Z52" s="28"/>
      <c r="AA52" s="28"/>
      <c r="AB52" s="28"/>
      <c r="AC52" s="28"/>
      <c r="AD52" s="94"/>
    </row>
    <row r="53" spans="1:30" ht="20.100000000000001" customHeight="1" thickBot="1" x14ac:dyDescent="0.45">
      <c r="A53" s="44"/>
      <c r="B53" s="44"/>
      <c r="C53" s="45"/>
      <c r="D53" s="45"/>
      <c r="E53" s="45"/>
      <c r="F53" s="45"/>
      <c r="G53" s="45"/>
      <c r="H53" s="45"/>
      <c r="I53" s="45"/>
      <c r="J53" s="45"/>
      <c r="K53" s="45"/>
      <c r="L53" s="45"/>
      <c r="N53" s="45"/>
      <c r="V53" s="93"/>
      <c r="W53" s="28"/>
      <c r="X53" s="28"/>
      <c r="Y53" s="28"/>
      <c r="Z53" s="28"/>
      <c r="AA53" s="28"/>
      <c r="AB53" s="28"/>
      <c r="AC53" s="28"/>
      <c r="AD53" s="94"/>
    </row>
    <row r="54" spans="1:30" ht="42" customHeight="1" thickBot="1" x14ac:dyDescent="0.45">
      <c r="A54" s="46" t="s">
        <v>66</v>
      </c>
      <c r="B54" s="44"/>
      <c r="C54" s="45"/>
      <c r="D54" s="45"/>
      <c r="E54" s="45"/>
      <c r="F54" s="45"/>
      <c r="G54" s="45"/>
      <c r="H54" s="45"/>
      <c r="I54" s="45"/>
      <c r="J54" s="45"/>
      <c r="K54" s="45"/>
      <c r="L54" s="45"/>
      <c r="N54" s="45"/>
      <c r="O54" s="47"/>
      <c r="P54" s="48"/>
      <c r="V54" s="93"/>
      <c r="W54" s="28"/>
      <c r="X54" s="28"/>
      <c r="Y54" s="28"/>
      <c r="Z54" s="28"/>
      <c r="AA54" s="28"/>
      <c r="AB54" s="28"/>
      <c r="AC54" s="28"/>
      <c r="AD54" s="94"/>
    </row>
    <row r="55" spans="1:30" ht="39" customHeight="1" thickBot="1" x14ac:dyDescent="0.45">
      <c r="A55" s="44"/>
      <c r="B55" s="44"/>
      <c r="C55" s="45"/>
      <c r="D55" s="45"/>
      <c r="E55" s="45"/>
      <c r="F55" s="45"/>
      <c r="G55" s="45"/>
      <c r="H55" s="45"/>
      <c r="I55" s="45"/>
      <c r="J55" s="45"/>
      <c r="K55" s="45"/>
      <c r="L55" s="45"/>
      <c r="N55" s="45"/>
      <c r="O55" s="47"/>
      <c r="P55" s="47"/>
      <c r="V55" s="93"/>
      <c r="W55" s="28"/>
      <c r="X55" s="28"/>
      <c r="Y55" s="28"/>
      <c r="Z55" s="28"/>
      <c r="AA55" s="28"/>
      <c r="AB55" s="28"/>
      <c r="AC55" s="28"/>
      <c r="AD55" s="94"/>
    </row>
    <row r="56" spans="1:30" ht="42" customHeight="1" thickBot="1" x14ac:dyDescent="0.45">
      <c r="A56" s="44" t="s">
        <v>65</v>
      </c>
      <c r="B56" s="44"/>
      <c r="C56" s="45"/>
      <c r="D56" s="45"/>
      <c r="F56" s="44"/>
      <c r="N56" s="44" t="s">
        <v>87</v>
      </c>
      <c r="P56" s="49"/>
      <c r="V56" s="93"/>
      <c r="W56" s="28"/>
      <c r="X56" s="28"/>
      <c r="Y56" s="28"/>
      <c r="Z56" s="28"/>
      <c r="AA56" s="28"/>
      <c r="AB56" s="28"/>
      <c r="AC56" s="28"/>
      <c r="AD56" s="94"/>
    </row>
    <row r="57" spans="1:30" ht="39" customHeight="1" thickBot="1" x14ac:dyDescent="0.45">
      <c r="A57" s="44"/>
      <c r="B57" s="44"/>
      <c r="C57" s="45"/>
      <c r="D57" s="45"/>
      <c r="F57" s="44"/>
      <c r="H57" s="44"/>
      <c r="I57" s="45"/>
      <c r="J57" s="45"/>
      <c r="K57" s="45"/>
      <c r="L57" s="45"/>
      <c r="N57" s="45"/>
      <c r="O57" s="45"/>
      <c r="P57" s="50" t="s">
        <v>95</v>
      </c>
      <c r="V57" s="93"/>
      <c r="W57" s="28"/>
      <c r="X57" s="28"/>
      <c r="Y57" s="28"/>
      <c r="Z57" s="28"/>
      <c r="AA57" s="28"/>
      <c r="AB57" s="28"/>
      <c r="AC57" s="28"/>
      <c r="AD57" s="94"/>
    </row>
    <row r="58" spans="1:30" ht="42" customHeight="1" thickBot="1" x14ac:dyDescent="0.45">
      <c r="A58" s="44" t="s">
        <v>88</v>
      </c>
      <c r="B58" s="44"/>
      <c r="C58" s="48"/>
      <c r="D58" s="45"/>
      <c r="E58" s="45"/>
      <c r="F58" s="45"/>
      <c r="G58" s="45"/>
      <c r="H58" s="45"/>
      <c r="I58" s="45"/>
      <c r="J58" s="45"/>
      <c r="K58" s="45"/>
      <c r="L58" s="45"/>
      <c r="N58" s="45"/>
      <c r="O58" s="45"/>
      <c r="V58" s="93"/>
      <c r="W58" s="28"/>
      <c r="X58" s="28"/>
      <c r="Y58" s="28"/>
      <c r="Z58" s="28"/>
      <c r="AA58" s="28"/>
      <c r="AB58" s="28"/>
      <c r="AC58" s="28"/>
      <c r="AD58" s="94"/>
    </row>
    <row r="59" spans="1:30" ht="39" customHeight="1" thickBot="1" x14ac:dyDescent="0.45">
      <c r="A59" s="44"/>
      <c r="B59" s="44"/>
      <c r="C59" s="47"/>
      <c r="D59" s="45"/>
      <c r="E59" s="45"/>
      <c r="F59" s="45"/>
      <c r="G59" s="45"/>
      <c r="H59" s="45"/>
      <c r="I59" s="45"/>
      <c r="J59" s="45"/>
      <c r="K59" s="45"/>
      <c r="L59" s="45"/>
      <c r="N59" s="45"/>
      <c r="O59" s="45"/>
      <c r="V59" s="93"/>
      <c r="W59" s="28"/>
      <c r="X59" s="28"/>
      <c r="Y59" s="28"/>
      <c r="Z59" s="28"/>
      <c r="AA59" s="28"/>
      <c r="AB59" s="28"/>
      <c r="AC59" s="28"/>
      <c r="AD59" s="94"/>
    </row>
    <row r="60" spans="1:30" ht="42" customHeight="1" thickBot="1" x14ac:dyDescent="0.45">
      <c r="A60" s="51" t="s">
        <v>96</v>
      </c>
      <c r="B60" s="51"/>
      <c r="C60" s="52"/>
      <c r="D60" s="52"/>
      <c r="E60" s="52"/>
      <c r="F60" s="52"/>
      <c r="G60" s="52"/>
      <c r="H60" s="52"/>
      <c r="I60" s="52"/>
      <c r="J60" s="45"/>
      <c r="K60" s="45"/>
      <c r="L60" s="45"/>
      <c r="M60" s="45"/>
      <c r="N60" s="44" t="s">
        <v>87</v>
      </c>
      <c r="P60" s="49"/>
      <c r="V60" s="93"/>
      <c r="W60" s="28"/>
      <c r="X60" s="28"/>
      <c r="Y60" s="28"/>
      <c r="Z60" s="28"/>
      <c r="AA60" s="28"/>
      <c r="AB60" s="28"/>
      <c r="AC60" s="28"/>
      <c r="AD60" s="94"/>
    </row>
    <row r="61" spans="1:30" ht="39" customHeight="1" thickBot="1" x14ac:dyDescent="0.45">
      <c r="A61" s="44"/>
      <c r="B61" s="44"/>
      <c r="C61" s="45"/>
      <c r="D61" s="45"/>
      <c r="F61" s="44"/>
      <c r="H61" s="44"/>
      <c r="I61" s="45"/>
      <c r="J61" s="45"/>
      <c r="K61" s="45"/>
      <c r="L61" s="45"/>
      <c r="N61" s="45"/>
      <c r="O61" s="45"/>
      <c r="P61" s="50" t="s">
        <v>94</v>
      </c>
      <c r="V61" s="93"/>
      <c r="W61" s="28"/>
      <c r="X61" s="28"/>
      <c r="Y61" s="28"/>
      <c r="Z61" s="28"/>
      <c r="AA61" s="28"/>
      <c r="AB61" s="28"/>
      <c r="AC61" s="28"/>
      <c r="AD61" s="94"/>
    </row>
    <row r="62" spans="1:30" ht="42" customHeight="1" thickBot="1" x14ac:dyDescent="0.45">
      <c r="A62" s="44" t="s">
        <v>88</v>
      </c>
      <c r="B62" s="44"/>
      <c r="C62" s="48"/>
      <c r="D62" s="45"/>
      <c r="E62" s="45"/>
      <c r="F62" s="45"/>
      <c r="G62" s="45"/>
      <c r="H62" s="45"/>
      <c r="I62" s="45"/>
      <c r="J62" s="45"/>
      <c r="K62" s="45"/>
      <c r="L62" s="45"/>
      <c r="N62" s="45"/>
      <c r="O62" s="47"/>
      <c r="V62" s="93"/>
      <c r="W62" s="28"/>
      <c r="X62" s="28"/>
      <c r="Y62" s="28"/>
      <c r="Z62" s="28"/>
      <c r="AA62" s="28"/>
      <c r="AB62" s="28"/>
      <c r="AC62" s="28"/>
      <c r="AD62" s="94"/>
    </row>
    <row r="63" spans="1:30" ht="39" customHeight="1" thickBot="1" x14ac:dyDescent="0.45">
      <c r="A63" s="44"/>
      <c r="B63" s="44"/>
      <c r="C63" s="47"/>
      <c r="D63" s="45"/>
      <c r="E63" s="45"/>
      <c r="F63" s="45"/>
      <c r="G63" s="45"/>
      <c r="H63" s="45"/>
      <c r="I63" s="45"/>
      <c r="J63" s="45"/>
      <c r="K63" s="45"/>
      <c r="L63" s="45"/>
      <c r="N63" s="45"/>
      <c r="O63" s="47"/>
      <c r="V63" s="93"/>
      <c r="W63" s="28"/>
      <c r="X63" s="28"/>
      <c r="Y63" s="28"/>
      <c r="Z63" s="28"/>
      <c r="AA63" s="28"/>
      <c r="AB63" s="28"/>
      <c r="AC63" s="28"/>
      <c r="AD63" s="94"/>
    </row>
    <row r="64" spans="1:30" ht="42" customHeight="1" thickBot="1" x14ac:dyDescent="0.45">
      <c r="A64" s="159" t="s">
        <v>97</v>
      </c>
      <c r="B64" s="159"/>
      <c r="C64" s="159"/>
      <c r="D64" s="159"/>
      <c r="E64" s="159"/>
      <c r="F64" s="159"/>
      <c r="G64" s="159"/>
      <c r="H64" s="159"/>
      <c r="I64" s="159"/>
      <c r="J64" s="159"/>
      <c r="K64" s="159"/>
      <c r="L64" s="159"/>
      <c r="M64" s="159"/>
      <c r="N64" s="44" t="s">
        <v>87</v>
      </c>
      <c r="P64" s="49"/>
      <c r="V64" s="93"/>
      <c r="W64" s="28"/>
      <c r="X64" s="28"/>
      <c r="Y64" s="28"/>
      <c r="Z64" s="28"/>
      <c r="AA64" s="28"/>
      <c r="AB64" s="28"/>
      <c r="AC64" s="28"/>
      <c r="AD64" s="94"/>
    </row>
    <row r="65" spans="1:30" ht="25.5" customHeight="1" x14ac:dyDescent="0.4">
      <c r="A65" s="159"/>
      <c r="B65" s="159"/>
      <c r="C65" s="159"/>
      <c r="D65" s="159"/>
      <c r="E65" s="159"/>
      <c r="F65" s="159"/>
      <c r="G65" s="159"/>
      <c r="H65" s="159"/>
      <c r="I65" s="159"/>
      <c r="J65" s="159"/>
      <c r="K65" s="159"/>
      <c r="L65" s="159"/>
      <c r="M65" s="159"/>
      <c r="N65" s="44"/>
      <c r="P65" s="53"/>
      <c r="V65" s="93"/>
      <c r="W65" s="28"/>
      <c r="X65" s="28"/>
      <c r="Y65" s="28"/>
      <c r="Z65" s="28"/>
      <c r="AA65" s="28"/>
      <c r="AB65" s="28"/>
      <c r="AC65" s="28"/>
      <c r="AD65" s="94"/>
    </row>
    <row r="66" spans="1:30" ht="42" customHeight="1" x14ac:dyDescent="0.4">
      <c r="A66" s="160" t="s">
        <v>100</v>
      </c>
      <c r="B66" s="160"/>
      <c r="C66" s="160"/>
      <c r="D66" s="160"/>
      <c r="E66" s="160"/>
      <c r="F66" s="160"/>
      <c r="G66" s="160"/>
      <c r="H66" s="160"/>
      <c r="I66" s="160"/>
      <c r="J66" s="160"/>
      <c r="K66" s="160"/>
      <c r="L66" s="160"/>
      <c r="M66" s="160"/>
      <c r="N66" s="45"/>
      <c r="V66" s="93"/>
      <c r="W66" s="28"/>
      <c r="X66" s="28"/>
      <c r="Y66" s="28"/>
      <c r="Z66" s="28"/>
      <c r="AA66" s="28"/>
      <c r="AB66" s="28"/>
      <c r="AC66" s="28"/>
      <c r="AD66" s="94"/>
    </row>
    <row r="67" spans="1:30" ht="42" customHeight="1" x14ac:dyDescent="0.4">
      <c r="A67" s="160"/>
      <c r="B67" s="160"/>
      <c r="C67" s="160"/>
      <c r="D67" s="160"/>
      <c r="E67" s="160"/>
      <c r="F67" s="160"/>
      <c r="G67" s="160"/>
      <c r="H67" s="160"/>
      <c r="I67" s="160"/>
      <c r="J67" s="160"/>
      <c r="K67" s="160"/>
      <c r="L67" s="160"/>
      <c r="M67" s="160"/>
      <c r="N67" s="45"/>
      <c r="V67" s="93"/>
      <c r="W67" s="28"/>
      <c r="X67" s="28"/>
      <c r="Y67" s="28"/>
      <c r="Z67" s="28"/>
      <c r="AA67" s="28"/>
      <c r="AB67" s="28"/>
      <c r="AC67" s="28"/>
      <c r="AD67" s="94"/>
    </row>
    <row r="68" spans="1:30" ht="19.5" customHeight="1" x14ac:dyDescent="0.4">
      <c r="A68" s="44"/>
      <c r="B68" s="44"/>
      <c r="C68" s="45"/>
      <c r="D68" s="45"/>
      <c r="E68" s="45"/>
      <c r="F68" s="45"/>
      <c r="G68" s="45"/>
      <c r="H68" s="45"/>
      <c r="I68" s="45"/>
      <c r="J68" s="45"/>
      <c r="K68" s="45"/>
      <c r="L68" s="45"/>
      <c r="N68" s="45"/>
      <c r="O68" s="47"/>
      <c r="V68" s="93"/>
      <c r="W68" s="28"/>
      <c r="X68" s="28"/>
      <c r="Y68" s="28"/>
      <c r="Z68" s="28"/>
      <c r="AA68" s="28"/>
      <c r="AB68" s="28"/>
      <c r="AC68" s="28"/>
      <c r="AD68" s="94"/>
    </row>
    <row r="69" spans="1:30" ht="42" customHeight="1" x14ac:dyDescent="0.4">
      <c r="A69" s="54" t="s">
        <v>70</v>
      </c>
      <c r="B69" s="54"/>
      <c r="C69" s="45"/>
      <c r="D69" s="45"/>
      <c r="E69" s="45"/>
      <c r="F69" s="45"/>
      <c r="G69" s="45"/>
      <c r="H69" s="45"/>
      <c r="I69" s="45"/>
      <c r="J69" s="45"/>
      <c r="K69" s="45"/>
      <c r="L69" s="45"/>
      <c r="N69" s="45"/>
      <c r="O69" s="47"/>
      <c r="P69" s="47"/>
      <c r="V69" s="93"/>
      <c r="W69" s="28"/>
      <c r="X69" s="28"/>
      <c r="Y69" s="28"/>
      <c r="Z69" s="28"/>
      <c r="AA69" s="28"/>
      <c r="AB69" s="28"/>
      <c r="AC69" s="28"/>
      <c r="AD69" s="94"/>
    </row>
    <row r="70" spans="1:30" ht="42" customHeight="1" x14ac:dyDescent="0.4">
      <c r="A70" s="44" t="s">
        <v>73</v>
      </c>
      <c r="B70" s="44"/>
      <c r="C70" s="45"/>
      <c r="D70" s="45"/>
      <c r="E70" s="45"/>
      <c r="F70" s="45"/>
      <c r="G70" s="45"/>
      <c r="H70" s="45"/>
      <c r="I70" s="45"/>
      <c r="J70" s="45"/>
      <c r="K70" s="45"/>
      <c r="L70" s="45"/>
      <c r="N70" s="45"/>
      <c r="O70" s="47"/>
      <c r="P70" s="47"/>
      <c r="V70" s="93"/>
      <c r="W70" s="28"/>
      <c r="X70" s="28"/>
      <c r="Y70" s="28"/>
      <c r="Z70" s="28"/>
      <c r="AA70" s="28"/>
      <c r="AB70" s="28"/>
      <c r="AC70" s="28"/>
      <c r="AD70" s="94"/>
    </row>
    <row r="71" spans="1:30" ht="42" customHeight="1" x14ac:dyDescent="0.4">
      <c r="A71" s="44" t="s">
        <v>74</v>
      </c>
      <c r="B71" s="44"/>
      <c r="C71" s="45"/>
      <c r="D71" s="45"/>
      <c r="E71" s="45"/>
      <c r="F71" s="45"/>
      <c r="G71" s="45"/>
      <c r="H71" s="45"/>
      <c r="I71" s="45"/>
      <c r="J71" s="45"/>
      <c r="K71" s="45"/>
      <c r="L71" s="45"/>
      <c r="N71" s="45"/>
      <c r="O71" s="47"/>
      <c r="P71" s="47"/>
      <c r="V71" s="93"/>
      <c r="W71" s="28"/>
      <c r="X71" s="28"/>
      <c r="Y71" s="28"/>
      <c r="Z71" s="28"/>
      <c r="AA71" s="28"/>
      <c r="AB71" s="28"/>
      <c r="AC71" s="28"/>
      <c r="AD71" s="94"/>
    </row>
    <row r="72" spans="1:30" ht="42" customHeight="1" x14ac:dyDescent="0.4">
      <c r="A72" s="161" t="s">
        <v>78</v>
      </c>
      <c r="B72" s="161"/>
      <c r="C72" s="161"/>
      <c r="D72" s="161"/>
      <c r="E72" s="161"/>
      <c r="F72" s="161"/>
      <c r="G72" s="161"/>
      <c r="H72" s="161"/>
      <c r="I72" s="161"/>
      <c r="J72" s="161"/>
      <c r="K72" s="161"/>
      <c r="L72" s="161"/>
      <c r="M72" s="161"/>
      <c r="N72" s="161"/>
      <c r="O72" s="161"/>
      <c r="P72" s="47"/>
      <c r="V72" s="93"/>
      <c r="W72" s="28"/>
      <c r="X72" s="28"/>
      <c r="Y72" s="28"/>
      <c r="Z72" s="28"/>
      <c r="AA72" s="28"/>
      <c r="AB72" s="28"/>
      <c r="AC72" s="28"/>
      <c r="AD72" s="94"/>
    </row>
    <row r="73" spans="1:30" ht="42" customHeight="1" x14ac:dyDescent="0.4">
      <c r="A73" s="44" t="s">
        <v>79</v>
      </c>
      <c r="B73" s="44"/>
      <c r="C73" s="44"/>
      <c r="D73" s="44"/>
      <c r="E73" s="44"/>
      <c r="F73" s="44"/>
      <c r="G73" s="44"/>
      <c r="H73" s="44"/>
      <c r="I73" s="44"/>
      <c r="J73" s="44"/>
      <c r="K73" s="44"/>
      <c r="L73" s="44"/>
      <c r="M73" s="44"/>
      <c r="N73" s="44"/>
      <c r="O73" s="44"/>
      <c r="P73" s="47"/>
      <c r="V73" s="93"/>
      <c r="W73" s="28"/>
      <c r="X73" s="28"/>
      <c r="Y73" s="28"/>
      <c r="Z73" s="28"/>
      <c r="AA73" s="28"/>
      <c r="AB73" s="28"/>
      <c r="AC73" s="28"/>
      <c r="AD73" s="94"/>
    </row>
    <row r="74" spans="1:30" ht="42" customHeight="1" x14ac:dyDescent="0.4">
      <c r="A74" s="44" t="s">
        <v>80</v>
      </c>
      <c r="B74" s="44"/>
      <c r="C74" s="44"/>
      <c r="D74" s="44"/>
      <c r="E74" s="44"/>
      <c r="F74" s="44"/>
      <c r="G74" s="44"/>
      <c r="H74" s="44"/>
      <c r="I74" s="44"/>
      <c r="J74" s="44"/>
      <c r="K74" s="44"/>
      <c r="L74" s="44"/>
      <c r="M74" s="44"/>
      <c r="N74" s="44"/>
      <c r="O74" s="44"/>
      <c r="P74" s="47"/>
      <c r="V74" s="93"/>
      <c r="W74" s="28"/>
      <c r="X74" s="28"/>
      <c r="Y74" s="28"/>
      <c r="Z74" s="28"/>
      <c r="AA74" s="28"/>
      <c r="AB74" s="28"/>
      <c r="AC74" s="28"/>
      <c r="AD74" s="94"/>
    </row>
    <row r="75" spans="1:30" ht="42" customHeight="1" x14ac:dyDescent="0.4">
      <c r="A75" s="44" t="s">
        <v>81</v>
      </c>
      <c r="B75" s="44"/>
      <c r="C75" s="44"/>
      <c r="D75" s="44"/>
      <c r="E75" s="44"/>
      <c r="F75" s="44"/>
      <c r="G75" s="44"/>
      <c r="H75" s="44"/>
      <c r="I75" s="44"/>
      <c r="J75" s="44"/>
      <c r="K75" s="44"/>
      <c r="L75" s="44"/>
      <c r="M75" s="44"/>
      <c r="N75" s="44"/>
      <c r="O75" s="44"/>
      <c r="P75" s="47"/>
      <c r="V75" s="93"/>
      <c r="W75" s="28"/>
      <c r="X75" s="28"/>
      <c r="Y75" s="28"/>
      <c r="Z75" s="28"/>
      <c r="AA75" s="28"/>
      <c r="AB75" s="28"/>
      <c r="AC75" s="28"/>
      <c r="AD75" s="94"/>
    </row>
    <row r="76" spans="1:30" ht="25.5" customHeight="1" x14ac:dyDescent="0.4">
      <c r="A76" s="44"/>
      <c r="B76" s="44"/>
      <c r="C76" s="44"/>
      <c r="D76" s="44"/>
      <c r="E76" s="44"/>
      <c r="F76" s="44"/>
      <c r="G76" s="44"/>
      <c r="H76" s="44"/>
      <c r="I76" s="44"/>
      <c r="J76" s="44"/>
      <c r="K76" s="44"/>
      <c r="L76" s="44"/>
      <c r="M76" s="44"/>
      <c r="N76" s="44"/>
      <c r="O76" s="44"/>
      <c r="P76" s="47"/>
      <c r="V76" s="93"/>
      <c r="W76" s="28"/>
      <c r="X76" s="28"/>
      <c r="Y76" s="28"/>
      <c r="Z76" s="28"/>
      <c r="AA76" s="28"/>
      <c r="AB76" s="28"/>
      <c r="AC76" s="28"/>
      <c r="AD76" s="94"/>
    </row>
    <row r="77" spans="1:30" ht="42" customHeight="1" x14ac:dyDescent="0.4">
      <c r="A77" s="44" t="s">
        <v>90</v>
      </c>
      <c r="B77" s="44"/>
      <c r="C77" s="45"/>
      <c r="D77" s="45"/>
      <c r="E77" s="45"/>
      <c r="F77" s="45"/>
      <c r="G77" s="45"/>
      <c r="H77" s="45"/>
      <c r="I77" s="45"/>
      <c r="J77" s="45"/>
      <c r="K77" s="45"/>
      <c r="L77" s="45"/>
      <c r="N77" s="45"/>
      <c r="O77" s="47"/>
      <c r="P77" s="47"/>
      <c r="V77" s="93"/>
      <c r="W77" s="28"/>
      <c r="X77" s="28"/>
      <c r="Y77" s="28"/>
      <c r="Z77" s="28"/>
      <c r="AA77" s="28"/>
      <c r="AB77" s="28"/>
      <c r="AC77" s="28"/>
      <c r="AD77" s="94"/>
    </row>
    <row r="78" spans="1:30" ht="42" customHeight="1" x14ac:dyDescent="0.4">
      <c r="A78" s="16" t="s">
        <v>89</v>
      </c>
      <c r="B78" s="162"/>
      <c r="C78" s="163"/>
      <c r="D78" s="163"/>
      <c r="E78" s="163"/>
      <c r="F78" s="163"/>
      <c r="G78" s="163"/>
      <c r="H78" s="163"/>
      <c r="I78" s="163"/>
      <c r="J78" s="163"/>
      <c r="K78" s="163"/>
      <c r="L78" s="163"/>
      <c r="M78" s="164"/>
      <c r="N78" s="45"/>
      <c r="O78" s="47"/>
      <c r="P78" s="47"/>
      <c r="V78" s="93"/>
      <c r="W78" s="28"/>
      <c r="X78" s="28"/>
      <c r="Y78" s="28"/>
      <c r="Z78" s="28"/>
      <c r="AA78" s="28"/>
      <c r="AB78" s="28"/>
      <c r="AC78" s="28"/>
      <c r="AD78" s="94"/>
    </row>
    <row r="79" spans="1:30" ht="42" customHeight="1" x14ac:dyDescent="0.4">
      <c r="A79" s="55"/>
      <c r="B79" s="56" t="s">
        <v>91</v>
      </c>
      <c r="N79" s="28"/>
      <c r="V79" s="93"/>
      <c r="W79" s="28"/>
      <c r="X79" s="28"/>
      <c r="Y79" s="28"/>
      <c r="Z79" s="28"/>
      <c r="AA79" s="28"/>
      <c r="AB79" s="28"/>
      <c r="AC79" s="28"/>
      <c r="AD79" s="94"/>
    </row>
    <row r="80" spans="1:30" ht="42" customHeight="1" x14ac:dyDescent="0.4">
      <c r="A80" s="44" t="s">
        <v>92</v>
      </c>
      <c r="B80" s="44"/>
      <c r="C80" s="45"/>
      <c r="D80" s="45"/>
      <c r="E80" s="45"/>
      <c r="F80" s="45"/>
      <c r="G80" s="45"/>
      <c r="H80" s="45"/>
      <c r="I80" s="45"/>
      <c r="J80" s="45"/>
      <c r="K80" s="45"/>
      <c r="L80" s="45"/>
      <c r="N80" s="45"/>
      <c r="O80" s="47"/>
      <c r="P80" s="47"/>
      <c r="V80" s="93"/>
      <c r="W80" s="28"/>
      <c r="X80" s="28"/>
      <c r="Y80" s="28"/>
      <c r="Z80" s="28"/>
      <c r="AA80" s="28"/>
      <c r="AB80" s="28"/>
      <c r="AC80" s="28"/>
      <c r="AD80" s="94"/>
    </row>
    <row r="81" spans="1:30" ht="42" customHeight="1" x14ac:dyDescent="0.4">
      <c r="A81" s="16" t="s">
        <v>89</v>
      </c>
      <c r="B81" s="162"/>
      <c r="C81" s="163"/>
      <c r="D81" s="163"/>
      <c r="E81" s="163"/>
      <c r="F81" s="163"/>
      <c r="G81" s="163"/>
      <c r="H81" s="163"/>
      <c r="I81" s="163"/>
      <c r="J81" s="163"/>
      <c r="K81" s="163"/>
      <c r="L81" s="163"/>
      <c r="M81" s="164"/>
      <c r="N81" s="45"/>
      <c r="O81" s="47"/>
      <c r="P81" s="47"/>
      <c r="V81" s="93"/>
      <c r="W81" s="28"/>
      <c r="X81" s="28"/>
      <c r="Y81" s="28"/>
      <c r="Z81" s="28"/>
      <c r="AA81" s="28"/>
      <c r="AB81" s="28"/>
      <c r="AC81" s="28"/>
      <c r="AD81" s="94"/>
    </row>
    <row r="82" spans="1:30" ht="42" customHeight="1" x14ac:dyDescent="0.4">
      <c r="A82" s="55"/>
      <c r="B82" s="56"/>
      <c r="N82" s="28"/>
      <c r="V82" s="93"/>
      <c r="W82" s="28"/>
      <c r="X82" s="28"/>
      <c r="Y82" s="28"/>
      <c r="Z82" s="28"/>
      <c r="AA82" s="28"/>
      <c r="AB82" s="28"/>
      <c r="AC82" s="28"/>
      <c r="AD82" s="94"/>
    </row>
    <row r="83" spans="1:30" ht="42" customHeight="1" x14ac:dyDescent="0.4">
      <c r="A83" s="54" t="s">
        <v>71</v>
      </c>
      <c r="B83" s="54"/>
      <c r="C83" s="45"/>
      <c r="D83" s="45"/>
      <c r="E83" s="45"/>
      <c r="F83" s="45"/>
      <c r="G83" s="45"/>
      <c r="H83" s="45"/>
      <c r="I83" s="45"/>
      <c r="J83" s="45"/>
      <c r="K83" s="45"/>
      <c r="L83" s="45"/>
      <c r="N83" s="45"/>
      <c r="O83" s="47"/>
      <c r="P83" s="47"/>
      <c r="V83" s="93"/>
      <c r="W83" s="28"/>
      <c r="X83" s="28"/>
      <c r="Y83" s="28"/>
      <c r="Z83" s="28"/>
      <c r="AA83" s="28"/>
      <c r="AB83" s="28"/>
      <c r="AC83" s="28"/>
      <c r="AD83" s="94"/>
    </row>
    <row r="84" spans="1:30" ht="42" customHeight="1" x14ac:dyDescent="0.4">
      <c r="A84" s="44" t="s">
        <v>72</v>
      </c>
      <c r="B84" s="44"/>
      <c r="C84" s="45"/>
      <c r="D84" s="45"/>
      <c r="E84" s="45"/>
      <c r="F84" s="45"/>
      <c r="G84" s="45"/>
      <c r="H84" s="45"/>
      <c r="I84" s="45"/>
      <c r="J84" s="45"/>
      <c r="K84" s="45"/>
      <c r="L84" s="45"/>
      <c r="N84" s="45"/>
      <c r="O84" s="47"/>
      <c r="P84" s="47"/>
      <c r="V84" s="93"/>
      <c r="W84" s="28"/>
      <c r="X84" s="28"/>
      <c r="Y84" s="28"/>
      <c r="Z84" s="28"/>
      <c r="AA84" s="28"/>
      <c r="AB84" s="28"/>
      <c r="AC84" s="28"/>
      <c r="AD84" s="94"/>
    </row>
    <row r="85" spans="1:30" ht="42" customHeight="1" x14ac:dyDescent="0.4">
      <c r="A85" s="44" t="s">
        <v>74</v>
      </c>
      <c r="B85" s="44"/>
      <c r="C85" s="45"/>
      <c r="D85" s="45"/>
      <c r="E85" s="45"/>
      <c r="F85" s="45"/>
      <c r="G85" s="45"/>
      <c r="H85" s="45"/>
      <c r="I85" s="45"/>
      <c r="J85" s="45"/>
      <c r="K85" s="45"/>
      <c r="L85" s="45"/>
      <c r="N85" s="45"/>
      <c r="O85" s="47"/>
      <c r="P85" s="47"/>
      <c r="V85" s="93"/>
      <c r="W85" s="28"/>
      <c r="X85" s="28"/>
      <c r="Y85" s="28"/>
      <c r="Z85" s="28"/>
      <c r="AA85" s="28"/>
      <c r="AB85" s="28"/>
      <c r="AC85" s="28"/>
      <c r="AD85" s="94"/>
    </row>
    <row r="86" spans="1:30" ht="42" customHeight="1" x14ac:dyDescent="0.4">
      <c r="A86" s="161" t="s">
        <v>76</v>
      </c>
      <c r="B86" s="161"/>
      <c r="C86" s="161"/>
      <c r="D86" s="161"/>
      <c r="E86" s="161"/>
      <c r="F86" s="161"/>
      <c r="G86" s="161"/>
      <c r="H86" s="161"/>
      <c r="I86" s="161"/>
      <c r="J86" s="161"/>
      <c r="K86" s="161"/>
      <c r="L86" s="161"/>
      <c r="M86" s="161"/>
      <c r="N86" s="161"/>
      <c r="O86" s="161"/>
      <c r="P86" s="47"/>
      <c r="V86" s="93"/>
      <c r="W86" s="28"/>
      <c r="X86" s="28"/>
      <c r="Y86" s="28"/>
      <c r="Z86" s="28"/>
      <c r="AA86" s="28"/>
      <c r="AB86" s="28"/>
      <c r="AC86" s="28"/>
      <c r="AD86" s="94"/>
    </row>
    <row r="87" spans="1:30" ht="42" customHeight="1" x14ac:dyDescent="0.4">
      <c r="A87" s="44" t="s">
        <v>77</v>
      </c>
      <c r="B87" s="44"/>
      <c r="C87" s="44"/>
      <c r="D87" s="44"/>
      <c r="E87" s="44"/>
      <c r="F87" s="44"/>
      <c r="G87" s="44"/>
      <c r="H87" s="44"/>
      <c r="I87" s="44"/>
      <c r="J87" s="44"/>
      <c r="K87" s="44"/>
      <c r="L87" s="44"/>
      <c r="M87" s="44"/>
      <c r="N87" s="44"/>
      <c r="O87" s="44"/>
      <c r="P87" s="47"/>
      <c r="V87" s="93"/>
      <c r="W87" s="28"/>
      <c r="X87" s="28"/>
      <c r="Y87" s="28"/>
      <c r="Z87" s="28"/>
      <c r="AA87" s="28"/>
      <c r="AB87" s="28"/>
      <c r="AC87" s="28"/>
      <c r="AD87" s="94"/>
    </row>
    <row r="88" spans="1:30" ht="42" customHeight="1" x14ac:dyDescent="0.4">
      <c r="A88" s="44" t="s">
        <v>82</v>
      </c>
      <c r="B88" s="44"/>
      <c r="C88" s="45"/>
      <c r="D88" s="45"/>
      <c r="E88" s="45"/>
      <c r="F88" s="45"/>
      <c r="G88" s="45"/>
      <c r="H88" s="45"/>
      <c r="I88" s="45"/>
      <c r="J88" s="45"/>
      <c r="K88" s="45"/>
      <c r="L88" s="45"/>
      <c r="N88" s="45"/>
      <c r="O88" s="47"/>
      <c r="P88" s="47"/>
      <c r="V88" s="93"/>
      <c r="W88" s="28"/>
      <c r="X88" s="28"/>
      <c r="Y88" s="28"/>
      <c r="Z88" s="28"/>
      <c r="AA88" s="28"/>
      <c r="AB88" s="28"/>
      <c r="AC88" s="28"/>
      <c r="AD88" s="94"/>
    </row>
    <row r="89" spans="1:30" ht="25.5" customHeight="1" x14ac:dyDescent="0.4">
      <c r="A89" s="44" t="s">
        <v>67</v>
      </c>
      <c r="B89" s="44"/>
      <c r="C89" s="45"/>
      <c r="D89" s="45"/>
      <c r="E89" s="45"/>
      <c r="F89" s="45"/>
      <c r="G89" s="45"/>
      <c r="H89" s="45"/>
      <c r="I89" s="45"/>
      <c r="J89" s="45"/>
      <c r="K89" s="45"/>
      <c r="L89" s="45"/>
      <c r="N89" s="45"/>
      <c r="O89" s="47"/>
      <c r="P89" s="47"/>
      <c r="V89" s="93"/>
      <c r="W89" s="28"/>
      <c r="X89" s="28"/>
      <c r="Y89" s="28"/>
      <c r="Z89" s="28"/>
      <c r="AA89" s="28"/>
      <c r="AB89" s="28"/>
      <c r="AC89" s="28"/>
      <c r="AD89" s="94"/>
    </row>
    <row r="90" spans="1:30" ht="42" customHeight="1" x14ac:dyDescent="0.4">
      <c r="A90" s="44" t="s">
        <v>90</v>
      </c>
      <c r="B90" s="44"/>
      <c r="C90" s="45"/>
      <c r="D90" s="45"/>
      <c r="E90" s="45"/>
      <c r="F90" s="45"/>
      <c r="G90" s="45"/>
      <c r="H90" s="45"/>
      <c r="I90" s="45"/>
      <c r="J90" s="45"/>
      <c r="K90" s="45"/>
      <c r="L90" s="45"/>
      <c r="N90" s="45"/>
      <c r="O90" s="47"/>
      <c r="P90" s="47"/>
      <c r="V90" s="93"/>
      <c r="W90" s="28"/>
      <c r="X90" s="28"/>
      <c r="Y90" s="28"/>
      <c r="Z90" s="28"/>
      <c r="AA90" s="28"/>
      <c r="AB90" s="28"/>
      <c r="AC90" s="28"/>
      <c r="AD90" s="94"/>
    </row>
    <row r="91" spans="1:30" ht="42" customHeight="1" x14ac:dyDescent="0.4">
      <c r="A91" s="16" t="s">
        <v>89</v>
      </c>
      <c r="B91" s="162"/>
      <c r="C91" s="163"/>
      <c r="D91" s="163"/>
      <c r="E91" s="163"/>
      <c r="F91" s="163"/>
      <c r="G91" s="163"/>
      <c r="H91" s="163"/>
      <c r="I91" s="163"/>
      <c r="J91" s="163"/>
      <c r="K91" s="163"/>
      <c r="L91" s="163"/>
      <c r="M91" s="164"/>
      <c r="N91" s="45"/>
      <c r="O91" s="47"/>
      <c r="P91" s="47"/>
      <c r="V91" s="93"/>
      <c r="W91" s="28"/>
      <c r="X91" s="28"/>
      <c r="Y91" s="28"/>
      <c r="Z91" s="28"/>
      <c r="AA91" s="28"/>
      <c r="AB91" s="28"/>
      <c r="AC91" s="28"/>
      <c r="AD91" s="94"/>
    </row>
    <row r="92" spans="1:30" ht="42" customHeight="1" x14ac:dyDescent="0.4">
      <c r="A92" s="55"/>
      <c r="B92" s="56" t="s">
        <v>91</v>
      </c>
      <c r="N92" s="28"/>
      <c r="V92" s="93"/>
      <c r="W92" s="28"/>
      <c r="X92" s="28"/>
      <c r="Y92" s="28"/>
      <c r="Z92" s="28"/>
      <c r="AA92" s="28"/>
      <c r="AB92" s="28"/>
      <c r="AC92" s="28"/>
      <c r="AD92" s="94"/>
    </row>
    <row r="93" spans="1:30" ht="42" customHeight="1" x14ac:dyDescent="0.4">
      <c r="A93" s="44" t="s">
        <v>92</v>
      </c>
      <c r="B93" s="44"/>
      <c r="C93" s="45"/>
      <c r="D93" s="45"/>
      <c r="E93" s="45"/>
      <c r="F93" s="45"/>
      <c r="G93" s="45"/>
      <c r="H93" s="45"/>
      <c r="I93" s="45"/>
      <c r="J93" s="45"/>
      <c r="K93" s="45"/>
      <c r="L93" s="45"/>
      <c r="N93" s="45"/>
      <c r="O93" s="47"/>
      <c r="P93" s="47"/>
      <c r="V93" s="93"/>
      <c r="W93" s="28"/>
      <c r="X93" s="28"/>
      <c r="Y93" s="28"/>
      <c r="Z93" s="28"/>
      <c r="AA93" s="28"/>
      <c r="AB93" s="28"/>
      <c r="AC93" s="28"/>
      <c r="AD93" s="94"/>
    </row>
    <row r="94" spans="1:30" ht="42" customHeight="1" x14ac:dyDescent="0.4">
      <c r="A94" s="16" t="s">
        <v>89</v>
      </c>
      <c r="B94" s="162"/>
      <c r="C94" s="163"/>
      <c r="D94" s="163"/>
      <c r="E94" s="163"/>
      <c r="F94" s="163"/>
      <c r="G94" s="163"/>
      <c r="H94" s="163"/>
      <c r="I94" s="163"/>
      <c r="J94" s="163"/>
      <c r="K94" s="163"/>
      <c r="L94" s="163"/>
      <c r="M94" s="164"/>
      <c r="N94" s="45"/>
      <c r="O94" s="47"/>
      <c r="P94" s="47"/>
      <c r="V94" s="93"/>
      <c r="W94" s="28"/>
      <c r="X94" s="28"/>
      <c r="Y94" s="28"/>
      <c r="Z94" s="28"/>
      <c r="AA94" s="28"/>
      <c r="AB94" s="28"/>
      <c r="AC94" s="28"/>
      <c r="AD94" s="94"/>
    </row>
    <row r="95" spans="1:30" ht="42" customHeight="1" x14ac:dyDescent="0.4">
      <c r="A95" s="55"/>
      <c r="B95" s="56"/>
      <c r="N95" s="28"/>
      <c r="V95" s="93"/>
      <c r="W95" s="28"/>
      <c r="X95" s="28"/>
      <c r="Y95" s="28"/>
      <c r="Z95" s="28"/>
      <c r="AA95" s="28"/>
      <c r="AB95" s="28"/>
      <c r="AC95" s="28"/>
      <c r="AD95" s="94"/>
    </row>
    <row r="96" spans="1:30" ht="23.25" customHeight="1" x14ac:dyDescent="0.4">
      <c r="A96" s="55"/>
      <c r="B96" s="55"/>
      <c r="J96" s="15" t="s">
        <v>36</v>
      </c>
      <c r="P96" s="28"/>
      <c r="V96" s="93"/>
      <c r="W96" s="28"/>
      <c r="X96" s="28"/>
      <c r="Y96" s="28"/>
      <c r="Z96" s="28"/>
      <c r="AA96" s="28"/>
      <c r="AB96" s="28"/>
      <c r="AC96" s="28"/>
      <c r="AD96" s="94"/>
    </row>
    <row r="97" spans="1:30" ht="68.25" customHeight="1" x14ac:dyDescent="0.4">
      <c r="A97" s="55"/>
      <c r="B97" s="55"/>
      <c r="C97" s="57" t="s">
        <v>17</v>
      </c>
      <c r="I97" s="57"/>
      <c r="J97" s="58"/>
      <c r="V97" s="93"/>
      <c r="W97" s="28"/>
      <c r="X97" s="28"/>
      <c r="Y97" s="28"/>
      <c r="Z97" s="28"/>
      <c r="AA97" s="28"/>
      <c r="AB97" s="28"/>
      <c r="AC97" s="28"/>
      <c r="AD97" s="94"/>
    </row>
    <row r="98" spans="1:30" ht="45" customHeight="1" x14ac:dyDescent="0.4">
      <c r="A98" s="55"/>
      <c r="B98" s="55"/>
      <c r="C98" s="165"/>
      <c r="D98" s="165"/>
      <c r="E98" s="165"/>
      <c r="F98" s="165"/>
      <c r="G98" s="165"/>
      <c r="H98" s="165"/>
      <c r="I98" s="165"/>
      <c r="J98" s="165"/>
      <c r="K98" s="165"/>
      <c r="L98" s="165"/>
      <c r="M98" s="165"/>
      <c r="N98" s="165"/>
      <c r="O98" s="165"/>
      <c r="P98" s="165"/>
      <c r="V98" s="93"/>
      <c r="W98" s="28"/>
      <c r="X98" s="28"/>
      <c r="Y98" s="28"/>
      <c r="Z98" s="28"/>
      <c r="AA98" s="28"/>
      <c r="AB98" s="28"/>
      <c r="AC98" s="28"/>
      <c r="AD98" s="94"/>
    </row>
    <row r="99" spans="1:30" ht="68.25" customHeight="1" x14ac:dyDescent="0.4">
      <c r="A99" s="55"/>
      <c r="B99" s="55"/>
      <c r="C99" s="57"/>
      <c r="D99" s="154" t="str">
        <f>C1&amp;"     "</f>
        <v xml:space="preserve">医療機関○○病院     </v>
      </c>
      <c r="E99" s="154"/>
      <c r="F99" s="154"/>
      <c r="G99" s="154"/>
      <c r="H99" s="154"/>
      <c r="I99" s="154"/>
      <c r="J99" s="154"/>
      <c r="K99" s="154"/>
      <c r="L99" s="154"/>
      <c r="M99" s="59" t="s">
        <v>49</v>
      </c>
      <c r="N99" s="59"/>
      <c r="V99" s="93"/>
      <c r="W99" s="28"/>
      <c r="X99" s="28"/>
      <c r="Y99" s="28"/>
      <c r="Z99" s="28"/>
      <c r="AA99" s="28"/>
      <c r="AB99" s="28"/>
      <c r="AC99" s="28"/>
      <c r="AD99" s="94"/>
    </row>
    <row r="100" spans="1:30" ht="45.75" customHeight="1" x14ac:dyDescent="0.4">
      <c r="J100" s="55"/>
      <c r="K100" s="55"/>
      <c r="L100" s="55"/>
      <c r="P100" s="16" t="s">
        <v>116</v>
      </c>
      <c r="V100" s="93"/>
      <c r="W100" s="28"/>
      <c r="X100" s="28"/>
      <c r="Y100" s="28"/>
      <c r="Z100" s="28"/>
      <c r="AA100" s="28"/>
      <c r="AB100" s="28"/>
      <c r="AC100" s="28"/>
      <c r="AD100" s="94"/>
    </row>
    <row r="101" spans="1:30" ht="45.75" customHeight="1" x14ac:dyDescent="0.4">
      <c r="J101" s="55"/>
      <c r="K101" s="55"/>
      <c r="L101" s="55"/>
      <c r="M101" s="155" t="s">
        <v>68</v>
      </c>
      <c r="N101" s="155"/>
      <c r="O101" s="155"/>
      <c r="P101" s="16"/>
      <c r="V101" s="93"/>
      <c r="W101" s="28"/>
      <c r="X101" s="28"/>
      <c r="Y101" s="28"/>
      <c r="Z101" s="28"/>
      <c r="AA101" s="28"/>
      <c r="AB101" s="28"/>
      <c r="AC101" s="28"/>
      <c r="AD101" s="94"/>
    </row>
    <row r="102" spans="1:30" ht="39.75" x14ac:dyDescent="0.4">
      <c r="A102" s="60" t="s">
        <v>16</v>
      </c>
      <c r="B102" s="60"/>
      <c r="C102" s="61"/>
      <c r="D102" s="61"/>
      <c r="E102" s="61"/>
      <c r="F102" s="61"/>
      <c r="G102" s="61"/>
      <c r="H102" s="61"/>
      <c r="I102" s="61"/>
      <c r="J102" s="59"/>
      <c r="K102" s="59"/>
      <c r="L102" s="61"/>
      <c r="M102" s="61"/>
      <c r="N102" s="61"/>
      <c r="O102" s="61"/>
      <c r="P102" s="61"/>
      <c r="V102" s="93"/>
      <c r="W102" s="28"/>
      <c r="X102" s="28"/>
      <c r="Y102" s="28"/>
      <c r="Z102" s="28"/>
      <c r="AA102" s="28"/>
      <c r="AB102" s="28"/>
      <c r="AC102" s="28"/>
      <c r="AD102" s="94"/>
    </row>
    <row r="103" spans="1:30" ht="42" customHeight="1" x14ac:dyDescent="0.4">
      <c r="A103" s="61"/>
      <c r="B103" s="61"/>
      <c r="C103" s="61"/>
      <c r="D103" s="61"/>
      <c r="E103" s="61"/>
      <c r="F103" s="61"/>
      <c r="G103" s="61"/>
      <c r="H103" s="61"/>
      <c r="I103" s="61"/>
      <c r="J103" s="61"/>
      <c r="K103" s="61"/>
      <c r="L103" s="61"/>
      <c r="M103" s="61"/>
      <c r="N103" s="61"/>
      <c r="O103" s="61"/>
      <c r="P103" s="61"/>
      <c r="V103" s="93"/>
      <c r="W103" s="28"/>
      <c r="X103" s="28"/>
      <c r="Y103" s="28"/>
      <c r="Z103" s="28"/>
      <c r="AA103" s="28"/>
      <c r="AB103" s="28"/>
      <c r="AC103" s="28"/>
      <c r="AD103" s="94"/>
    </row>
    <row r="104" spans="1:30" ht="39.75" x14ac:dyDescent="0.4">
      <c r="A104" s="61"/>
      <c r="B104" s="61"/>
      <c r="C104" s="61"/>
      <c r="D104" s="61"/>
      <c r="E104" s="61"/>
      <c r="F104" s="61"/>
      <c r="G104" s="61"/>
      <c r="H104" s="61"/>
      <c r="I104" s="61"/>
      <c r="J104" s="62" t="s">
        <v>50</v>
      </c>
      <c r="K104" s="63"/>
      <c r="L104" s="62"/>
      <c r="M104" s="192" t="str">
        <f>C1</f>
        <v>医療機関○○病院</v>
      </c>
      <c r="N104" s="192"/>
      <c r="O104" s="192"/>
      <c r="P104" s="192"/>
      <c r="V104" s="93"/>
      <c r="W104" s="28"/>
      <c r="X104" s="28"/>
      <c r="Y104" s="28"/>
      <c r="Z104" s="28"/>
      <c r="AA104" s="28"/>
      <c r="AB104" s="28"/>
      <c r="AC104" s="28"/>
      <c r="AD104" s="94"/>
    </row>
    <row r="105" spans="1:30" ht="39.75" x14ac:dyDescent="0.4">
      <c r="A105" s="61"/>
      <c r="B105" s="61"/>
      <c r="C105" s="61"/>
      <c r="D105" s="61"/>
      <c r="E105" s="61"/>
      <c r="F105" s="61"/>
      <c r="G105" s="61"/>
      <c r="H105" s="61"/>
      <c r="I105" s="61"/>
      <c r="J105" s="62" t="s">
        <v>11</v>
      </c>
      <c r="K105" s="63"/>
      <c r="L105" s="62"/>
      <c r="M105" s="64"/>
      <c r="N105" s="64"/>
      <c r="O105" s="64"/>
      <c r="P105" s="64"/>
      <c r="V105" s="93"/>
      <c r="W105" s="28"/>
      <c r="X105" s="28"/>
      <c r="Y105" s="28"/>
      <c r="Z105" s="28"/>
      <c r="AA105" s="28"/>
      <c r="AB105" s="28"/>
      <c r="AC105" s="28"/>
      <c r="AD105" s="94"/>
    </row>
    <row r="106" spans="1:30" ht="39.75" x14ac:dyDescent="0.4">
      <c r="A106" s="61"/>
      <c r="B106" s="61"/>
      <c r="C106" s="61"/>
      <c r="D106" s="61"/>
      <c r="E106" s="61"/>
      <c r="F106" s="61"/>
      <c r="G106" s="61"/>
      <c r="H106" s="61"/>
      <c r="I106" s="61"/>
      <c r="J106" s="62" t="s">
        <v>12</v>
      </c>
      <c r="K106" s="63"/>
      <c r="L106" s="62"/>
      <c r="M106" s="64"/>
      <c r="N106" s="64"/>
      <c r="O106" s="64"/>
      <c r="P106" s="64"/>
      <c r="V106" s="93"/>
      <c r="W106" s="28"/>
      <c r="X106" s="28"/>
      <c r="Y106" s="28"/>
      <c r="Z106" s="28"/>
      <c r="AA106" s="28"/>
      <c r="AB106" s="28"/>
      <c r="AC106" s="28"/>
      <c r="AD106" s="94"/>
    </row>
    <row r="107" spans="1:30" ht="39.75" x14ac:dyDescent="0.4">
      <c r="A107" s="61"/>
      <c r="B107" s="61"/>
      <c r="C107" s="61"/>
      <c r="D107" s="61"/>
      <c r="E107" s="61"/>
      <c r="F107" s="61"/>
      <c r="G107" s="61"/>
      <c r="H107" s="61"/>
      <c r="I107" s="61"/>
      <c r="J107" s="61"/>
      <c r="K107" s="61"/>
      <c r="L107" s="61"/>
      <c r="M107" s="61"/>
      <c r="N107" s="61"/>
      <c r="O107" s="61"/>
      <c r="P107" s="61"/>
      <c r="V107" s="93"/>
      <c r="W107" s="28"/>
      <c r="X107" s="28"/>
      <c r="Y107" s="28"/>
      <c r="Z107" s="28"/>
      <c r="AA107" s="28"/>
      <c r="AB107" s="28"/>
      <c r="AC107" s="28"/>
      <c r="AD107" s="94"/>
    </row>
    <row r="108" spans="1:30" ht="24.75" customHeight="1" x14ac:dyDescent="0.4">
      <c r="A108" s="61"/>
      <c r="B108" s="61"/>
      <c r="C108" s="61"/>
      <c r="D108" s="61"/>
      <c r="E108" s="61"/>
      <c r="F108" s="61"/>
      <c r="G108" s="61"/>
      <c r="H108" s="61"/>
      <c r="I108" s="61"/>
      <c r="J108" s="61"/>
      <c r="K108" s="61"/>
      <c r="L108" s="61"/>
      <c r="M108" s="61"/>
      <c r="N108" s="61"/>
      <c r="O108" s="61"/>
      <c r="P108" s="61"/>
      <c r="V108" s="93"/>
      <c r="W108" s="28"/>
      <c r="X108" s="28"/>
      <c r="Y108" s="28"/>
      <c r="Z108" s="28"/>
      <c r="AA108" s="28"/>
      <c r="AB108" s="28"/>
      <c r="AC108" s="28"/>
      <c r="AD108" s="94"/>
    </row>
    <row r="109" spans="1:30" ht="39" customHeight="1" x14ac:dyDescent="0.4">
      <c r="A109" s="157" t="s">
        <v>62</v>
      </c>
      <c r="B109" s="157"/>
      <c r="C109" s="157"/>
      <c r="D109" s="157"/>
      <c r="E109" s="157"/>
      <c r="F109" s="157"/>
      <c r="G109" s="157"/>
      <c r="H109" s="157"/>
      <c r="I109" s="157"/>
      <c r="J109" s="157"/>
      <c r="K109" s="157"/>
      <c r="L109" s="157"/>
      <c r="M109" s="157"/>
      <c r="N109" s="157"/>
      <c r="O109" s="157"/>
      <c r="P109" s="157"/>
      <c r="V109" s="93"/>
      <c r="W109" s="28"/>
      <c r="X109" s="28"/>
      <c r="Y109" s="28"/>
      <c r="Z109" s="28"/>
      <c r="AA109" s="28"/>
      <c r="AB109" s="28"/>
      <c r="AC109" s="28"/>
      <c r="AD109" s="94"/>
    </row>
    <row r="110" spans="1:30" ht="39.75" x14ac:dyDescent="0.4">
      <c r="A110" s="61"/>
      <c r="B110" s="61"/>
      <c r="C110" s="61"/>
      <c r="D110" s="61"/>
      <c r="E110" s="61"/>
      <c r="F110" s="61"/>
      <c r="G110" s="61"/>
      <c r="H110" s="61"/>
      <c r="I110" s="61"/>
      <c r="J110" s="61"/>
      <c r="K110" s="61"/>
      <c r="L110" s="61"/>
      <c r="M110" s="61"/>
      <c r="N110" s="61"/>
      <c r="O110" s="61"/>
      <c r="P110" s="61"/>
      <c r="V110" s="93"/>
      <c r="W110" s="28"/>
      <c r="X110" s="28"/>
      <c r="Y110" s="28"/>
      <c r="Z110" s="28"/>
      <c r="AA110" s="28"/>
      <c r="AB110" s="28"/>
      <c r="AC110" s="28"/>
      <c r="AD110" s="94"/>
    </row>
    <row r="111" spans="1:30" ht="33" customHeight="1" x14ac:dyDescent="0.4">
      <c r="A111" s="61"/>
      <c r="B111" s="61"/>
      <c r="C111" s="61"/>
      <c r="D111" s="61"/>
      <c r="E111" s="61"/>
      <c r="F111" s="61"/>
      <c r="G111" s="61"/>
      <c r="H111" s="61"/>
      <c r="I111" s="61"/>
      <c r="J111" s="61"/>
      <c r="K111" s="61"/>
      <c r="L111" s="61"/>
      <c r="M111" s="61"/>
      <c r="N111" s="61"/>
      <c r="O111" s="61"/>
      <c r="P111" s="61"/>
      <c r="V111" s="93"/>
      <c r="W111" s="28"/>
      <c r="X111" s="28"/>
      <c r="Y111" s="28"/>
      <c r="Z111" s="28"/>
      <c r="AA111" s="28"/>
      <c r="AB111" s="28"/>
      <c r="AC111" s="28"/>
      <c r="AD111" s="94"/>
    </row>
    <row r="112" spans="1:30" ht="41.25" customHeight="1" x14ac:dyDescent="0.4">
      <c r="A112" s="61"/>
      <c r="B112" s="61"/>
      <c r="C112" s="61"/>
      <c r="D112" s="61"/>
      <c r="E112" s="61"/>
      <c r="F112" s="61"/>
      <c r="G112" s="61"/>
      <c r="H112" s="61"/>
      <c r="I112" s="61"/>
      <c r="J112" s="61"/>
      <c r="K112" s="61"/>
      <c r="L112" s="61"/>
      <c r="M112" s="61"/>
      <c r="N112" s="61"/>
      <c r="O112" s="61"/>
      <c r="P112" s="61"/>
      <c r="V112" s="93"/>
      <c r="W112" s="28"/>
      <c r="X112" s="28"/>
      <c r="Y112" s="28"/>
      <c r="Z112" s="28"/>
      <c r="AA112" s="28"/>
      <c r="AB112" s="28"/>
      <c r="AC112" s="28"/>
      <c r="AD112" s="94"/>
    </row>
    <row r="113" spans="1:30" ht="75" customHeight="1" x14ac:dyDescent="0.4">
      <c r="A113" s="193" t="s">
        <v>130</v>
      </c>
      <c r="B113" s="193"/>
      <c r="C113" s="193"/>
      <c r="D113" s="193"/>
      <c r="E113" s="193"/>
      <c r="F113" s="193"/>
      <c r="G113" s="193"/>
      <c r="H113" s="193"/>
      <c r="I113" s="193"/>
      <c r="J113" s="193"/>
      <c r="K113" s="193"/>
      <c r="L113" s="193"/>
      <c r="M113" s="193"/>
      <c r="N113" s="193"/>
      <c r="O113" s="193"/>
      <c r="P113" s="193"/>
      <c r="V113" s="93"/>
      <c r="W113" s="28"/>
      <c r="X113" s="28"/>
      <c r="Y113" s="28"/>
      <c r="Z113" s="28"/>
      <c r="AA113" s="28"/>
      <c r="AB113" s="28"/>
      <c r="AC113" s="28"/>
      <c r="AD113" s="94"/>
    </row>
    <row r="114" spans="1:30" x14ac:dyDescent="0.4">
      <c r="C114" s="65"/>
      <c r="D114" s="65"/>
      <c r="E114" s="65"/>
      <c r="F114" s="65"/>
      <c r="G114" s="65"/>
      <c r="H114" s="65"/>
      <c r="I114" s="65"/>
      <c r="V114" s="93"/>
      <c r="W114" s="28"/>
      <c r="X114" s="28"/>
      <c r="Y114" s="28"/>
      <c r="Z114" s="28"/>
      <c r="AA114" s="28"/>
      <c r="AB114" s="28"/>
      <c r="AC114" s="28"/>
      <c r="AD114" s="94"/>
    </row>
    <row r="115" spans="1:30" ht="48.75" customHeight="1" x14ac:dyDescent="0.4">
      <c r="C115" s="66"/>
      <c r="D115" s="67"/>
      <c r="E115" s="67"/>
      <c r="F115" s="68"/>
      <c r="G115" s="68"/>
      <c r="H115" s="69"/>
      <c r="I115" s="69"/>
      <c r="V115" s="93"/>
      <c r="W115" s="28"/>
      <c r="X115" s="28"/>
      <c r="Y115" s="28"/>
      <c r="Z115" s="28"/>
      <c r="AA115" s="28"/>
      <c r="AB115" s="28"/>
      <c r="AC115" s="28"/>
      <c r="AD115" s="94"/>
    </row>
    <row r="116" spans="1:30" ht="58.5" x14ac:dyDescent="1.1000000000000001">
      <c r="C116" s="70" t="s">
        <v>13</v>
      </c>
      <c r="D116" s="71"/>
      <c r="E116" s="71"/>
      <c r="F116" s="194">
        <f>SUM(D134,J134,O134)</f>
        <v>0</v>
      </c>
      <c r="G116" s="194"/>
      <c r="H116" s="194"/>
      <c r="I116" s="194"/>
      <c r="J116" s="194"/>
      <c r="K116" s="194"/>
      <c r="L116" s="194"/>
      <c r="M116" s="28"/>
      <c r="N116" s="28"/>
      <c r="O116" s="28"/>
      <c r="V116" s="93"/>
      <c r="W116" s="28"/>
      <c r="X116" s="28"/>
      <c r="Y116" s="28"/>
      <c r="Z116" s="28"/>
      <c r="AA116" s="28"/>
      <c r="AB116" s="28"/>
      <c r="AC116" s="28"/>
      <c r="AD116" s="94"/>
    </row>
    <row r="117" spans="1:30" x14ac:dyDescent="0.4">
      <c r="V117" s="93"/>
      <c r="W117" s="28"/>
      <c r="X117" s="28"/>
      <c r="Y117" s="28"/>
      <c r="Z117" s="28"/>
      <c r="AA117" s="28"/>
      <c r="AB117" s="28"/>
      <c r="AC117" s="28"/>
      <c r="AD117" s="94"/>
    </row>
    <row r="118" spans="1:30" ht="77.25" customHeight="1" x14ac:dyDescent="0.4">
      <c r="V118" s="93"/>
      <c r="W118" s="28"/>
      <c r="X118" s="28"/>
      <c r="Y118" s="28"/>
      <c r="Z118" s="28"/>
      <c r="AA118" s="28"/>
      <c r="AB118" s="28"/>
      <c r="AC118" s="28"/>
      <c r="AD118" s="94"/>
    </row>
    <row r="119" spans="1:30" ht="35.25" x14ac:dyDescent="0.4">
      <c r="A119" s="72" t="s">
        <v>14</v>
      </c>
      <c r="B119" s="72"/>
      <c r="C119" s="72"/>
      <c r="D119" s="72"/>
      <c r="E119" s="72"/>
      <c r="F119" s="72"/>
      <c r="G119" s="72"/>
      <c r="H119" s="72"/>
      <c r="I119" s="72"/>
      <c r="J119" s="72"/>
      <c r="K119" s="72"/>
      <c r="L119" s="72"/>
      <c r="M119" s="72"/>
      <c r="N119" s="72"/>
      <c r="O119" s="72"/>
      <c r="P119" s="72"/>
      <c r="V119" s="93"/>
      <c r="W119" s="28"/>
      <c r="X119" s="28"/>
      <c r="Y119" s="28"/>
      <c r="Z119" s="28"/>
      <c r="AA119" s="28"/>
      <c r="AB119" s="28"/>
      <c r="AC119" s="28"/>
      <c r="AD119" s="94"/>
    </row>
    <row r="120" spans="1:30" ht="11.25" customHeight="1" x14ac:dyDescent="0.4">
      <c r="A120" s="72"/>
      <c r="B120" s="72"/>
      <c r="C120" s="72"/>
      <c r="D120" s="72"/>
      <c r="E120" s="72"/>
      <c r="F120" s="72"/>
      <c r="G120" s="72"/>
      <c r="H120" s="72"/>
      <c r="I120" s="72"/>
      <c r="J120" s="72"/>
      <c r="K120" s="72"/>
      <c r="L120" s="72"/>
      <c r="M120" s="72"/>
      <c r="N120" s="72"/>
      <c r="O120" s="72"/>
      <c r="P120" s="73"/>
      <c r="V120" s="93"/>
      <c r="W120" s="28"/>
      <c r="X120" s="28"/>
      <c r="Y120" s="28"/>
      <c r="Z120" s="28"/>
      <c r="AA120" s="28"/>
      <c r="AB120" s="28"/>
      <c r="AC120" s="28"/>
      <c r="AD120" s="94"/>
    </row>
    <row r="121" spans="1:30" ht="35.25" x14ac:dyDescent="0.4">
      <c r="A121" s="73" t="s">
        <v>129</v>
      </c>
      <c r="B121" s="73"/>
      <c r="C121" s="73"/>
      <c r="D121" s="73"/>
      <c r="E121" s="73"/>
      <c r="F121" s="72"/>
      <c r="G121" s="72"/>
      <c r="H121" s="72"/>
      <c r="I121" s="72"/>
      <c r="J121" s="72"/>
      <c r="K121" s="72"/>
      <c r="L121" s="72"/>
      <c r="M121" s="72"/>
      <c r="N121" s="72"/>
      <c r="O121" s="72"/>
      <c r="P121" s="73"/>
      <c r="V121" s="93"/>
      <c r="W121" s="28"/>
      <c r="X121" s="28"/>
      <c r="Y121" s="28"/>
      <c r="Z121" s="28"/>
      <c r="AA121" s="28"/>
      <c r="AB121" s="28"/>
      <c r="AC121" s="28"/>
      <c r="AD121" s="94"/>
    </row>
    <row r="122" spans="1:30" ht="35.25" x14ac:dyDescent="0.4">
      <c r="A122" s="196" t="s">
        <v>24</v>
      </c>
      <c r="B122" s="196"/>
      <c r="C122" s="196"/>
      <c r="D122" s="196"/>
      <c r="E122" s="196"/>
      <c r="F122" s="196"/>
      <c r="G122" s="196"/>
      <c r="H122" s="196"/>
      <c r="I122" s="74">
        <f>COUNTIF(C126:C133,"&gt;0")</f>
        <v>0</v>
      </c>
      <c r="J122" s="73" t="s">
        <v>25</v>
      </c>
      <c r="K122" s="73"/>
      <c r="L122" s="73"/>
      <c r="M122" s="73"/>
      <c r="N122" s="73"/>
      <c r="O122" s="73"/>
      <c r="P122" s="73"/>
      <c r="V122" s="93"/>
      <c r="W122" s="28"/>
      <c r="X122" s="28"/>
      <c r="Y122" s="28"/>
      <c r="Z122" s="28"/>
      <c r="AA122" s="28"/>
      <c r="AB122" s="28"/>
      <c r="AC122" s="28"/>
      <c r="AD122" s="94"/>
    </row>
    <row r="123" spans="1:30" ht="35.25" x14ac:dyDescent="0.4">
      <c r="A123" s="73"/>
      <c r="B123" s="73"/>
      <c r="C123" s="73"/>
      <c r="D123" s="73"/>
      <c r="E123" s="73"/>
      <c r="F123" s="72"/>
      <c r="G123" s="73"/>
      <c r="H123" s="75"/>
      <c r="I123" s="73"/>
      <c r="J123" s="73"/>
      <c r="K123" s="73"/>
      <c r="L123" s="73"/>
      <c r="M123" s="73"/>
      <c r="N123" s="73"/>
      <c r="O123" s="73"/>
      <c r="P123" s="73"/>
      <c r="V123" s="93"/>
      <c r="W123" s="28"/>
      <c r="X123" s="28"/>
      <c r="Y123" s="28"/>
      <c r="Z123" s="28"/>
      <c r="AA123" s="28"/>
      <c r="AB123" s="28"/>
      <c r="AC123" s="28"/>
      <c r="AD123" s="94"/>
    </row>
    <row r="124" spans="1:30" ht="28.5" customHeight="1" x14ac:dyDescent="0.4">
      <c r="A124" s="72"/>
      <c r="B124" s="72"/>
      <c r="C124" s="72"/>
      <c r="D124" s="72"/>
      <c r="E124" s="72"/>
      <c r="F124" s="72"/>
      <c r="G124" s="72"/>
      <c r="H124" s="197" t="s">
        <v>41</v>
      </c>
      <c r="I124" s="197"/>
      <c r="J124" s="197"/>
      <c r="K124" s="197"/>
      <c r="L124" s="197"/>
      <c r="M124" s="197"/>
      <c r="N124" s="197"/>
      <c r="O124" s="197"/>
      <c r="P124" s="197"/>
      <c r="Q124" s="76"/>
      <c r="V124" s="93"/>
      <c r="W124" s="28"/>
      <c r="X124" s="28"/>
      <c r="Y124" s="28"/>
      <c r="Z124" s="28"/>
      <c r="AA124" s="28"/>
      <c r="AB124" s="28"/>
      <c r="AC124" s="28"/>
      <c r="AD124" s="94"/>
    </row>
    <row r="125" spans="1:30" ht="43.5" customHeight="1" x14ac:dyDescent="0.4">
      <c r="A125" s="73"/>
      <c r="B125" s="73"/>
      <c r="C125" s="179" t="s">
        <v>42</v>
      </c>
      <c r="D125" s="179"/>
      <c r="E125" s="179"/>
      <c r="F125" s="179"/>
      <c r="G125" s="179"/>
      <c r="H125" s="180" t="s">
        <v>21</v>
      </c>
      <c r="I125" s="180"/>
      <c r="J125" s="180"/>
      <c r="K125" s="180"/>
      <c r="L125" s="180"/>
      <c r="M125" s="180" t="s">
        <v>20</v>
      </c>
      <c r="N125" s="180"/>
      <c r="O125" s="180"/>
      <c r="P125" s="180"/>
      <c r="Q125" s="77"/>
      <c r="V125" s="93"/>
      <c r="W125" s="28"/>
      <c r="X125" s="28"/>
      <c r="Y125" s="28"/>
      <c r="Z125" s="28"/>
      <c r="AA125" s="28"/>
      <c r="AB125" s="28"/>
      <c r="AC125" s="28"/>
      <c r="AD125" s="94"/>
    </row>
    <row r="126" spans="1:30" ht="39" customHeight="1" x14ac:dyDescent="0.4">
      <c r="A126" s="78" t="s">
        <v>118</v>
      </c>
      <c r="B126" s="78"/>
      <c r="C126" s="79">
        <f>L9</f>
        <v>0</v>
      </c>
      <c r="D126" s="181">
        <f t="shared" ref="D126:D133" si="49">C126*100000</f>
        <v>0</v>
      </c>
      <c r="E126" s="181"/>
      <c r="F126" s="181"/>
      <c r="G126" s="181"/>
      <c r="H126" s="182">
        <f>IF($I$122&gt;=4,J11,0)</f>
        <v>0</v>
      </c>
      <c r="I126" s="182"/>
      <c r="J126" s="138">
        <f t="shared" ref="J126:J133" si="50">H126*7550</f>
        <v>0</v>
      </c>
      <c r="K126" s="138"/>
      <c r="L126" s="138"/>
      <c r="M126" s="80">
        <f>IF($I$122&gt;=4,J12,0)</f>
        <v>0</v>
      </c>
      <c r="N126" s="80"/>
      <c r="O126" s="138">
        <f t="shared" ref="O126:O133" si="51">M126*2760</f>
        <v>0</v>
      </c>
      <c r="P126" s="138"/>
      <c r="Q126" s="3"/>
      <c r="T126" s="3"/>
      <c r="V126" s="93"/>
      <c r="W126" s="100">
        <f>IF(C126&gt;0,SUMIF(W9:AC9,"&gt;=50",W9:AC9),0)</f>
        <v>0</v>
      </c>
      <c r="X126" s="28"/>
      <c r="Y126" s="28"/>
      <c r="Z126" s="28"/>
      <c r="AA126" s="28"/>
      <c r="AB126" s="28"/>
      <c r="AC126" s="28"/>
      <c r="AD126" s="94"/>
    </row>
    <row r="127" spans="1:30" ht="39" customHeight="1" x14ac:dyDescent="0.4">
      <c r="A127" s="78" t="s">
        <v>119</v>
      </c>
      <c r="B127" s="78"/>
      <c r="C127" s="79">
        <f>L14</f>
        <v>0</v>
      </c>
      <c r="D127" s="181">
        <f t="shared" si="49"/>
        <v>0</v>
      </c>
      <c r="E127" s="181"/>
      <c r="F127" s="181"/>
      <c r="G127" s="181"/>
      <c r="H127" s="182">
        <f>IF($I$122&gt;=4,J16,0)</f>
        <v>0</v>
      </c>
      <c r="I127" s="182"/>
      <c r="J127" s="138">
        <f t="shared" si="50"/>
        <v>0</v>
      </c>
      <c r="K127" s="138"/>
      <c r="L127" s="138"/>
      <c r="M127" s="80">
        <f>IF($I$122&gt;=4,J17,0)</f>
        <v>0</v>
      </c>
      <c r="N127" s="80"/>
      <c r="O127" s="138">
        <f t="shared" si="51"/>
        <v>0</v>
      </c>
      <c r="P127" s="138"/>
      <c r="Q127" s="3"/>
      <c r="T127" s="3"/>
      <c r="V127" s="93"/>
      <c r="W127" s="100">
        <f>IF(C127&gt;0,SUMIF(W14:AC14,"&gt;=50",W14:AC14),0)</f>
        <v>0</v>
      </c>
      <c r="X127" s="28"/>
      <c r="Y127" s="28"/>
      <c r="Z127" s="28"/>
      <c r="AA127" s="28"/>
      <c r="AB127" s="28"/>
      <c r="AC127" s="28"/>
      <c r="AD127" s="94"/>
    </row>
    <row r="128" spans="1:30" ht="39" customHeight="1" x14ac:dyDescent="0.4">
      <c r="A128" s="78" t="s">
        <v>120</v>
      </c>
      <c r="B128" s="78"/>
      <c r="C128" s="79">
        <f>L19</f>
        <v>0</v>
      </c>
      <c r="D128" s="181">
        <f t="shared" si="49"/>
        <v>0</v>
      </c>
      <c r="E128" s="181"/>
      <c r="F128" s="181"/>
      <c r="G128" s="181"/>
      <c r="H128" s="182">
        <f>IF($I$122&gt;=4,J21,0)</f>
        <v>0</v>
      </c>
      <c r="I128" s="182"/>
      <c r="J128" s="138">
        <f t="shared" si="50"/>
        <v>0</v>
      </c>
      <c r="K128" s="138"/>
      <c r="L128" s="138"/>
      <c r="M128" s="80">
        <f>IF($I$122&gt;=4,J22,0)</f>
        <v>0</v>
      </c>
      <c r="N128" s="80"/>
      <c r="O128" s="138">
        <f t="shared" si="51"/>
        <v>0</v>
      </c>
      <c r="P128" s="138"/>
      <c r="Q128" s="3"/>
      <c r="T128" s="3"/>
      <c r="V128" s="93"/>
      <c r="W128" s="100">
        <f>IF(C128&gt;0,SUMIF(W19:AC19,"&gt;=50",W19:AC19),0)</f>
        <v>0</v>
      </c>
      <c r="X128" s="28"/>
      <c r="Y128" s="28"/>
      <c r="Z128" s="28"/>
      <c r="AA128" s="28"/>
      <c r="AB128" s="28"/>
      <c r="AC128" s="28"/>
      <c r="AD128" s="94"/>
    </row>
    <row r="129" spans="1:39" ht="39" customHeight="1" x14ac:dyDescent="0.4">
      <c r="A129" s="78" t="s">
        <v>121</v>
      </c>
      <c r="B129" s="78"/>
      <c r="C129" s="79">
        <f>L24</f>
        <v>0</v>
      </c>
      <c r="D129" s="181">
        <f t="shared" si="49"/>
        <v>0</v>
      </c>
      <c r="E129" s="181"/>
      <c r="F129" s="181"/>
      <c r="G129" s="181"/>
      <c r="H129" s="182">
        <f>IF($I$122&gt;=4,J26,0)</f>
        <v>0</v>
      </c>
      <c r="I129" s="182"/>
      <c r="J129" s="138">
        <f t="shared" si="50"/>
        <v>0</v>
      </c>
      <c r="K129" s="138"/>
      <c r="L129" s="138"/>
      <c r="M129" s="80">
        <f>IF($I$122&gt;=4,J27,0)</f>
        <v>0</v>
      </c>
      <c r="N129" s="80"/>
      <c r="O129" s="138">
        <f t="shared" si="51"/>
        <v>0</v>
      </c>
      <c r="P129" s="138"/>
      <c r="Q129" s="3"/>
      <c r="T129" s="3"/>
      <c r="V129" s="93"/>
      <c r="W129" s="100">
        <f>IF(C129&gt;0,SUMIF(W24:AC24,"&gt;=50",W24:AC24),0)</f>
        <v>0</v>
      </c>
      <c r="X129" s="28"/>
      <c r="Y129" s="28"/>
      <c r="Z129" s="28"/>
      <c r="AA129" s="28"/>
      <c r="AB129" s="28"/>
      <c r="AC129" s="28"/>
      <c r="AD129" s="94"/>
    </row>
    <row r="130" spans="1:39" ht="39" customHeight="1" x14ac:dyDescent="0.4">
      <c r="A130" s="78" t="s">
        <v>122</v>
      </c>
      <c r="B130" s="78"/>
      <c r="C130" s="79">
        <f>L29</f>
        <v>0</v>
      </c>
      <c r="D130" s="181">
        <f t="shared" si="49"/>
        <v>0</v>
      </c>
      <c r="E130" s="181"/>
      <c r="F130" s="181"/>
      <c r="G130" s="181"/>
      <c r="H130" s="182">
        <f>IF($I$122&gt;=4,J31,0)</f>
        <v>0</v>
      </c>
      <c r="I130" s="182"/>
      <c r="J130" s="138">
        <f t="shared" si="50"/>
        <v>0</v>
      </c>
      <c r="K130" s="138"/>
      <c r="L130" s="138"/>
      <c r="M130" s="80">
        <f>IF($I$122&gt;=4,J32,0)</f>
        <v>0</v>
      </c>
      <c r="N130" s="80"/>
      <c r="O130" s="138">
        <f t="shared" si="51"/>
        <v>0</v>
      </c>
      <c r="P130" s="138"/>
      <c r="Q130" s="3"/>
      <c r="T130" s="3"/>
      <c r="V130" s="93"/>
      <c r="W130" s="100">
        <f>IF(C130&gt;0,SUMIF(W29:AC29,"&gt;=50",W29:AC29),0)</f>
        <v>0</v>
      </c>
      <c r="X130" s="28"/>
      <c r="Y130" s="28"/>
      <c r="Z130" s="28"/>
      <c r="AA130" s="28"/>
      <c r="AB130" s="28"/>
      <c r="AC130" s="28"/>
      <c r="AD130" s="94"/>
    </row>
    <row r="131" spans="1:39" ht="39" customHeight="1" x14ac:dyDescent="0.4">
      <c r="A131" s="78" t="s">
        <v>123</v>
      </c>
      <c r="B131" s="78"/>
      <c r="C131" s="79">
        <f>L34</f>
        <v>0</v>
      </c>
      <c r="D131" s="181">
        <f t="shared" si="49"/>
        <v>0</v>
      </c>
      <c r="E131" s="181"/>
      <c r="F131" s="181"/>
      <c r="G131" s="181"/>
      <c r="H131" s="182">
        <f>IF($I$122&gt;=4,J36,0)</f>
        <v>0</v>
      </c>
      <c r="I131" s="182"/>
      <c r="J131" s="138">
        <f t="shared" si="50"/>
        <v>0</v>
      </c>
      <c r="K131" s="138"/>
      <c r="L131" s="138"/>
      <c r="M131" s="80">
        <f>IF($I$122&gt;=4,J37,0)</f>
        <v>0</v>
      </c>
      <c r="N131" s="80"/>
      <c r="O131" s="138">
        <f t="shared" si="51"/>
        <v>0</v>
      </c>
      <c r="P131" s="138"/>
      <c r="Q131" s="3"/>
      <c r="T131" s="3"/>
      <c r="V131" s="93"/>
      <c r="W131" s="100">
        <f>IF(C131&gt;0,SUMIF(W34:AC34,"&gt;=50",W34:AC34),0)</f>
        <v>0</v>
      </c>
      <c r="X131" s="28"/>
      <c r="Y131" s="28"/>
      <c r="Z131" s="28"/>
      <c r="AA131" s="28"/>
      <c r="AB131" s="28"/>
      <c r="AC131" s="28"/>
      <c r="AD131" s="94"/>
    </row>
    <row r="132" spans="1:39" ht="39" customHeight="1" x14ac:dyDescent="0.4">
      <c r="A132" s="78" t="s">
        <v>124</v>
      </c>
      <c r="B132" s="78"/>
      <c r="C132" s="79">
        <f>L39</f>
        <v>0</v>
      </c>
      <c r="D132" s="181">
        <f t="shared" si="49"/>
        <v>0</v>
      </c>
      <c r="E132" s="181"/>
      <c r="F132" s="181"/>
      <c r="G132" s="181"/>
      <c r="H132" s="182">
        <f>IF($I$122&gt;=4,J41,0)</f>
        <v>0</v>
      </c>
      <c r="I132" s="182"/>
      <c r="J132" s="138">
        <f t="shared" si="50"/>
        <v>0</v>
      </c>
      <c r="K132" s="138"/>
      <c r="L132" s="138"/>
      <c r="M132" s="80">
        <f>IF($I$122&gt;=4,J42,0)</f>
        <v>0</v>
      </c>
      <c r="N132" s="80"/>
      <c r="O132" s="138">
        <f t="shared" si="51"/>
        <v>0</v>
      </c>
      <c r="P132" s="138"/>
      <c r="Q132" s="3"/>
      <c r="T132" s="3"/>
      <c r="V132" s="93"/>
      <c r="W132" s="100">
        <f>IF(C132&gt;0,SUMIF(W39:AC39,"&gt;=50",W39:AC39),0)</f>
        <v>0</v>
      </c>
      <c r="X132" s="28"/>
      <c r="Y132" s="28"/>
      <c r="Z132" s="28"/>
      <c r="AA132" s="28"/>
      <c r="AB132" s="28"/>
      <c r="AC132" s="28"/>
      <c r="AD132" s="94"/>
    </row>
    <row r="133" spans="1:39" ht="39" customHeight="1" thickBot="1" x14ac:dyDescent="0.45">
      <c r="A133" s="78" t="s">
        <v>125</v>
      </c>
      <c r="B133" s="78"/>
      <c r="C133" s="79">
        <f>L44</f>
        <v>0</v>
      </c>
      <c r="D133" s="181">
        <f t="shared" si="49"/>
        <v>0</v>
      </c>
      <c r="E133" s="181"/>
      <c r="F133" s="181"/>
      <c r="G133" s="181"/>
      <c r="H133" s="182">
        <f>IF($I$122&gt;=4,J46,0)</f>
        <v>0</v>
      </c>
      <c r="I133" s="182"/>
      <c r="J133" s="138">
        <f t="shared" si="50"/>
        <v>0</v>
      </c>
      <c r="K133" s="138"/>
      <c r="L133" s="138"/>
      <c r="M133" s="80">
        <f>IF($I$122&gt;=4,J47,0)</f>
        <v>0</v>
      </c>
      <c r="N133" s="80"/>
      <c r="O133" s="138">
        <f t="shared" si="51"/>
        <v>0</v>
      </c>
      <c r="P133" s="138"/>
      <c r="Q133" s="3"/>
      <c r="T133" s="3"/>
      <c r="V133" s="93"/>
      <c r="W133" s="100">
        <f>IF(C133&gt;0,SUMIF(W44:AC44,"&gt;=50",W44:AC44),0)</f>
        <v>0</v>
      </c>
      <c r="X133" s="28"/>
      <c r="Y133" s="28"/>
      <c r="Z133" s="28"/>
      <c r="AA133" s="28"/>
      <c r="AB133" s="28"/>
      <c r="AC133" s="28"/>
      <c r="AD133" s="94"/>
    </row>
    <row r="134" spans="1:39" ht="39" customHeight="1" thickTop="1" thickBot="1" x14ac:dyDescent="0.45">
      <c r="A134" s="81" t="s">
        <v>39</v>
      </c>
      <c r="B134" s="81"/>
      <c r="C134" s="82">
        <f>SUM(C126:C133)</f>
        <v>0</v>
      </c>
      <c r="D134" s="172">
        <f>SUM(D126:G133)</f>
        <v>0</v>
      </c>
      <c r="E134" s="172"/>
      <c r="F134" s="172"/>
      <c r="G134" s="172"/>
      <c r="H134" s="222">
        <f>SUM(H126:I133)</f>
        <v>0</v>
      </c>
      <c r="I134" s="222"/>
      <c r="J134" s="223">
        <f>SUM(J126:L133)</f>
        <v>0</v>
      </c>
      <c r="K134" s="223"/>
      <c r="L134" s="223"/>
      <c r="M134" s="83">
        <f>SUM(M126:M133)</f>
        <v>0</v>
      </c>
      <c r="N134" s="83"/>
      <c r="O134" s="223">
        <f>SUM(O126:P133)</f>
        <v>0</v>
      </c>
      <c r="P134" s="223"/>
      <c r="V134" s="95"/>
      <c r="W134" s="96"/>
      <c r="X134" s="96"/>
      <c r="Y134" s="96"/>
      <c r="Z134" s="96"/>
      <c r="AA134" s="96"/>
      <c r="AB134" s="96"/>
      <c r="AC134" s="96"/>
      <c r="AD134" s="97"/>
    </row>
    <row r="135" spans="1:39" s="4" customFormat="1" ht="39" customHeight="1" x14ac:dyDescent="0.4">
      <c r="A135" s="84" t="s">
        <v>127</v>
      </c>
      <c r="B135" s="85"/>
      <c r="C135" s="85"/>
      <c r="D135" s="15"/>
      <c r="E135" s="134">
        <f>SUM(W126:W133)</f>
        <v>0</v>
      </c>
      <c r="F135" s="134"/>
      <c r="G135" s="134"/>
      <c r="H135" s="86"/>
      <c r="I135" s="86"/>
      <c r="J135" s="87"/>
      <c r="K135" s="87"/>
      <c r="L135" s="87"/>
      <c r="M135" s="86"/>
      <c r="N135" s="86"/>
      <c r="O135" s="87"/>
      <c r="P135" s="87"/>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ht="163.5" customHeight="1" x14ac:dyDescent="0.4">
      <c r="A136" s="85"/>
      <c r="B136" s="85"/>
      <c r="C136" s="85"/>
      <c r="D136" s="85"/>
      <c r="E136" s="85"/>
      <c r="F136" s="85"/>
      <c r="G136" s="85"/>
      <c r="H136" s="88"/>
      <c r="I136" s="88"/>
      <c r="J136" s="88"/>
      <c r="K136" s="88"/>
      <c r="L136" s="88"/>
      <c r="M136" s="88"/>
      <c r="N136" s="88"/>
      <c r="O136" s="88"/>
      <c r="P136" s="88"/>
    </row>
    <row r="137" spans="1:39" ht="46.5" customHeight="1" x14ac:dyDescent="0.4">
      <c r="A137" s="89" t="s">
        <v>26</v>
      </c>
      <c r="B137" s="218"/>
      <c r="C137" s="219"/>
      <c r="D137" s="219"/>
      <c r="E137" s="219"/>
      <c r="F137" s="219"/>
      <c r="G137" s="220"/>
      <c r="H137" s="176" t="s">
        <v>27</v>
      </c>
      <c r="I137" s="176"/>
      <c r="J137" s="176"/>
      <c r="K137" s="224"/>
      <c r="L137" s="225"/>
      <c r="M137" s="225"/>
      <c r="N137" s="225"/>
      <c r="O137" s="225"/>
      <c r="P137" s="226"/>
    </row>
    <row r="138" spans="1:39" ht="46.5" customHeight="1" x14ac:dyDescent="0.4">
      <c r="A138" s="89" t="s">
        <v>28</v>
      </c>
      <c r="B138" s="218"/>
      <c r="C138" s="219"/>
      <c r="D138" s="219"/>
      <c r="E138" s="219"/>
      <c r="F138" s="219"/>
      <c r="G138" s="220"/>
      <c r="H138" s="176" t="s">
        <v>29</v>
      </c>
      <c r="I138" s="176"/>
      <c r="J138" s="176"/>
      <c r="K138" s="221"/>
      <c r="L138" s="221"/>
      <c r="M138" s="221"/>
      <c r="N138" s="221"/>
      <c r="O138" s="221"/>
      <c r="P138" s="221"/>
    </row>
    <row r="139" spans="1:39" ht="46.5" customHeight="1" x14ac:dyDescent="0.4">
      <c r="A139" s="89" t="s">
        <v>30</v>
      </c>
      <c r="B139" s="218"/>
      <c r="C139" s="219"/>
      <c r="D139" s="219"/>
      <c r="E139" s="219"/>
      <c r="F139" s="219"/>
      <c r="G139" s="220"/>
      <c r="H139" s="176" t="s">
        <v>31</v>
      </c>
      <c r="I139" s="176"/>
      <c r="J139" s="176"/>
      <c r="K139" s="221"/>
      <c r="L139" s="221"/>
      <c r="M139" s="221"/>
      <c r="N139" s="221"/>
      <c r="O139" s="221"/>
      <c r="P139" s="221"/>
    </row>
    <row r="140" spans="1:39" ht="46.5" customHeight="1" x14ac:dyDescent="0.4">
      <c r="A140" s="89" t="s">
        <v>33</v>
      </c>
      <c r="B140" s="218"/>
      <c r="C140" s="219"/>
      <c r="D140" s="219"/>
      <c r="E140" s="219"/>
      <c r="F140" s="219"/>
      <c r="G140" s="219"/>
      <c r="H140" s="219"/>
      <c r="I140" s="219"/>
      <c r="J140" s="219"/>
      <c r="K140" s="219"/>
      <c r="L140" s="219"/>
      <c r="M140" s="219"/>
      <c r="N140" s="219"/>
      <c r="O140" s="219"/>
      <c r="P140" s="220"/>
    </row>
    <row r="141" spans="1:39" ht="46.5" customHeight="1" x14ac:dyDescent="0.4">
      <c r="A141" s="89" t="s">
        <v>32</v>
      </c>
      <c r="B141" s="218"/>
      <c r="C141" s="219"/>
      <c r="D141" s="219"/>
      <c r="E141" s="219"/>
      <c r="F141" s="219"/>
      <c r="G141" s="219"/>
      <c r="H141" s="219"/>
      <c r="I141" s="219"/>
      <c r="J141" s="219"/>
      <c r="K141" s="219"/>
      <c r="L141" s="219"/>
      <c r="M141" s="219"/>
      <c r="N141" s="219"/>
      <c r="O141" s="219"/>
      <c r="P141" s="220"/>
    </row>
  </sheetData>
  <mergeCells count="132">
    <mergeCell ref="B140:P140"/>
    <mergeCell ref="B141:P141"/>
    <mergeCell ref="B138:G138"/>
    <mergeCell ref="H138:J138"/>
    <mergeCell ref="K138:P138"/>
    <mergeCell ref="B139:G139"/>
    <mergeCell ref="H139:J139"/>
    <mergeCell ref="K139:P139"/>
    <mergeCell ref="D134:G134"/>
    <mergeCell ref="H134:I134"/>
    <mergeCell ref="J134:L134"/>
    <mergeCell ref="O134:P134"/>
    <mergeCell ref="B137:G137"/>
    <mergeCell ref="H137:J137"/>
    <mergeCell ref="K137:P137"/>
    <mergeCell ref="D133:G133"/>
    <mergeCell ref="H133:I133"/>
    <mergeCell ref="J133:L133"/>
    <mergeCell ref="O133:P133"/>
    <mergeCell ref="D131:G131"/>
    <mergeCell ref="H131:I131"/>
    <mergeCell ref="J131:L131"/>
    <mergeCell ref="O131:P131"/>
    <mergeCell ref="D132:G132"/>
    <mergeCell ref="H132:I132"/>
    <mergeCell ref="J132:L132"/>
    <mergeCell ref="O132:P132"/>
    <mergeCell ref="D130:G130"/>
    <mergeCell ref="H130:I130"/>
    <mergeCell ref="J130:L130"/>
    <mergeCell ref="O130:P130"/>
    <mergeCell ref="D127:G127"/>
    <mergeCell ref="H127:I127"/>
    <mergeCell ref="J127:L127"/>
    <mergeCell ref="O127:P127"/>
    <mergeCell ref="D128:G128"/>
    <mergeCell ref="H128:I128"/>
    <mergeCell ref="J128:L128"/>
    <mergeCell ref="O128:P128"/>
    <mergeCell ref="A49:C49"/>
    <mergeCell ref="D49:E49"/>
    <mergeCell ref="H49:L49"/>
    <mergeCell ref="M46:O46"/>
    <mergeCell ref="M47:O47"/>
    <mergeCell ref="A86:O86"/>
    <mergeCell ref="B91:M91"/>
    <mergeCell ref="B94:M94"/>
    <mergeCell ref="D129:G129"/>
    <mergeCell ref="H129:I129"/>
    <mergeCell ref="J129:L129"/>
    <mergeCell ref="O129:P129"/>
    <mergeCell ref="M42:O42"/>
    <mergeCell ref="M43:O43"/>
    <mergeCell ref="J44:K45"/>
    <mergeCell ref="L44:L45"/>
    <mergeCell ref="M44:O44"/>
    <mergeCell ref="M45:O45"/>
    <mergeCell ref="M36:O36"/>
    <mergeCell ref="M37:O37"/>
    <mergeCell ref="M38:O38"/>
    <mergeCell ref="J39:K40"/>
    <mergeCell ref="L39:L40"/>
    <mergeCell ref="M39:O39"/>
    <mergeCell ref="M40:O40"/>
    <mergeCell ref="M17:O17"/>
    <mergeCell ref="M18:O18"/>
    <mergeCell ref="J19:K20"/>
    <mergeCell ref="L19:L20"/>
    <mergeCell ref="M33:O33"/>
    <mergeCell ref="J34:K35"/>
    <mergeCell ref="L34:L35"/>
    <mergeCell ref="M34:O34"/>
    <mergeCell ref="M35:O35"/>
    <mergeCell ref="M31:O31"/>
    <mergeCell ref="M32:O32"/>
    <mergeCell ref="C1:J1"/>
    <mergeCell ref="J6:K7"/>
    <mergeCell ref="L6:L7"/>
    <mergeCell ref="M6:O7"/>
    <mergeCell ref="M8:O8"/>
    <mergeCell ref="J9:K10"/>
    <mergeCell ref="L9:L10"/>
    <mergeCell ref="M9:O9"/>
    <mergeCell ref="M10:O10"/>
    <mergeCell ref="M11:O11"/>
    <mergeCell ref="M12:O12"/>
    <mergeCell ref="M13:O13"/>
    <mergeCell ref="J14:K15"/>
    <mergeCell ref="L14:L15"/>
    <mergeCell ref="O126:P126"/>
    <mergeCell ref="M104:P104"/>
    <mergeCell ref="A109:P109"/>
    <mergeCell ref="A113:P113"/>
    <mergeCell ref="F116:L116"/>
    <mergeCell ref="C98:P98"/>
    <mergeCell ref="D99:L99"/>
    <mergeCell ref="M101:O101"/>
    <mergeCell ref="H50:L50"/>
    <mergeCell ref="A64:M65"/>
    <mergeCell ref="A66:M67"/>
    <mergeCell ref="A72:O72"/>
    <mergeCell ref="B78:M78"/>
    <mergeCell ref="B81:M81"/>
    <mergeCell ref="A122:H122"/>
    <mergeCell ref="H124:P124"/>
    <mergeCell ref="M14:O14"/>
    <mergeCell ref="M15:O15"/>
    <mergeCell ref="M16:O16"/>
    <mergeCell ref="C125:G125"/>
    <mergeCell ref="H125:L125"/>
    <mergeCell ref="M125:P125"/>
    <mergeCell ref="D126:G126"/>
    <mergeCell ref="H126:I126"/>
    <mergeCell ref="J126:L126"/>
    <mergeCell ref="E135:G135"/>
    <mergeCell ref="M19:O19"/>
    <mergeCell ref="M20:O20"/>
    <mergeCell ref="M26:O26"/>
    <mergeCell ref="M27:O27"/>
    <mergeCell ref="M28:O28"/>
    <mergeCell ref="J29:K30"/>
    <mergeCell ref="L29:L30"/>
    <mergeCell ref="M29:O29"/>
    <mergeCell ref="M30:O30"/>
    <mergeCell ref="M21:O21"/>
    <mergeCell ref="M22:O22"/>
    <mergeCell ref="M23:O23"/>
    <mergeCell ref="J24:K25"/>
    <mergeCell ref="L24:L25"/>
    <mergeCell ref="M24:O24"/>
    <mergeCell ref="M25:O25"/>
    <mergeCell ref="M41:O41"/>
  </mergeCells>
  <phoneticPr fontId="2"/>
  <pageMargins left="0.70866141732283472" right="0.70866141732283472" top="0.74803149606299213" bottom="0.74803149606299213" header="0.31496062992125984" footer="0.31496062992125984"/>
  <pageSetup paperSize="9" scale="38" fitToHeight="0" orientation="portrait" cellComments="asDisplayed" r:id="rId1"/>
  <rowBreaks count="2" manualBreakCount="2">
    <brk id="50" max="15" man="1"/>
    <brk id="9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診療所</vt:lpstr>
      <vt:lpstr>病院</vt:lpstr>
      <vt:lpstr>診療所!Print_Area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足立 玄洋(adachi-genyou)</cp:lastModifiedBy>
  <cp:lastPrinted>2021-11-16T13:06:58Z</cp:lastPrinted>
  <dcterms:created xsi:type="dcterms:W3CDTF">2021-05-25T06:48:22Z</dcterms:created>
  <dcterms:modified xsi:type="dcterms:W3CDTF">2022-09-29T02:02:30Z</dcterms:modified>
</cp:coreProperties>
</file>