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xr:revisionPtr revIDLastSave="0" documentId="13_ncr:1_{530BD937-A49F-45FE-A9CA-93C1A756EC9E}" xr6:coauthVersionLast="46" xr6:coauthVersionMax="46" xr10:uidLastSave="{00000000-0000-0000-0000-000000000000}"/>
  <bookViews>
    <workbookView xWindow="-120" yWindow="-120" windowWidth="29040" windowHeight="15840" firstSheet="1" activeTab="1" xr2:uid="{00000000-000D-0000-FFFF-FFFF00000000}"/>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病院!$A$8:$K$55</definedName>
    <definedName name="_xlnm.Print_Area" localSheetId="1">診療所!$A$1:$O$133</definedName>
    <definedName name="_xlnm.Print_Area" localSheetId="2">病院!$A$1:$M$159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8" i="10" l="1"/>
  <c r="H148" i="10"/>
  <c r="E148" i="10"/>
  <c r="J148" i="10"/>
  <c r="H144" i="10"/>
  <c r="C148" i="10"/>
  <c r="J40" i="9"/>
  <c r="L37" i="9"/>
  <c r="J55" i="10"/>
  <c r="J54" i="10"/>
  <c r="J51" i="10"/>
  <c r="A106" i="9"/>
  <c r="V7" i="9"/>
  <c r="J37" i="9"/>
  <c r="K37" i="9" s="1"/>
  <c r="R8" i="10"/>
  <c r="G58" i="10"/>
  <c r="G57" i="10"/>
  <c r="E15" i="10"/>
  <c r="D15" i="10"/>
  <c r="D9" i="10"/>
  <c r="C51" i="10"/>
  <c r="C45" i="10"/>
  <c r="C39" i="10"/>
  <c r="C33" i="10"/>
  <c r="C27" i="10"/>
  <c r="C21" i="10"/>
  <c r="C15" i="10"/>
  <c r="X52" i="10" l="1"/>
  <c r="W52" i="10"/>
  <c r="V52" i="10"/>
  <c r="U52" i="10"/>
  <c r="T52" i="10"/>
  <c r="S52" i="10"/>
  <c r="R52" i="10"/>
  <c r="X46" i="10"/>
  <c r="W46" i="10"/>
  <c r="V46" i="10"/>
  <c r="U46" i="10"/>
  <c r="T46" i="10"/>
  <c r="S46" i="10"/>
  <c r="R46" i="10"/>
  <c r="X40" i="10"/>
  <c r="W40" i="10"/>
  <c r="V40" i="10"/>
  <c r="U40" i="10"/>
  <c r="T40" i="10"/>
  <c r="S40" i="10"/>
  <c r="R40" i="10"/>
  <c r="X34" i="10"/>
  <c r="W34" i="10"/>
  <c r="V34" i="10"/>
  <c r="U34" i="10"/>
  <c r="T34" i="10"/>
  <c r="S34" i="10"/>
  <c r="R34" i="10"/>
  <c r="X28" i="10"/>
  <c r="W28" i="10"/>
  <c r="V28" i="10"/>
  <c r="U28" i="10"/>
  <c r="T28" i="10"/>
  <c r="S28" i="10"/>
  <c r="R28" i="10"/>
  <c r="X22" i="10"/>
  <c r="W22" i="10"/>
  <c r="V22" i="10"/>
  <c r="U22" i="10"/>
  <c r="T22" i="10"/>
  <c r="S22" i="10"/>
  <c r="R22" i="10"/>
  <c r="X16" i="10"/>
  <c r="W16" i="10"/>
  <c r="V16" i="10"/>
  <c r="U16" i="10"/>
  <c r="T16" i="10"/>
  <c r="S16" i="10"/>
  <c r="R16" i="10"/>
  <c r="S10" i="10"/>
  <c r="T10" i="10"/>
  <c r="U10" i="10"/>
  <c r="V10" i="10"/>
  <c r="W10" i="10"/>
  <c r="X10" i="10"/>
  <c r="R10" i="10"/>
  <c r="D8" i="10" l="1"/>
  <c r="E8" i="10" s="1"/>
  <c r="F8" i="10" s="1"/>
  <c r="G8" i="10" s="1"/>
  <c r="H8" i="10" s="1"/>
  <c r="I8" i="10" s="1"/>
  <c r="C14" i="10" s="1"/>
  <c r="D14" i="10" s="1"/>
  <c r="S8" i="10"/>
  <c r="T8" i="10" s="1"/>
  <c r="U8" i="10" s="1"/>
  <c r="V8" i="10" s="1"/>
  <c r="W8" i="10" s="1"/>
  <c r="X8" i="10" s="1"/>
  <c r="I51" i="10"/>
  <c r="H51" i="10"/>
  <c r="G51" i="10"/>
  <c r="F51" i="10"/>
  <c r="E51" i="10"/>
  <c r="D51" i="10"/>
  <c r="I45" i="10"/>
  <c r="H45" i="10"/>
  <c r="G45" i="10"/>
  <c r="F45" i="10"/>
  <c r="E45" i="10"/>
  <c r="D45" i="10"/>
  <c r="I39" i="10"/>
  <c r="H39" i="10"/>
  <c r="G39" i="10"/>
  <c r="F39" i="10"/>
  <c r="E39" i="10"/>
  <c r="D39" i="10"/>
  <c r="I33" i="10"/>
  <c r="H33" i="10"/>
  <c r="G33" i="10"/>
  <c r="F33" i="10"/>
  <c r="E33" i="10"/>
  <c r="D33" i="10"/>
  <c r="I27" i="10"/>
  <c r="H27" i="10"/>
  <c r="G27" i="10"/>
  <c r="F27" i="10"/>
  <c r="E27" i="10"/>
  <c r="D27" i="10"/>
  <c r="I21" i="10"/>
  <c r="H21" i="10"/>
  <c r="G21" i="10"/>
  <c r="F21" i="10"/>
  <c r="E21" i="10"/>
  <c r="D21" i="10"/>
  <c r="I15" i="10"/>
  <c r="H15" i="10"/>
  <c r="G15" i="10"/>
  <c r="F15" i="10"/>
  <c r="J33" i="10" l="1"/>
  <c r="J36" i="10"/>
  <c r="J37" i="10"/>
  <c r="J24" i="10"/>
  <c r="J25" i="10"/>
  <c r="J21" i="10"/>
  <c r="J49" i="10"/>
  <c r="J48" i="10"/>
  <c r="J45" i="10"/>
  <c r="J19" i="10"/>
  <c r="J18" i="10"/>
  <c r="J15" i="10"/>
  <c r="J27" i="10"/>
  <c r="J31" i="10"/>
  <c r="J30" i="10"/>
  <c r="J42" i="10"/>
  <c r="J39" i="10"/>
  <c r="J43" i="10"/>
  <c r="E14" i="10"/>
  <c r="F14" i="10" s="1"/>
  <c r="G14" i="10" s="1"/>
  <c r="H14" i="10" s="1"/>
  <c r="I14" i="10" s="1"/>
  <c r="C20" i="10" s="1"/>
  <c r="D20" i="10" s="1"/>
  <c r="E20" i="10" s="1"/>
  <c r="F20" i="10" s="1"/>
  <c r="G20" i="10" s="1"/>
  <c r="H20" i="10" s="1"/>
  <c r="I20" i="10" s="1"/>
  <c r="I9" i="10" l="1"/>
  <c r="H9" i="10"/>
  <c r="G9" i="10"/>
  <c r="F9" i="10"/>
  <c r="E9" i="10"/>
  <c r="C9" i="10"/>
  <c r="J9" i="10" s="1"/>
  <c r="R9" i="10"/>
  <c r="S9" i="10"/>
  <c r="T9" i="10"/>
  <c r="U9" i="10"/>
  <c r="V9" i="10"/>
  <c r="W9" i="10"/>
  <c r="X9" i="10"/>
  <c r="W7" i="9"/>
  <c r="X7" i="9" s="1"/>
  <c r="Y7" i="9" s="1"/>
  <c r="Z7" i="9" s="1"/>
  <c r="AA7" i="9" s="1"/>
  <c r="AB7" i="9" s="1"/>
  <c r="V11" i="9" s="1"/>
  <c r="W11" i="9" s="1"/>
  <c r="X11" i="9" s="1"/>
  <c r="Y11" i="9" s="1"/>
  <c r="Z11" i="9" s="1"/>
  <c r="AA11" i="9" s="1"/>
  <c r="AB11" i="9" s="1"/>
  <c r="V15" i="9" s="1"/>
  <c r="W15" i="9" s="1"/>
  <c r="X15" i="9" s="1"/>
  <c r="Y15" i="9" s="1"/>
  <c r="Z15" i="9" s="1"/>
  <c r="AA15" i="9" s="1"/>
  <c r="AB15" i="9" s="1"/>
  <c r="V19" i="9" s="1"/>
  <c r="W19" i="9" s="1"/>
  <c r="X19" i="9" s="1"/>
  <c r="Y19" i="9" s="1"/>
  <c r="Z19" i="9" s="1"/>
  <c r="AA19" i="9" s="1"/>
  <c r="AB19" i="9" s="1"/>
  <c r="V23" i="9" s="1"/>
  <c r="W23" i="9" s="1"/>
  <c r="X23" i="9" s="1"/>
  <c r="Y23" i="9" s="1"/>
  <c r="Z23" i="9" s="1"/>
  <c r="AA23" i="9" s="1"/>
  <c r="AB23" i="9" s="1"/>
  <c r="V27" i="9" s="1"/>
  <c r="W27" i="9" s="1"/>
  <c r="X27" i="9" s="1"/>
  <c r="Y27" i="9" s="1"/>
  <c r="Z27" i="9" s="1"/>
  <c r="AA27" i="9" s="1"/>
  <c r="AB27" i="9" s="1"/>
  <c r="J12" i="10" l="1"/>
  <c r="G59" i="10" s="1"/>
  <c r="J13" i="10"/>
  <c r="G60" i="10" s="1"/>
  <c r="R14" i="10"/>
  <c r="S14" i="10" s="1"/>
  <c r="T14" i="10" s="1"/>
  <c r="U14" i="10" s="1"/>
  <c r="V14" i="10" s="1"/>
  <c r="W14" i="10" s="1"/>
  <c r="X14" i="10" s="1"/>
  <c r="R20" i="10" s="1"/>
  <c r="S20" i="10" s="1"/>
  <c r="T20" i="10" s="1"/>
  <c r="U20" i="10" s="1"/>
  <c r="V20" i="10" s="1"/>
  <c r="W20" i="10" s="1"/>
  <c r="X20" i="10" s="1"/>
  <c r="R26" i="10" s="1"/>
  <c r="S26" i="10" s="1"/>
  <c r="T26" i="10" s="1"/>
  <c r="U26" i="10" s="1"/>
  <c r="V26" i="10" s="1"/>
  <c r="W26" i="10" s="1"/>
  <c r="X26" i="10" s="1"/>
  <c r="R32" i="10" s="1"/>
  <c r="S32" i="10" s="1"/>
  <c r="T32" i="10" s="1"/>
  <c r="U32" i="10" s="1"/>
  <c r="V32" i="10" s="1"/>
  <c r="W32" i="10" s="1"/>
  <c r="X32" i="10" s="1"/>
  <c r="R38" i="10" s="1"/>
  <c r="S38" i="10" s="1"/>
  <c r="T38" i="10" s="1"/>
  <c r="U38" i="10" s="1"/>
  <c r="V38" i="10" s="1"/>
  <c r="W38" i="10" s="1"/>
  <c r="X38" i="10" s="1"/>
  <c r="R44" i="10" s="1"/>
  <c r="S44" i="10" s="1"/>
  <c r="T44" i="10" s="1"/>
  <c r="U44" i="10" s="1"/>
  <c r="V44" i="10" s="1"/>
  <c r="W44" i="10" s="1"/>
  <c r="X44" i="10" s="1"/>
  <c r="R50" i="10" s="1"/>
  <c r="S50" i="10" s="1"/>
  <c r="T50" i="10" s="1"/>
  <c r="U50" i="10" s="1"/>
  <c r="V50" i="10" s="1"/>
  <c r="W50" i="10" s="1"/>
  <c r="X50" i="10" s="1"/>
  <c r="V31" i="9"/>
  <c r="W31" i="9" s="1"/>
  <c r="X31" i="9" s="1"/>
  <c r="Y31" i="9" s="1"/>
  <c r="Z31" i="9" s="1"/>
  <c r="AA31" i="9" s="1"/>
  <c r="AB31" i="9" s="1"/>
  <c r="V35" i="9" s="1"/>
  <c r="W35" i="9" s="1"/>
  <c r="X35" i="9" s="1"/>
  <c r="Y35" i="9" l="1"/>
  <c r="Z35" i="9" s="1"/>
  <c r="AA35" i="9" s="1"/>
  <c r="G61" i="10"/>
  <c r="I135" i="10" s="1"/>
  <c r="R33" i="10"/>
  <c r="S33" i="10"/>
  <c r="T33" i="10"/>
  <c r="U33" i="10"/>
  <c r="V33" i="10"/>
  <c r="R27" i="10"/>
  <c r="S27" i="10"/>
  <c r="T27" i="10"/>
  <c r="U27" i="10"/>
  <c r="V27" i="10"/>
  <c r="R21" i="10"/>
  <c r="S21" i="10"/>
  <c r="T21" i="10"/>
  <c r="U21" i="10"/>
  <c r="R15" i="10"/>
  <c r="S15" i="10"/>
  <c r="T15" i="10"/>
  <c r="U15" i="10"/>
  <c r="L140" i="10" l="1"/>
  <c r="L144" i="10"/>
  <c r="L143" i="10"/>
  <c r="L141" i="10"/>
  <c r="L145" i="10"/>
  <c r="L146" i="10"/>
  <c r="L147" i="10"/>
  <c r="L142" i="10"/>
  <c r="H143" i="10"/>
  <c r="C144" i="10"/>
  <c r="C143" i="10"/>
  <c r="H142" i="10"/>
  <c r="C146" i="10"/>
  <c r="C141" i="10"/>
  <c r="C145" i="10"/>
  <c r="H147" i="10"/>
  <c r="H145" i="10"/>
  <c r="H140" i="10"/>
  <c r="C147" i="10"/>
  <c r="C140" i="10"/>
  <c r="H141" i="10"/>
  <c r="C142" i="10"/>
  <c r="H146" i="10"/>
  <c r="G63" i="10"/>
  <c r="G62" i="10"/>
  <c r="L33" i="9"/>
  <c r="L29" i="9"/>
  <c r="L25" i="9"/>
  <c r="L21" i="9"/>
  <c r="L17" i="9"/>
  <c r="L13" i="9"/>
  <c r="L9" i="9"/>
  <c r="D113" i="9" l="1"/>
  <c r="J33" i="9"/>
  <c r="D112" i="9" s="1"/>
  <c r="J29" i="9"/>
  <c r="D111" i="9" s="1"/>
  <c r="J25" i="9"/>
  <c r="D110" i="9" s="1"/>
  <c r="J21" i="9"/>
  <c r="D109" i="9" s="1"/>
  <c r="J17" i="9"/>
  <c r="D108" i="9" s="1"/>
  <c r="J13" i="9"/>
  <c r="A141" i="10"/>
  <c r="A142" i="10" s="1"/>
  <c r="A143" i="10" s="1"/>
  <c r="A144" i="10" s="1"/>
  <c r="A145" i="10" s="1"/>
  <c r="A146" i="10" s="1"/>
  <c r="A147" i="10" s="1"/>
  <c r="X27" i="10"/>
  <c r="W27" i="10"/>
  <c r="X21" i="10"/>
  <c r="W21" i="10"/>
  <c r="V21" i="10"/>
  <c r="X15" i="10"/>
  <c r="W15" i="10"/>
  <c r="V15" i="10"/>
  <c r="X51" i="10"/>
  <c r="J9" i="9"/>
  <c r="A107" i="9"/>
  <c r="A108" i="9" s="1"/>
  <c r="A109" i="9" s="1"/>
  <c r="A110" i="9" s="1"/>
  <c r="A111" i="9" s="1"/>
  <c r="A112" i="9" s="1"/>
  <c r="A113" i="9" s="1"/>
  <c r="D107" i="9" l="1"/>
  <c r="D106" i="9"/>
  <c r="K9" i="9"/>
  <c r="O9" i="9" s="1"/>
  <c r="K13" i="9"/>
  <c r="O13" i="9" s="1"/>
  <c r="K29" i="9"/>
  <c r="O29" i="9" s="1"/>
  <c r="K17" i="9"/>
  <c r="O17" i="9" s="1"/>
  <c r="K33" i="9"/>
  <c r="O33" i="9" s="1"/>
  <c r="K21" i="9"/>
  <c r="O21" i="9" s="1"/>
  <c r="O37" i="9"/>
  <c r="K25" i="9"/>
  <c r="O25" i="9" s="1"/>
  <c r="G100" i="9"/>
  <c r="G101" i="9"/>
  <c r="J106" i="9" s="1"/>
  <c r="F107" i="9" l="1"/>
  <c r="F106" i="9"/>
  <c r="F108" i="9"/>
  <c r="F111" i="9"/>
  <c r="F110" i="9"/>
  <c r="F113" i="9"/>
  <c r="F112" i="9"/>
  <c r="F109" i="9"/>
  <c r="J107" i="9"/>
  <c r="J109" i="9"/>
  <c r="J108" i="9"/>
  <c r="J111" i="9"/>
  <c r="J110" i="9"/>
  <c r="J113" i="9"/>
  <c r="J112" i="9"/>
  <c r="D114" i="9"/>
  <c r="J115" i="9" l="1"/>
  <c r="F115" i="9"/>
  <c r="V8" i="9"/>
  <c r="W8" i="9"/>
  <c r="X8" i="9"/>
  <c r="W51" i="10"/>
  <c r="V51" i="10"/>
  <c r="U51" i="10"/>
  <c r="T51" i="10"/>
  <c r="S51" i="10"/>
  <c r="R51" i="10"/>
  <c r="X45" i="10"/>
  <c r="W45" i="10"/>
  <c r="V45" i="10"/>
  <c r="U45" i="10"/>
  <c r="T45" i="10"/>
  <c r="S45" i="10"/>
  <c r="R45" i="10"/>
  <c r="X39" i="10"/>
  <c r="W39" i="10"/>
  <c r="V39" i="10"/>
  <c r="U39" i="10"/>
  <c r="T39" i="10"/>
  <c r="S39" i="10"/>
  <c r="R39" i="10"/>
  <c r="X33" i="10"/>
  <c r="W33" i="10"/>
  <c r="D7" i="9" l="1"/>
  <c r="E7" i="9" s="1"/>
  <c r="F7" i="9" s="1"/>
  <c r="G7" i="9" s="1"/>
  <c r="H7" i="9" s="1"/>
  <c r="I7" i="9" s="1"/>
  <c r="J63" i="10" l="1"/>
  <c r="Y8" i="9"/>
  <c r="Z8" i="9"/>
  <c r="M106" i="9" s="1"/>
  <c r="V106" i="9" s="1"/>
  <c r="J147" i="10" l="1"/>
  <c r="J142" i="10"/>
  <c r="J144" i="10"/>
  <c r="J146" i="10"/>
  <c r="J141" i="10"/>
  <c r="J145" i="10"/>
  <c r="J143" i="10"/>
  <c r="AA36" i="9"/>
  <c r="F114"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118" i="10" l="1"/>
  <c r="J112" i="10"/>
  <c r="C26" i="10"/>
  <c r="L82" i="9"/>
  <c r="D77" i="9"/>
  <c r="Z36" i="9"/>
  <c r="Y36" i="9"/>
  <c r="X36" i="9"/>
  <c r="W36" i="9"/>
  <c r="V36" i="9"/>
  <c r="AB32" i="9"/>
  <c r="AA32" i="9"/>
  <c r="Z32" i="9"/>
  <c r="Y32" i="9"/>
  <c r="X32" i="9"/>
  <c r="W32" i="9"/>
  <c r="V32" i="9"/>
  <c r="AB28" i="9"/>
  <c r="AA28" i="9"/>
  <c r="Z28" i="9"/>
  <c r="Y28" i="9"/>
  <c r="X28" i="9"/>
  <c r="W28" i="9"/>
  <c r="V28" i="9"/>
  <c r="AB24" i="9"/>
  <c r="AA24" i="9"/>
  <c r="Z24" i="9"/>
  <c r="Y24" i="9"/>
  <c r="X24" i="9"/>
  <c r="W24" i="9"/>
  <c r="V24" i="9"/>
  <c r="AB20" i="9"/>
  <c r="AA20" i="9"/>
  <c r="Z20" i="9"/>
  <c r="Y20" i="9"/>
  <c r="X20" i="9"/>
  <c r="W20" i="9"/>
  <c r="V20" i="9"/>
  <c r="AB16" i="9"/>
  <c r="AA16" i="9"/>
  <c r="Z16" i="9"/>
  <c r="Y16" i="9"/>
  <c r="X16" i="9"/>
  <c r="W16" i="9"/>
  <c r="V16" i="9"/>
  <c r="AB12" i="9"/>
  <c r="AA12" i="9"/>
  <c r="Z12" i="9"/>
  <c r="Y12" i="9"/>
  <c r="X12" i="9"/>
  <c r="W12" i="9"/>
  <c r="V12" i="9"/>
  <c r="AB8" i="9"/>
  <c r="AA8"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F35" i="9" l="1"/>
  <c r="G35" i="9" s="1"/>
  <c r="H35" i="9" s="1"/>
  <c r="D26" i="10"/>
  <c r="E26" i="10" s="1"/>
  <c r="F26" i="10" s="1"/>
  <c r="G26" i="10" s="1"/>
  <c r="H26" i="10" s="1"/>
  <c r="I26" i="10" s="1"/>
  <c r="C32" i="10" s="1"/>
  <c r="D32" i="10" s="1"/>
  <c r="E32" i="10" s="1"/>
  <c r="F32" i="10" s="1"/>
  <c r="G32" i="10" l="1"/>
  <c r="M110" i="9"/>
  <c r="V110" i="9" s="1"/>
  <c r="M112" i="9"/>
  <c r="V112" i="9" s="1"/>
  <c r="M111" i="9"/>
  <c r="V111" i="9" s="1"/>
  <c r="M108" i="9"/>
  <c r="V108" i="9" s="1"/>
  <c r="M107" i="9"/>
  <c r="V107" i="9" s="1"/>
  <c r="M113" i="9"/>
  <c r="V113" i="9" s="1"/>
  <c r="M109" i="9"/>
  <c r="V109" i="9" s="1"/>
  <c r="E146" i="10"/>
  <c r="E144" i="10"/>
  <c r="E142" i="10"/>
  <c r="E141" i="10"/>
  <c r="E143" i="10"/>
  <c r="J140" i="10"/>
  <c r="E145" i="10"/>
  <c r="H32" i="10" l="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N115" i="9"/>
  <c r="J114" i="9"/>
  <c r="N113" i="9"/>
  <c r="N107" i="9"/>
  <c r="E147" i="10"/>
  <c r="N112" i="9"/>
  <c r="N110" i="9"/>
  <c r="N109" i="9"/>
  <c r="N108" i="9"/>
  <c r="N111" i="9"/>
  <c r="E140" i="10"/>
  <c r="M114" i="9" l="1"/>
  <c r="N106" i="9"/>
  <c r="N114" i="9" s="1"/>
  <c r="F129" i="10" l="1"/>
  <c r="F9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5" authorId="0" shapeId="0" xr:uid="{00000000-0006-0000-0100-00000100000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<sst xmlns="http://schemas.openxmlformats.org/spreadsheetml/2006/main" count="346" uniqueCount="141">
  <si>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</si>
  <si>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</si>
  <si>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</si>
  <si>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</si>
  <si>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</si>
  <si>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</si>
  <si>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</si>
  <si>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</si>
  <si>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</si>
  <si>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</si>
  <si>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</si>
  <si>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</si>
  <si>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</si>
  <si>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</si>
  <si>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</si>
  <si>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</si>
  <si>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</si>
  <si>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</si>
  <si>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</si>
  <si>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</si>
  <si>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</si>
  <si>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</si>
  <si>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</si>
  <si>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</si>
  <si>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</si>
  <si>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</si>
  <si>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</si>
  <si>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</si>
  <si>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</si>
  <si>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</si>
  <si>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</si>
  <si>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</si>
  <si>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</si>
  <si>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</si>
  <si>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</si>
  <si>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</si>
  <si>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</si>
  <si>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</si>
  <si>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</si>
  <si>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</si>
  <si>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</si>
  <si>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</si>
  <si>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</si>
  <si>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</si>
  <si>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</si>
  <si>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</si>
  <si>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</si>
  <si>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</si>
  <si>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</si>
  <si>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</si>
  <si>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</si>
  <si>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</si>
  <si>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</si>
  <si>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</si>
  <si>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</si>
  <si>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</si>
  <si>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</si>
  <si>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</si>
  <si>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</si>
  <si>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</si>
  <si>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</si>
  <si>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</si>
  <si>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</si>
  <si>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</si>
  <si>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</si>
  <si>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</si>
  <si>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</si>
  <si>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</si>
  <si>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</si>
  <si>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</si>
  <si>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</si>
  <si>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</si>
  <si>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</si>
  <si>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</si>
  <si>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</si>
  <si>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</si>
  <si>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</si>
  <si>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</si>
  <si>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</si>
  <si>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</si>
  <si>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</si>
  <si>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</si>
  <si>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</si>
  <si>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</si>
  <si>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</si>
  <si>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</si>
  <si>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</si>
  <si>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</si>
  <si>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</si>
  <si>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</si>
  <si>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</si>
  <si>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</si>
  <si>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</si>
  <si>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</si>
  <si>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</si>
  <si>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</si>
  <si>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</si>
  <si>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</si>
  <si>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</si>
  <si>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</si>
  <si>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</si>
  <si>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</si>
  <si>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</si>
  <si>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</si>
  <si>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</si>
  <si>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</si>
  <si>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</si>
  <si>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</si>
  <si>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</si>
  <si>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</si>
  <si>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</si>
  <si>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</si>
  <si>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</si>
  <si>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</si>
  <si>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</si>
  <si>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</si>
  <si>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</si>
  <si>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</si>
  <si>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</si>
  <si>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</si>
  <si>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</si>
  <si>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</si>
  <si>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※計算上、必要なので消さないこと。（印刷不要）</t>
    <rPh sb="1" eb="4">
      <t>ケイサンジョウ</t>
    </rPh>
    <rPh sb="5" eb="7">
      <t>ヒツヨウ</t>
    </rPh>
    <rPh sb="10" eb="11">
      <t>ケ</t>
    </rPh>
    <rPh sb="18" eb="20">
      <t>インサツ</t>
    </rPh>
    <rPh sb="20" eb="22">
      <t>フヨウ</t>
    </rPh>
    <phoneticPr fontId="2"/>
  </si>
  <si>
    <t>１日50回以上接種を行った日</t>
    <rPh sb="1" eb="2">
      <t>ニチ</t>
    </rPh>
    <rPh sb="4" eb="5">
      <t>カイ</t>
    </rPh>
    <rPh sb="5" eb="7">
      <t>イジョウ</t>
    </rPh>
    <rPh sb="7" eb="9">
      <t>セッシュ</t>
    </rPh>
    <rPh sb="10" eb="11">
      <t>オコナ</t>
    </rPh>
    <rPh sb="13" eb="14">
      <t>ヒ</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</si>
  <si>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</si>
  <si>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</si>
  <si>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</si>
  <si>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</si>
  <si>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（参考値）
左記の支給を受ける
日の接種数の計</t>
    <rPh sb="1" eb="4">
      <t>サンコウチ</t>
    </rPh>
    <rPh sb="6" eb="8">
      <t>サキ</t>
    </rPh>
    <rPh sb="9" eb="11">
      <t>シキュウ</t>
    </rPh>
    <rPh sb="12" eb="13">
      <t>ウ</t>
    </rPh>
    <rPh sb="16" eb="17">
      <t>ニチ</t>
    </rPh>
    <rPh sb="18" eb="20">
      <t>セッシュ</t>
    </rPh>
    <rPh sb="20" eb="21">
      <t>カズ</t>
    </rPh>
    <rPh sb="22" eb="23">
      <t>ケイ</t>
    </rPh>
    <phoneticPr fontId="2"/>
  </si>
  <si>
    <t>期間中に1日50回以上の接種を達成した週</t>
    <rPh sb="0" eb="3">
      <t>キカンチュウ</t>
    </rPh>
    <rPh sb="5" eb="6">
      <t>ニチ</t>
    </rPh>
    <rPh sb="8" eb="11">
      <t>カイイジョウ</t>
    </rPh>
    <rPh sb="12" eb="14">
      <t>セッシュ</t>
    </rPh>
    <rPh sb="15" eb="17">
      <t>タッセイ</t>
    </rPh>
    <rPh sb="19" eb="20">
      <t>シュウ</t>
    </rPh>
    <phoneticPr fontId="2"/>
  </si>
  <si>
    <t>4週以上達成し、支給対象となる医師延べ時間計</t>
    <rPh sb="1" eb="4">
      <t>シュウイジョウ</t>
    </rPh>
    <rPh sb="4" eb="6">
      <t>タッセイ</t>
    </rPh>
    <rPh sb="8" eb="10">
      <t>シキュウ</t>
    </rPh>
    <rPh sb="10" eb="12">
      <t>タイショウ</t>
    </rPh>
    <rPh sb="15" eb="17">
      <t>イシ</t>
    </rPh>
    <rPh sb="17" eb="18">
      <t>ノ</t>
    </rPh>
    <rPh sb="19" eb="22">
      <t>ジカンケイ</t>
    </rPh>
    <phoneticPr fontId="2"/>
  </si>
  <si>
    <t>(特別体制)医師延べ時間計</t>
    <rPh sb="1" eb="3">
      <t>トクベツ</t>
    </rPh>
    <rPh sb="3" eb="5">
      <t>タイセイ</t>
    </rPh>
    <rPh sb="6" eb="8">
      <t>イシ</t>
    </rPh>
    <rPh sb="8" eb="9">
      <t>ノ</t>
    </rPh>
    <rPh sb="10" eb="13">
      <t>ジカンケイ</t>
    </rPh>
    <phoneticPr fontId="2"/>
  </si>
  <si>
    <t>(     〃       )看護師等の延べ時間計</t>
    <rPh sb="24" eb="25">
      <t>ケイ</t>
    </rPh>
    <phoneticPr fontId="2"/>
  </si>
  <si>
    <t>(                         〃                         )看護師等の延べ時間計</t>
    <rPh sb="62" eb="63">
      <t>ケイ</t>
    </rPh>
    <phoneticPr fontId="2"/>
  </si>
  <si>
    <t>1日50回接種した日の(特別体制)医師延べ時間計（週の端数切り落とし）</t>
    <rPh sb="0" eb="2">
      <t>ツイタチ</t>
    </rPh>
    <rPh sb="4" eb="5">
      <t>カイ</t>
    </rPh>
    <rPh sb="5" eb="7">
      <t>セッシュ</t>
    </rPh>
    <rPh sb="9" eb="10">
      <t>ヒ</t>
    </rPh>
    <rPh sb="12" eb="14">
      <t>トクベツ</t>
    </rPh>
    <rPh sb="14" eb="16">
      <t>タイセイ</t>
    </rPh>
    <rPh sb="17" eb="19">
      <t>イシ</t>
    </rPh>
    <rPh sb="19" eb="20">
      <t>ノ</t>
    </rPh>
    <rPh sb="21" eb="24">
      <t>ジカンケイ</t>
    </rPh>
    <rPh sb="25" eb="26">
      <t>シュウ</t>
    </rPh>
    <rPh sb="27" eb="29">
      <t>ハスウ</t>
    </rPh>
    <rPh sb="29" eb="30">
      <t>キ</t>
    </rPh>
    <rPh sb="31" eb="32">
      <t>オ</t>
    </rPh>
    <phoneticPr fontId="2"/>
  </si>
  <si>
    <t>(                          〃                         )看護師等の延べ時間計（週の端数切り落とし）</t>
    <rPh sb="63" eb="64">
      <t>ケイ</t>
    </rPh>
    <phoneticPr fontId="2"/>
  </si>
  <si>
    <t>特別体制に係る支援を受ける日の接種の計（参考値）</t>
    <rPh sb="20" eb="23">
      <t>サンコウチ</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</si>
  <si>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</si>
  <si>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　令和5年2月5日から3月31日の期間において、別紙報告書のとおりコロナウイルスワクチンの接種を実施したため、以下のとおり請求する。</t>
    <rPh sb="1" eb="3">
      <t>レイワ</t>
    </rPh>
    <rPh sb="4" eb="5">
      <t>ネン</t>
    </rPh>
    <rPh sb="6" eb="7">
      <t>ガツ</t>
    </rPh>
    <rPh sb="8" eb="9">
      <t>ニチ</t>
    </rPh>
    <rPh sb="17" eb="19">
      <t>キカン</t>
    </rPh>
    <rPh sb="45" eb="47">
      <t>セッシュ</t>
    </rPh>
    <rPh sb="48" eb="50">
      <t>ジッシ</t>
    </rPh>
    <rPh sb="55" eb="57">
      <t>イカ</t>
    </rPh>
    <rPh sb="61" eb="63">
      <t>セイキュウ</t>
    </rPh>
    <phoneticPr fontId="2"/>
  </si>
  <si>
    <t>令和5年2月5日から3月31日の間で、</t>
    <rPh sb="0" eb="2">
      <t>レイワ</t>
    </rPh>
    <rPh sb="3" eb="4">
      <t>ネン</t>
    </rPh>
    <rPh sb="7" eb="8">
      <t>ニチ</t>
    </rPh>
    <rPh sb="16" eb="17">
      <t>アイダ</t>
    </rPh>
    <phoneticPr fontId="2"/>
  </si>
  <si>
    <t>　令和5年2月5日から3月31日の期間において、別紙報告書のとおりコロナウイルスワクチンの接種を実施したため、以下のとおり請求する。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</si>
</sst>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8" formatCode="\(General&quot;回&quot;\)"/>
    <numFmt numFmtId="189" formatCode="\(#,##0&quot;回&quot;\);[Red]\(\-#,##0&quot;回&quot;\)"/>
    <numFmt numFmtId="190" formatCode="#,##0_ &quot;時&quot;&quot;間&quot;"/>
    <numFmt numFmtId="191" formatCode="#,##0_ &quot;回&quot;"/>
    <numFmt numFmtId="192" formatCode="#,##0&quot;円&quot;"/>
    <numFmt numFmtId="193" formatCode="#,##0&quot;時&quot;&quot;間&quot;"/>
    <numFmt numFmtId="194" formatCode="#,##0&quot;週&quot;"/>
  </numFmts>
  <fonts count="4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b/>
      <sz val="18"/>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92">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8" fillId="3" borderId="1" xfId="1" applyFont="1" applyFill="1" applyBorder="1" applyAlignment="1">
      <alignment horizontal="center" vertical="center"/>
    </xf>
    <xf numFmtId="0" fontId="25"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5"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2" fillId="0" borderId="6" xfId="2" applyFont="1" applyBorder="1">
      <alignment vertical="center"/>
    </xf>
    <xf numFmtId="0" fontId="33" fillId="0" borderId="6" xfId="0" applyFont="1" applyBorder="1">
      <alignment vertical="center"/>
    </xf>
    <xf numFmtId="0" fontId="0" fillId="0" borderId="6" xfId="0" applyBorder="1">
      <alignment vertical="center"/>
    </xf>
    <xf numFmtId="0" fontId="35" fillId="0" borderId="0" xfId="0" applyFont="1" applyAlignment="1">
      <alignment horizontal="right" vertical="center"/>
    </xf>
    <xf numFmtId="178" fontId="11" fillId="0" borderId="8" xfId="1" applyNumberFormat="1" applyFont="1" applyBorder="1" applyAlignment="1">
      <alignment horizontal="right" vertical="center"/>
    </xf>
    <xf numFmtId="178" fontId="11" fillId="0" borderId="15"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27" fillId="0" borderId="6" xfId="0" applyFont="1" applyBorder="1">
      <alignment vertical="center"/>
    </xf>
    <xf numFmtId="0" fontId="11" fillId="3" borderId="6"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6" xfId="0" applyFont="1" applyBorder="1">
      <alignment vertical="center"/>
    </xf>
    <xf numFmtId="0" fontId="8" fillId="0" borderId="1" xfId="0" applyFont="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6"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8"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11" fillId="0" borderId="6" xfId="2" applyFont="1" applyBorder="1">
      <alignment vertical="center"/>
    </xf>
    <xf numFmtId="181" fontId="11" fillId="0" borderId="15"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83" fontId="0" fillId="0" borderId="6" xfId="0" applyNumberFormat="1" applyBorder="1">
      <alignment vertical="center"/>
    </xf>
    <xf numFmtId="183" fontId="0" fillId="0" borderId="20" xfId="0" applyNumberFormat="1" applyBorder="1">
      <alignment vertical="center"/>
    </xf>
    <xf numFmtId="183" fontId="0" fillId="0" borderId="21" xfId="0" applyNumberFormat="1" applyBorder="1">
      <alignment vertical="center"/>
    </xf>
    <xf numFmtId="177" fontId="15" fillId="0" borderId="12" xfId="1" applyNumberFormat="1" applyFont="1" applyBorder="1">
      <alignment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14"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7" fontId="15" fillId="0" borderId="13" xfId="1" applyNumberFormat="1" applyFont="1" applyBorder="1">
      <alignment vertical="center"/>
    </xf>
    <xf numFmtId="0" fontId="15" fillId="3" borderId="13" xfId="0"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12" xfId="1" applyFont="1" applyFill="1" applyBorder="1" applyAlignment="1">
      <alignment horizontal="center" vertical="center"/>
    </xf>
    <xf numFmtId="179" fontId="11" fillId="0" borderId="0" xfId="0" applyNumberFormat="1" applyFont="1">
      <alignment vertical="center"/>
    </xf>
    <xf numFmtId="177" fontId="15" fillId="0" borderId="2" xfId="1" applyNumberFormat="1" applyFont="1" applyFill="1" applyBorder="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38" fontId="41" fillId="3" borderId="1" xfId="1" applyFont="1" applyFill="1" applyBorder="1" applyAlignment="1">
      <alignment horizontal="center" vertical="center"/>
    </xf>
    <xf numFmtId="176" fontId="42" fillId="2" borderId="1" xfId="0" applyNumberFormat="1" applyFont="1" applyFill="1" applyBorder="1" applyAlignment="1">
      <alignment horizontal="center" vertical="center"/>
    </xf>
    <xf numFmtId="176" fontId="43" fillId="2" borderId="1" xfId="0" applyNumberFormat="1" applyFont="1" applyFill="1" applyBorder="1" applyAlignment="1">
      <alignment horizontal="center" vertical="center"/>
    </xf>
    <xf numFmtId="38" fontId="8" fillId="3" borderId="7" xfId="1" applyFont="1" applyFill="1" applyBorder="1" applyAlignment="1">
      <alignment horizontal="center" vertical="center"/>
    </xf>
    <xf numFmtId="0" fontId="0" fillId="0" borderId="26" xfId="0" applyBorder="1">
      <alignment vertical="center"/>
    </xf>
    <xf numFmtId="0" fontId="0" fillId="0" borderId="29" xfId="0" applyBorder="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6" xfId="0" applyFont="1" applyBorder="1" applyAlignment="1">
      <alignment horizontal="left" vertical="top"/>
    </xf>
    <xf numFmtId="0" fontId="9" fillId="0" borderId="0" xfId="0" applyFont="1" applyAlignment="1">
      <alignment horizontal="right" vertical="center"/>
    </xf>
    <xf numFmtId="0" fontId="15" fillId="0" borderId="0" xfId="0" applyFont="1" applyAlignment="1">
      <alignment horizontal="right" vertical="center"/>
    </xf>
    <xf numFmtId="187" fontId="9" fillId="0" borderId="0" xfId="1" applyNumberFormat="1" applyFont="1" applyBorder="1">
      <alignment vertical="center"/>
    </xf>
    <xf numFmtId="188" fontId="9" fillId="0" borderId="0" xfId="1" applyNumberFormat="1" applyFont="1">
      <alignment vertical="center"/>
    </xf>
    <xf numFmtId="188" fontId="9" fillId="0" borderId="0" xfId="0"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9" fontId="9" fillId="0" borderId="0" xfId="1" applyNumberFormat="1" applyFont="1">
      <alignment vertical="center"/>
    </xf>
    <xf numFmtId="38" fontId="8" fillId="0" borderId="14" xfId="1" applyFont="1" applyFill="1" applyBorder="1" applyAlignment="1">
      <alignment horizontal="left" vertical="center"/>
    </xf>
    <xf numFmtId="0" fontId="22" fillId="0" borderId="1" xfId="0" applyFont="1" applyBorder="1" applyAlignment="1">
      <alignment horizontal="center" vertical="center"/>
    </xf>
    <xf numFmtId="0" fontId="34" fillId="0" borderId="0" xfId="0" applyFont="1" applyAlignment="1">
      <alignment horizontal="right"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7" xfId="0" applyFont="1" applyBorder="1">
      <alignment vertical="center"/>
    </xf>
    <xf numFmtId="0" fontId="25" fillId="0" borderId="8" xfId="0" applyFont="1" applyBorder="1">
      <alignment vertical="center"/>
    </xf>
    <xf numFmtId="0" fontId="14" fillId="0" borderId="0" xfId="0" applyFont="1" applyAlignment="1">
      <alignment vertical="top" wrapText="1"/>
    </xf>
    <xf numFmtId="0" fontId="11" fillId="0" borderId="6" xfId="2" applyFont="1" applyBorder="1">
      <alignment vertical="center"/>
    </xf>
    <xf numFmtId="0" fontId="30" fillId="0" borderId="0" xfId="2" applyFont="1" applyBorder="1" applyAlignment="1">
      <alignment vertical="top" wrapText="1"/>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lignment vertical="center"/>
    </xf>
    <xf numFmtId="0" fontId="0" fillId="0" borderId="33" xfId="0" applyBorder="1">
      <alignment vertical="center"/>
    </xf>
    <xf numFmtId="0" fontId="17" fillId="0" borderId="0" xfId="0" applyFont="1" applyProtection="1">
      <alignment vertical="center"/>
    </xf>
    <xf numFmtId="38" fontId="15" fillId="0" borderId="1" xfId="1" applyFont="1" applyBorder="1" applyAlignment="1">
      <alignment horizontal="right" vertical="center"/>
    </xf>
    <xf numFmtId="38" fontId="15" fillId="0" borderId="1" xfId="1" applyFont="1" applyFill="1" applyBorder="1" applyAlignment="1">
      <alignment horizontal="center" vertical="center"/>
    </xf>
    <xf numFmtId="0" fontId="8" fillId="4" borderId="7" xfId="0" applyFont="1" applyFill="1" applyBorder="1">
      <alignment vertical="center"/>
    </xf>
    <xf numFmtId="0" fontId="8" fillId="4" borderId="14" xfId="0" applyFont="1" applyFill="1" applyBorder="1">
      <alignment vertical="center"/>
    </xf>
    <xf numFmtId="0" fontId="10" fillId="0" borderId="14" xfId="0" applyFont="1" applyBorder="1">
      <alignment vertical="center"/>
    </xf>
    <xf numFmtId="0" fontId="25"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36" xfId="0" applyFont="1" applyBorder="1">
      <alignment vertical="center"/>
    </xf>
    <xf numFmtId="0" fontId="28" fillId="0" borderId="0" xfId="0" applyFont="1" applyAlignment="1">
      <alignment horizontal="center" vertical="top"/>
    </xf>
    <xf numFmtId="38" fontId="15" fillId="0" borderId="7" xfId="1" applyFont="1" applyFill="1" applyBorder="1" applyAlignment="1">
      <alignment horizontal="center" vertical="center"/>
    </xf>
    <xf numFmtId="40" fontId="8" fillId="3" borderId="7" xfId="1" applyNumberFormat="1" applyFont="1" applyFill="1" applyBorder="1" applyAlignment="1">
      <alignment horizontal="center" vertical="center"/>
    </xf>
    <xf numFmtId="176" fontId="42" fillId="2" borderId="7" xfId="0" applyNumberFormat="1" applyFont="1" applyFill="1" applyBorder="1" applyAlignment="1">
      <alignment horizontal="center" vertical="center"/>
    </xf>
    <xf numFmtId="182" fontId="11" fillId="0" borderId="6" xfId="1" applyNumberFormat="1" applyFont="1" applyBorder="1">
      <alignment vertic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2" fillId="0" borderId="6" xfId="0" applyFont="1" applyBorder="1" applyAlignment="1">
      <alignment horizontal="center" vertical="center" wrapText="1"/>
    </xf>
    <xf numFmtId="0" fontId="9" fillId="0" borderId="6" xfId="0" applyFont="1" applyBorder="1" applyAlignment="1">
      <alignment horizontal="center" vertical="center"/>
    </xf>
    <xf numFmtId="181" fontId="11" fillId="0" borderId="8" xfId="1" applyNumberFormat="1" applyFont="1" applyBorder="1" applyAlignment="1">
      <alignment horizontal="right" vertical="center"/>
    </xf>
    <xf numFmtId="38" fontId="8" fillId="0" borderId="7" xfId="1" applyFont="1" applyFill="1" applyBorder="1" applyAlignment="1">
      <alignment horizontal="left" vertical="center"/>
    </xf>
    <xf numFmtId="38" fontId="8" fillId="0" borderId="14" xfId="1" applyFont="1" applyFill="1" applyBorder="1" applyAlignment="1">
      <alignment horizontal="left" vertical="center"/>
    </xf>
    <xf numFmtId="0" fontId="15" fillId="0" borderId="6" xfId="0" applyFont="1" applyBorder="1" applyAlignment="1">
      <alignment horizontal="center" vertical="center" wrapText="1"/>
    </xf>
    <xf numFmtId="0" fontId="28" fillId="3" borderId="6" xfId="0" applyFont="1" applyFill="1" applyBorder="1">
      <alignment vertical="center"/>
    </xf>
    <xf numFmtId="0" fontId="11" fillId="3" borderId="6"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15" fillId="4" borderId="2"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14" xfId="1" applyFont="1" applyFill="1" applyBorder="1" applyAlignment="1">
      <alignment horizontal="center" vertical="center"/>
    </xf>
    <xf numFmtId="186" fontId="15" fillId="0" borderId="7" xfId="1" applyNumberFormat="1" applyFont="1" applyBorder="1">
      <alignment vertical="center"/>
    </xf>
    <xf numFmtId="186" fontId="15" fillId="0" borderId="14" xfId="1" applyNumberFormat="1" applyFont="1" applyBorder="1">
      <alignment vertical="center"/>
    </xf>
    <xf numFmtId="5" fontId="24" fillId="0" borderId="6" xfId="2" applyNumberFormat="1" applyFont="1" applyBorder="1" applyAlignment="1">
      <alignment horizontal="center"/>
    </xf>
    <xf numFmtId="0" fontId="11" fillId="3" borderId="6" xfId="0" applyFont="1" applyFill="1" applyBorder="1" applyAlignment="1">
      <alignment horizontal="right" vertical="center"/>
    </xf>
    <xf numFmtId="0" fontId="11" fillId="3" borderId="8" xfId="2" applyFont="1" applyFill="1" applyBorder="1">
      <alignment vertical="center"/>
    </xf>
    <xf numFmtId="0" fontId="24" fillId="0" borderId="0" xfId="2" applyFont="1" applyBorder="1" applyAlignment="1">
      <alignment horizontal="center" vertical="center"/>
    </xf>
    <xf numFmtId="0" fontId="26" fillId="0" borderId="0" xfId="2" applyFont="1" applyBorder="1" applyAlignment="1">
      <alignment vertical="top" wrapText="1"/>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7" xfId="0" applyFont="1" applyBorder="1">
      <alignment vertical="center"/>
    </xf>
    <xf numFmtId="0" fontId="25" fillId="0" borderId="8" xfId="0" applyFont="1" applyBorder="1">
      <alignment vertical="center"/>
    </xf>
    <xf numFmtId="0" fontId="25" fillId="0" borderId="14" xfId="0" applyFont="1" applyBorder="1">
      <alignment vertical="center"/>
    </xf>
    <xf numFmtId="0" fontId="8" fillId="4" borderId="7" xfId="0" applyFont="1" applyFill="1" applyBorder="1" applyAlignment="1">
      <alignment horizontal="center" vertical="center"/>
    </xf>
    <xf numFmtId="0" fontId="8" fillId="4" borderId="14" xfId="0" applyFont="1" applyFill="1" applyBorder="1" applyAlignment="1">
      <alignment horizontal="center" vertical="center"/>
    </xf>
    <xf numFmtId="0" fontId="8" fillId="0" borderId="7" xfId="0" applyFont="1" applyBorder="1" applyAlignment="1">
      <alignment vertical="center" wrapText="1"/>
    </xf>
    <xf numFmtId="0" fontId="8" fillId="0" borderId="14" xfId="0" applyFont="1" applyBorder="1" applyAlignment="1">
      <alignment vertical="center" wrapText="1"/>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4"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182" fontId="11" fillId="0" borderId="15" xfId="1" applyNumberFormat="1" applyFont="1" applyBorder="1">
      <alignment vertical="center"/>
    </xf>
    <xf numFmtId="181" fontId="11" fillId="0" borderId="15" xfId="1" applyNumberFormat="1" applyFont="1" applyBorder="1">
      <alignment vertical="center"/>
    </xf>
    <xf numFmtId="189" fontId="9" fillId="0" borderId="3" xfId="1" applyNumberFormat="1" applyFont="1" applyBorder="1">
      <alignment vertical="center"/>
    </xf>
    <xf numFmtId="0" fontId="15" fillId="0" borderId="6" xfId="0" applyFont="1" applyBorder="1" applyAlignment="1">
      <alignment horizontal="center" vertical="center"/>
    </xf>
    <xf numFmtId="0" fontId="14" fillId="0" borderId="0" xfId="0" applyFont="1" applyAlignment="1">
      <alignment vertical="top" wrapText="1"/>
    </xf>
    <xf numFmtId="0" fontId="9" fillId="0" borderId="1" xfId="0" applyFont="1" applyBorder="1" applyAlignment="1">
      <alignment horizontal="left" vertical="center"/>
    </xf>
    <xf numFmtId="0" fontId="11" fillId="0" borderId="3" xfId="0" applyFont="1" applyBorder="1" applyAlignment="1">
      <alignment horizontal="center" vertical="center"/>
    </xf>
    <xf numFmtId="0" fontId="34" fillId="0" borderId="0" xfId="0" applyFont="1" applyAlignment="1">
      <alignment horizontal="right" vertical="center"/>
    </xf>
    <xf numFmtId="191" fontId="28" fillId="0" borderId="34" xfId="0" applyNumberFormat="1" applyFont="1" applyBorder="1">
      <alignment vertical="center"/>
    </xf>
    <xf numFmtId="191" fontId="28" fillId="0" borderId="7" xfId="0" applyNumberFormat="1" applyFont="1" applyBorder="1">
      <alignment vertical="center"/>
    </xf>
    <xf numFmtId="191" fontId="28" fillId="0" borderId="35" xfId="0" applyNumberFormat="1" applyFont="1" applyBorder="1">
      <alignment vertical="center"/>
    </xf>
    <xf numFmtId="191" fontId="28" fillId="0" borderId="9" xfId="0" applyNumberFormat="1" applyFont="1" applyBorder="1">
      <alignment vertical="center"/>
    </xf>
    <xf numFmtId="192" fontId="11" fillId="0" borderId="8" xfId="1" applyNumberFormat="1" applyFont="1" applyBorder="1" applyAlignment="1">
      <alignment horizontal="right" vertical="center"/>
    </xf>
    <xf numFmtId="192" fontId="11" fillId="0" borderId="36" xfId="1" applyNumberFormat="1" applyFont="1" applyBorder="1" applyAlignment="1">
      <alignment horizontal="right" vertical="center"/>
    </xf>
    <xf numFmtId="180" fontId="11" fillId="0" borderId="24" xfId="1" applyNumberFormat="1" applyFont="1" applyBorder="1" applyAlignment="1">
      <alignment horizontal="right" vertical="center"/>
    </xf>
    <xf numFmtId="180" fontId="11" fillId="0" borderId="15" xfId="1" applyNumberFormat="1" applyFont="1" applyBorder="1" applyAlignment="1">
      <alignment horizontal="right" vertical="center"/>
    </xf>
    <xf numFmtId="180" fontId="11" fillId="0" borderId="22" xfId="1" applyNumberFormat="1" applyFont="1" applyBorder="1" applyAlignment="1">
      <alignment horizontal="right" vertical="center"/>
    </xf>
    <xf numFmtId="180" fontId="11" fillId="0" borderId="8" xfId="1" applyNumberFormat="1" applyFont="1" applyBorder="1" applyAlignment="1">
      <alignment horizontal="righ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191" fontId="14" fillId="0" borderId="44" xfId="0" applyNumberFormat="1" applyFont="1" applyBorder="1">
      <alignment vertical="center"/>
    </xf>
    <xf numFmtId="191" fontId="14" fillId="0" borderId="45" xfId="0" applyNumberFormat="1" applyFont="1" applyBorder="1">
      <alignment vertical="center"/>
    </xf>
    <xf numFmtId="191" fontId="14" fillId="0" borderId="46" xfId="0" applyNumberFormat="1" applyFont="1" applyBorder="1">
      <alignment vertical="center"/>
    </xf>
    <xf numFmtId="0" fontId="15" fillId="0" borderId="34" xfId="0" applyFont="1" applyBorder="1" applyAlignment="1">
      <alignment horizontal="center" vertical="center" wrapText="1"/>
    </xf>
    <xf numFmtId="0" fontId="15" fillId="0" borderId="7" xfId="0" applyFont="1" applyBorder="1" applyAlignment="1">
      <alignment horizontal="center" vertical="center" wrapText="1"/>
    </xf>
    <xf numFmtId="190" fontId="14" fillId="0" borderId="49" xfId="0" applyNumberFormat="1" applyFont="1" applyFill="1" applyBorder="1">
      <alignment vertical="center"/>
    </xf>
    <xf numFmtId="190" fontId="14" fillId="0" borderId="50" xfId="0" applyNumberFormat="1" applyFont="1" applyFill="1" applyBorder="1">
      <alignment vertical="center"/>
    </xf>
    <xf numFmtId="185" fontId="8" fillId="5" borderId="38" xfId="0" applyNumberFormat="1" applyFont="1" applyFill="1" applyBorder="1" applyAlignment="1">
      <alignment horizontal="center" vertical="center"/>
    </xf>
    <xf numFmtId="185" fontId="8" fillId="5" borderId="39" xfId="0" applyNumberFormat="1" applyFont="1" applyFill="1" applyBorder="1" applyAlignment="1">
      <alignment horizontal="center" vertical="center"/>
    </xf>
    <xf numFmtId="0" fontId="14" fillId="0" borderId="47" xfId="0" applyFont="1" applyBorder="1" applyAlignment="1">
      <alignment horizontal="right" vertical="center"/>
    </xf>
    <xf numFmtId="0" fontId="14" fillId="0" borderId="48" xfId="0" applyFont="1" applyBorder="1" applyAlignment="1">
      <alignment horizontal="right" vertical="center"/>
    </xf>
    <xf numFmtId="0" fontId="14" fillId="0" borderId="28" xfId="0" applyFont="1" applyBorder="1" applyAlignment="1">
      <alignment horizontal="right" vertical="center"/>
    </xf>
    <xf numFmtId="0" fontId="14" fillId="0" borderId="33" xfId="0" applyFont="1" applyBorder="1" applyAlignment="1">
      <alignment horizontal="right" vertical="center"/>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190" fontId="14" fillId="0" borderId="40" xfId="0" applyNumberFormat="1" applyFont="1" applyFill="1" applyBorder="1">
      <alignment vertical="center"/>
    </xf>
    <xf numFmtId="190" fontId="14" fillId="0" borderId="41" xfId="0" applyNumberFormat="1" applyFont="1" applyFill="1" applyBorder="1">
      <alignment vertical="center"/>
    </xf>
    <xf numFmtId="0" fontId="30" fillId="0" borderId="0" xfId="2" applyFont="1" applyBorder="1" applyAlignment="1">
      <alignment vertical="top" wrapText="1"/>
    </xf>
    <xf numFmtId="0" fontId="44" fillId="0" borderId="0" xfId="0" applyFont="1" applyAlignment="1">
      <alignment horizontal="left" vertical="top" wrapText="1"/>
    </xf>
    <xf numFmtId="0" fontId="11" fillId="0" borderId="6" xfId="2" applyFont="1" applyBorder="1">
      <alignment vertical="center"/>
    </xf>
    <xf numFmtId="0" fontId="8" fillId="0" borderId="7" xfId="0" applyFont="1" applyBorder="1">
      <alignment vertical="center"/>
    </xf>
    <xf numFmtId="0" fontId="8" fillId="0" borderId="14" xfId="0" applyFont="1" applyBorder="1">
      <alignment vertical="center"/>
    </xf>
    <xf numFmtId="0" fontId="20" fillId="0" borderId="0" xfId="0" applyFont="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0" xfId="0" applyFont="1" applyBorder="1" applyAlignment="1">
      <alignment vertical="center" wrapText="1"/>
    </xf>
    <xf numFmtId="0" fontId="8" fillId="0" borderId="7" xfId="0" applyFont="1" applyFill="1" applyBorder="1" applyAlignment="1">
      <alignment vertical="center" wrapText="1"/>
    </xf>
    <xf numFmtId="0" fontId="8" fillId="0" borderId="14" xfId="0" applyFont="1" applyFill="1" applyBorder="1" applyAlignment="1">
      <alignment vertical="center" wrapText="1"/>
    </xf>
    <xf numFmtId="5" fontId="34" fillId="0" borderId="6" xfId="2" applyNumberFormat="1" applyFont="1" applyBorder="1" applyAlignment="1">
      <alignment horizontal="center"/>
    </xf>
    <xf numFmtId="0" fontId="10" fillId="0" borderId="3" xfId="0" applyFont="1" applyBorder="1" applyAlignment="1">
      <alignment horizontal="center" vertical="center" wrapText="1"/>
    </xf>
    <xf numFmtId="0" fontId="11" fillId="0" borderId="0" xfId="0" applyFont="1" applyAlignment="1">
      <alignment vertical="center"/>
    </xf>
    <xf numFmtId="0" fontId="11" fillId="0" borderId="6" xfId="0" applyFont="1" applyBorder="1" applyAlignment="1">
      <alignment horizontal="center" vertical="center"/>
    </xf>
    <xf numFmtId="0" fontId="11" fillId="0" borderId="23" xfId="0" applyFont="1" applyBorder="1" applyAlignment="1">
      <alignment horizontal="center" vertical="center"/>
    </xf>
    <xf numFmtId="193" fontId="15" fillId="0" borderId="43" xfId="0" applyNumberFormat="1" applyFont="1" applyFill="1" applyBorder="1" applyAlignment="1">
      <alignment vertical="center"/>
    </xf>
    <xf numFmtId="193" fontId="15" fillId="0" borderId="27" xfId="0" applyNumberFormat="1" applyFont="1" applyFill="1" applyBorder="1" applyAlignment="1">
      <alignment vertical="center"/>
    </xf>
    <xf numFmtId="193" fontId="15" fillId="0" borderId="45" xfId="0" applyNumberFormat="1" applyFont="1" applyFill="1" applyBorder="1" applyAlignment="1">
      <alignment vertical="center"/>
    </xf>
    <xf numFmtId="193" fontId="15" fillId="0" borderId="46" xfId="0" applyNumberFormat="1" applyFont="1" applyFill="1" applyBorder="1" applyAlignment="1">
      <alignmen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27" xfId="0" applyFont="1" applyBorder="1" applyAlignment="1">
      <alignment horizontal="left" vertical="center"/>
    </xf>
    <xf numFmtId="0" fontId="8" fillId="0" borderId="1" xfId="0" applyFont="1" applyBorder="1" applyAlignment="1">
      <alignment horizontal="center" vertical="center"/>
    </xf>
    <xf numFmtId="0" fontId="11" fillId="3" borderId="7" xfId="0" applyFont="1" applyFill="1" applyBorder="1">
      <alignment vertical="center"/>
    </xf>
    <xf numFmtId="0" fontId="11" fillId="3" borderId="8" xfId="0" applyFont="1" applyFill="1" applyBorder="1">
      <alignment vertical="center"/>
    </xf>
    <xf numFmtId="0" fontId="0" fillId="3" borderId="1" xfId="0" applyFill="1" applyBorder="1">
      <alignment vertical="center"/>
    </xf>
    <xf numFmtId="194" fontId="14" fillId="0" borderId="52" xfId="0" applyNumberFormat="1" applyFont="1" applyBorder="1" applyAlignment="1">
      <alignment horizontal="right" vertical="center"/>
    </xf>
    <xf numFmtId="194" fontId="14" fillId="0" borderId="53" xfId="0" applyNumberFormat="1" applyFont="1" applyBorder="1" applyAlignment="1">
      <alignment horizontal="right" vertical="center"/>
    </xf>
    <xf numFmtId="181" fontId="11" fillId="0" borderId="15" xfId="1" applyNumberFormat="1" applyFont="1" applyBorder="1" applyAlignment="1">
      <alignment horizontal="right" vertical="center"/>
    </xf>
    <xf numFmtId="192" fontId="11" fillId="0" borderId="15" xfId="1" applyNumberFormat="1" applyFont="1" applyBorder="1" applyAlignment="1">
      <alignment horizontal="right" vertical="center"/>
    </xf>
    <xf numFmtId="192" fontId="11" fillId="0" borderId="37" xfId="1" applyNumberFormat="1" applyFont="1" applyBorder="1" applyAlignment="1">
      <alignment horizontal="right" vertical="center"/>
    </xf>
    <xf numFmtId="38" fontId="11" fillId="0" borderId="7" xfId="1" applyFont="1" applyBorder="1" applyAlignment="1">
      <alignment horizontal="center" vertical="center"/>
    </xf>
    <xf numFmtId="38" fontId="11" fillId="0" borderId="14" xfId="1" applyFont="1" applyBorder="1" applyAlignment="1">
      <alignment horizontal="center" vertical="center"/>
    </xf>
    <xf numFmtId="0" fontId="11" fillId="3" borderId="14" xfId="0" applyFont="1" applyFill="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RowHeight="18.75" x14ac:dyDescent="0.4"/>
  <cols>
    <col min="1" max="1" width="14.25" style="84" bestFit="1" customWidth="1"/>
    <col min="2" max="43" width="8.375" style="84" customWidth="1"/>
    <col min="44" max="16384" width="9" style="84"/>
  </cols>
  <sheetData>
    <row r="1" spans="1:43" ht="19.5" thickBot="1" x14ac:dyDescent="0.45">
      <c r="B1" s="86" t="s">
        <v>0</v>
      </c>
      <c r="C1" s="86" t="s">
        <v>1</v>
      </c>
      <c r="D1" s="86" t="s">
        <v>2</v>
      </c>
      <c r="E1" s="86" t="s">
        <v>3</v>
      </c>
      <c r="F1" s="86" t="s">
        <v>4</v>
      </c>
      <c r="G1" s="86" t="s">
        <v>5</v>
      </c>
      <c r="H1" s="87" t="s">
        <v>6</v>
      </c>
      <c r="I1" s="85" t="s">
        <v>0</v>
      </c>
      <c r="J1" s="86" t="s">
        <v>1</v>
      </c>
      <c r="K1" s="86" t="s">
        <v>2</v>
      </c>
      <c r="L1" s="86" t="s">
        <v>3</v>
      </c>
      <c r="M1" s="86" t="s">
        <v>4</v>
      </c>
      <c r="N1" s="86" t="s">
        <v>5</v>
      </c>
      <c r="O1" s="86" t="s">
        <v>6</v>
      </c>
      <c r="P1" s="85" t="s">
        <v>0</v>
      </c>
      <c r="Q1" s="86" t="s">
        <v>1</v>
      </c>
      <c r="R1" s="86" t="s">
        <v>2</v>
      </c>
      <c r="S1" s="86" t="s">
        <v>3</v>
      </c>
      <c r="T1" s="86" t="s">
        <v>4</v>
      </c>
      <c r="U1" s="86" t="s">
        <v>5</v>
      </c>
      <c r="V1" s="86" t="s">
        <v>6</v>
      </c>
      <c r="W1" s="85" t="s">
        <v>0</v>
      </c>
      <c r="X1" s="86" t="s">
        <v>1</v>
      </c>
      <c r="Y1" s="86" t="s">
        <v>2</v>
      </c>
      <c r="Z1" s="86" t="s">
        <v>3</v>
      </c>
      <c r="AA1" s="86" t="s">
        <v>4</v>
      </c>
      <c r="AB1" s="86" t="s">
        <v>5</v>
      </c>
      <c r="AC1" s="86" t="s">
        <v>6</v>
      </c>
      <c r="AD1" s="85" t="s">
        <v>0</v>
      </c>
      <c r="AE1" s="86" t="s">
        <v>1</v>
      </c>
      <c r="AF1" s="86" t="s">
        <v>2</v>
      </c>
      <c r="AG1" s="86" t="s">
        <v>3</v>
      </c>
      <c r="AH1" s="86" t="s">
        <v>4</v>
      </c>
      <c r="AI1" s="86" t="s">
        <v>5</v>
      </c>
      <c r="AJ1" s="86" t="s">
        <v>6</v>
      </c>
      <c r="AK1" s="85" t="s">
        <v>0</v>
      </c>
      <c r="AL1" s="86" t="s">
        <v>1</v>
      </c>
      <c r="AM1" s="86" t="s">
        <v>2</v>
      </c>
      <c r="AN1" s="86" t="s">
        <v>3</v>
      </c>
      <c r="AO1" s="86" t="s">
        <v>4</v>
      </c>
      <c r="AP1" s="86" t="s">
        <v>5</v>
      </c>
      <c r="AQ1" s="86" t="s">
        <v>6</v>
      </c>
    </row>
    <row r="2" spans="1:43" x14ac:dyDescent="0.4">
      <c r="A2" s="45" t="s">
        <v>95</v>
      </c>
      <c r="B2" s="88" t="str">
        <f>""</f>
        <v/>
      </c>
      <c r="C2" s="88" t="str">
        <f>""</f>
        <v/>
      </c>
      <c r="D2" s="88" t="str">
        <f>""</f>
        <v/>
      </c>
      <c r="E2" s="88">
        <v>44531</v>
      </c>
      <c r="F2" s="88">
        <f>E2+1</f>
        <v>44532</v>
      </c>
      <c r="G2" s="88">
        <f t="shared" ref="G2:AI2" si="0">F2+1</f>
        <v>44533</v>
      </c>
      <c r="H2" s="89">
        <f t="shared" si="0"/>
        <v>44534</v>
      </c>
      <c r="I2" s="90">
        <f t="shared" si="0"/>
        <v>44535</v>
      </c>
      <c r="J2" s="88">
        <f t="shared" si="0"/>
        <v>44536</v>
      </c>
      <c r="K2" s="88">
        <f t="shared" si="0"/>
        <v>44537</v>
      </c>
      <c r="L2" s="88">
        <f t="shared" si="0"/>
        <v>44538</v>
      </c>
      <c r="M2" s="88">
        <f t="shared" si="0"/>
        <v>44539</v>
      </c>
      <c r="N2" s="88">
        <f t="shared" si="0"/>
        <v>44540</v>
      </c>
      <c r="O2" s="88">
        <f t="shared" si="0"/>
        <v>44541</v>
      </c>
      <c r="P2" s="90">
        <f t="shared" si="0"/>
        <v>44542</v>
      </c>
      <c r="Q2" s="88">
        <f t="shared" si="0"/>
        <v>44543</v>
      </c>
      <c r="R2" s="88">
        <f t="shared" si="0"/>
        <v>44544</v>
      </c>
      <c r="S2" s="88">
        <f t="shared" si="0"/>
        <v>44545</v>
      </c>
      <c r="T2" s="88">
        <f t="shared" si="0"/>
        <v>44546</v>
      </c>
      <c r="U2" s="88">
        <f t="shared" si="0"/>
        <v>44547</v>
      </c>
      <c r="V2" s="88">
        <f t="shared" si="0"/>
        <v>44548</v>
      </c>
      <c r="W2" s="90">
        <f t="shared" si="0"/>
        <v>44549</v>
      </c>
      <c r="X2" s="88">
        <f t="shared" si="0"/>
        <v>44550</v>
      </c>
      <c r="Y2" s="88">
        <f t="shared" si="0"/>
        <v>44551</v>
      </c>
      <c r="Z2" s="88">
        <f t="shared" si="0"/>
        <v>44552</v>
      </c>
      <c r="AA2" s="88">
        <f t="shared" si="0"/>
        <v>44553</v>
      </c>
      <c r="AB2" s="88">
        <f t="shared" si="0"/>
        <v>44554</v>
      </c>
      <c r="AC2" s="88">
        <f t="shared" si="0"/>
        <v>44555</v>
      </c>
      <c r="AD2" s="90">
        <f t="shared" si="0"/>
        <v>44556</v>
      </c>
      <c r="AE2" s="88">
        <f t="shared" si="0"/>
        <v>44557</v>
      </c>
      <c r="AF2" s="88">
        <f t="shared" si="0"/>
        <v>44558</v>
      </c>
      <c r="AG2" s="88">
        <f t="shared" si="0"/>
        <v>44559</v>
      </c>
      <c r="AH2" s="88">
        <f t="shared" si="0"/>
        <v>44560</v>
      </c>
      <c r="AI2" s="88">
        <f t="shared" si="0"/>
        <v>44561</v>
      </c>
      <c r="AJ2" s="88" t="str">
        <f>""</f>
        <v/>
      </c>
      <c r="AK2" s="90" t="str">
        <f>""</f>
        <v/>
      </c>
      <c r="AL2" s="88" t="str">
        <f>""</f>
        <v/>
      </c>
      <c r="AM2" s="88" t="str">
        <f>""</f>
        <v/>
      </c>
      <c r="AN2" s="88" t="str">
        <f>""</f>
        <v/>
      </c>
      <c r="AO2" s="88" t="str">
        <f>""</f>
        <v/>
      </c>
      <c r="AP2" s="88" t="str">
        <f>""</f>
        <v/>
      </c>
      <c r="AQ2" s="88" t="str">
        <f>""</f>
        <v/>
      </c>
    </row>
    <row r="3" spans="1:43" x14ac:dyDescent="0.4">
      <c r="A3" s="45" t="s">
        <v>86</v>
      </c>
      <c r="B3" s="88" t="str">
        <f>""</f>
        <v/>
      </c>
      <c r="C3" s="88" t="str">
        <f>""</f>
        <v/>
      </c>
      <c r="D3" s="88" t="str">
        <f>""</f>
        <v/>
      </c>
      <c r="E3" s="88" t="str">
        <f>""</f>
        <v/>
      </c>
      <c r="F3" s="88" t="str">
        <f>""</f>
        <v/>
      </c>
      <c r="G3" s="88" t="str">
        <f>""</f>
        <v/>
      </c>
      <c r="H3" s="89">
        <v>44562</v>
      </c>
      <c r="I3" s="90">
        <f t="shared" ref="I3:AI3" si="1">H3+1</f>
        <v>44563</v>
      </c>
      <c r="J3" s="88">
        <f t="shared" si="1"/>
        <v>44564</v>
      </c>
      <c r="K3" s="88">
        <f t="shared" si="1"/>
        <v>44565</v>
      </c>
      <c r="L3" s="88">
        <f t="shared" si="1"/>
        <v>44566</v>
      </c>
      <c r="M3" s="88">
        <f t="shared" si="1"/>
        <v>44567</v>
      </c>
      <c r="N3" s="88">
        <f t="shared" si="1"/>
        <v>44568</v>
      </c>
      <c r="O3" s="88">
        <f t="shared" si="1"/>
        <v>44569</v>
      </c>
      <c r="P3" s="90">
        <f t="shared" si="1"/>
        <v>44570</v>
      </c>
      <c r="Q3" s="88">
        <f t="shared" si="1"/>
        <v>44571</v>
      </c>
      <c r="R3" s="88">
        <f t="shared" si="1"/>
        <v>44572</v>
      </c>
      <c r="S3" s="88">
        <f t="shared" si="1"/>
        <v>44573</v>
      </c>
      <c r="T3" s="88">
        <f t="shared" si="1"/>
        <v>44574</v>
      </c>
      <c r="U3" s="88">
        <f t="shared" si="1"/>
        <v>44575</v>
      </c>
      <c r="V3" s="88">
        <f t="shared" si="1"/>
        <v>44576</v>
      </c>
      <c r="W3" s="90">
        <f t="shared" si="1"/>
        <v>44577</v>
      </c>
      <c r="X3" s="88">
        <f t="shared" si="1"/>
        <v>44578</v>
      </c>
      <c r="Y3" s="88">
        <f t="shared" si="1"/>
        <v>44579</v>
      </c>
      <c r="Z3" s="88">
        <f t="shared" si="1"/>
        <v>44580</v>
      </c>
      <c r="AA3" s="88">
        <f t="shared" si="1"/>
        <v>44581</v>
      </c>
      <c r="AB3" s="88">
        <f t="shared" si="1"/>
        <v>44582</v>
      </c>
      <c r="AC3" s="88">
        <f t="shared" si="1"/>
        <v>44583</v>
      </c>
      <c r="AD3" s="90">
        <f t="shared" si="1"/>
        <v>44584</v>
      </c>
      <c r="AE3" s="88">
        <f t="shared" si="1"/>
        <v>44585</v>
      </c>
      <c r="AF3" s="88">
        <f t="shared" si="1"/>
        <v>44586</v>
      </c>
      <c r="AG3" s="88">
        <f t="shared" si="1"/>
        <v>44587</v>
      </c>
      <c r="AH3" s="88">
        <f t="shared" si="1"/>
        <v>44588</v>
      </c>
      <c r="AI3" s="88">
        <f t="shared" si="1"/>
        <v>44589</v>
      </c>
      <c r="AJ3" s="88">
        <f t="shared" ref="AJ3:AL3" si="2">AI3+1</f>
        <v>44590</v>
      </c>
      <c r="AK3" s="90">
        <f t="shared" si="2"/>
        <v>44591</v>
      </c>
      <c r="AL3" s="88">
        <f t="shared" si="2"/>
        <v>44592</v>
      </c>
      <c r="AM3" s="88" t="str">
        <f>""</f>
        <v/>
      </c>
      <c r="AN3" s="88" t="str">
        <f>""</f>
        <v/>
      </c>
      <c r="AO3" s="88" t="str">
        <f>""</f>
        <v/>
      </c>
      <c r="AP3" s="88" t="str">
        <f>""</f>
        <v/>
      </c>
      <c r="AQ3" s="88" t="str">
        <f>""</f>
        <v/>
      </c>
    </row>
    <row r="4" spans="1:43" x14ac:dyDescent="0.4">
      <c r="A4" s="45" t="s">
        <v>87</v>
      </c>
      <c r="B4" s="88" t="str">
        <f>""</f>
        <v/>
      </c>
      <c r="C4" s="88" t="str">
        <f>""</f>
        <v/>
      </c>
      <c r="D4" s="88">
        <v>44593</v>
      </c>
      <c r="E4" s="88">
        <v>44594</v>
      </c>
      <c r="F4" s="88">
        <v>44595</v>
      </c>
      <c r="G4" s="88">
        <v>44596</v>
      </c>
      <c r="H4" s="89">
        <v>44597</v>
      </c>
      <c r="I4" s="90">
        <f t="shared" ref="I4:AE4" si="3">H4+1</f>
        <v>44598</v>
      </c>
      <c r="J4" s="88">
        <f t="shared" si="3"/>
        <v>44599</v>
      </c>
      <c r="K4" s="88">
        <f t="shared" si="3"/>
        <v>44600</v>
      </c>
      <c r="L4" s="88">
        <f t="shared" si="3"/>
        <v>44601</v>
      </c>
      <c r="M4" s="88">
        <f t="shared" si="3"/>
        <v>44602</v>
      </c>
      <c r="N4" s="88">
        <f t="shared" si="3"/>
        <v>44603</v>
      </c>
      <c r="O4" s="88">
        <f t="shared" si="3"/>
        <v>44604</v>
      </c>
      <c r="P4" s="90">
        <f t="shared" si="3"/>
        <v>44605</v>
      </c>
      <c r="Q4" s="88">
        <f t="shared" si="3"/>
        <v>44606</v>
      </c>
      <c r="R4" s="88">
        <f t="shared" si="3"/>
        <v>44607</v>
      </c>
      <c r="S4" s="88">
        <f t="shared" si="3"/>
        <v>44608</v>
      </c>
      <c r="T4" s="88">
        <f t="shared" si="3"/>
        <v>44609</v>
      </c>
      <c r="U4" s="88">
        <f t="shared" si="3"/>
        <v>44610</v>
      </c>
      <c r="V4" s="88">
        <f t="shared" si="3"/>
        <v>44611</v>
      </c>
      <c r="W4" s="90">
        <f t="shared" si="3"/>
        <v>44612</v>
      </c>
      <c r="X4" s="88">
        <f t="shared" si="3"/>
        <v>44613</v>
      </c>
      <c r="Y4" s="88">
        <f t="shared" si="3"/>
        <v>44614</v>
      </c>
      <c r="Z4" s="88">
        <f t="shared" si="3"/>
        <v>44615</v>
      </c>
      <c r="AA4" s="88">
        <f t="shared" si="3"/>
        <v>44616</v>
      </c>
      <c r="AB4" s="88">
        <f t="shared" si="3"/>
        <v>44617</v>
      </c>
      <c r="AC4" s="88">
        <f t="shared" si="3"/>
        <v>44618</v>
      </c>
      <c r="AD4" s="90">
        <f t="shared" si="3"/>
        <v>44619</v>
      </c>
      <c r="AE4" s="88">
        <f t="shared" si="3"/>
        <v>44620</v>
      </c>
      <c r="AF4" s="88" t="str">
        <f>""</f>
        <v/>
      </c>
      <c r="AG4" s="88" t="str">
        <f>""</f>
        <v/>
      </c>
      <c r="AH4" s="88" t="str">
        <f>""</f>
        <v/>
      </c>
      <c r="AI4" s="88" t="str">
        <f>""</f>
        <v/>
      </c>
      <c r="AJ4" s="88" t="str">
        <f>""</f>
        <v/>
      </c>
      <c r="AK4" s="90" t="str">
        <f>""</f>
        <v/>
      </c>
      <c r="AL4" s="88" t="str">
        <f>""</f>
        <v/>
      </c>
      <c r="AM4" s="88" t="str">
        <f>""</f>
        <v/>
      </c>
      <c r="AN4" s="88" t="str">
        <f>""</f>
        <v/>
      </c>
      <c r="AO4" s="88" t="str">
        <f>""</f>
        <v/>
      </c>
      <c r="AP4" s="88" t="str">
        <f>""</f>
        <v/>
      </c>
      <c r="AQ4" s="88" t="str">
        <f>""</f>
        <v/>
      </c>
    </row>
    <row r="5" spans="1:43" x14ac:dyDescent="0.4">
      <c r="A5" s="45" t="s">
        <v>88</v>
      </c>
      <c r="B5" s="88" t="str">
        <f>""</f>
        <v/>
      </c>
      <c r="C5" s="88" t="str">
        <f>""</f>
        <v/>
      </c>
      <c r="D5" s="88">
        <v>44621</v>
      </c>
      <c r="E5" s="88">
        <v>44622</v>
      </c>
      <c r="F5" s="88">
        <v>44623</v>
      </c>
      <c r="G5" s="88">
        <v>44624</v>
      </c>
      <c r="H5" s="89">
        <v>44625</v>
      </c>
      <c r="I5" s="90">
        <f t="shared" ref="I5:AH5" si="4">H5+1</f>
        <v>44626</v>
      </c>
      <c r="J5" s="88">
        <f t="shared" si="4"/>
        <v>44627</v>
      </c>
      <c r="K5" s="88">
        <f t="shared" si="4"/>
        <v>44628</v>
      </c>
      <c r="L5" s="88">
        <f t="shared" si="4"/>
        <v>44629</v>
      </c>
      <c r="M5" s="88">
        <f t="shared" si="4"/>
        <v>44630</v>
      </c>
      <c r="N5" s="88">
        <f t="shared" si="4"/>
        <v>44631</v>
      </c>
      <c r="O5" s="88">
        <f t="shared" si="4"/>
        <v>44632</v>
      </c>
      <c r="P5" s="90">
        <f t="shared" si="4"/>
        <v>44633</v>
      </c>
      <c r="Q5" s="88">
        <f t="shared" si="4"/>
        <v>44634</v>
      </c>
      <c r="R5" s="88">
        <f t="shared" si="4"/>
        <v>44635</v>
      </c>
      <c r="S5" s="88">
        <f t="shared" si="4"/>
        <v>44636</v>
      </c>
      <c r="T5" s="88">
        <f t="shared" si="4"/>
        <v>44637</v>
      </c>
      <c r="U5" s="88">
        <f t="shared" si="4"/>
        <v>44638</v>
      </c>
      <c r="V5" s="88">
        <f t="shared" si="4"/>
        <v>44639</v>
      </c>
      <c r="W5" s="90">
        <f t="shared" si="4"/>
        <v>44640</v>
      </c>
      <c r="X5" s="88">
        <f t="shared" si="4"/>
        <v>44641</v>
      </c>
      <c r="Y5" s="88">
        <f t="shared" si="4"/>
        <v>44642</v>
      </c>
      <c r="Z5" s="88">
        <f t="shared" si="4"/>
        <v>44643</v>
      </c>
      <c r="AA5" s="88">
        <f t="shared" si="4"/>
        <v>44644</v>
      </c>
      <c r="AB5" s="88">
        <f t="shared" si="4"/>
        <v>44645</v>
      </c>
      <c r="AC5" s="88">
        <f t="shared" si="4"/>
        <v>44646</v>
      </c>
      <c r="AD5" s="90">
        <f t="shared" si="4"/>
        <v>44647</v>
      </c>
      <c r="AE5" s="88">
        <f t="shared" si="4"/>
        <v>44648</v>
      </c>
      <c r="AF5" s="88">
        <f t="shared" si="4"/>
        <v>44649</v>
      </c>
      <c r="AG5" s="88">
        <f t="shared" si="4"/>
        <v>44650</v>
      </c>
      <c r="AH5" s="88">
        <f t="shared" si="4"/>
        <v>44651</v>
      </c>
      <c r="AI5" s="88" t="str">
        <f>""</f>
        <v/>
      </c>
      <c r="AJ5" s="88" t="str">
        <f>""</f>
        <v/>
      </c>
      <c r="AK5" s="90" t="str">
        <f>""</f>
        <v/>
      </c>
      <c r="AL5" s="88" t="str">
        <f>""</f>
        <v/>
      </c>
      <c r="AM5" s="88" t="str">
        <f>""</f>
        <v/>
      </c>
      <c r="AN5" s="88" t="str">
        <f>""</f>
        <v/>
      </c>
      <c r="AO5" s="88" t="str">
        <f>""</f>
        <v/>
      </c>
      <c r="AP5" s="88" t="str">
        <f>""</f>
        <v/>
      </c>
      <c r="AQ5" s="88" t="str">
        <f>""</f>
        <v/>
      </c>
    </row>
    <row r="6" spans="1:43" x14ac:dyDescent="0.4">
      <c r="A6" s="45" t="s">
        <v>89</v>
      </c>
      <c r="B6" s="88" t="str">
        <f>""</f>
        <v/>
      </c>
      <c r="C6" s="88" t="str">
        <f>""</f>
        <v/>
      </c>
      <c r="D6" s="88" t="str">
        <f>""</f>
        <v/>
      </c>
      <c r="E6" s="88" t="str">
        <f>""</f>
        <v/>
      </c>
      <c r="F6" s="88" t="str">
        <f>""</f>
        <v/>
      </c>
      <c r="G6" s="88">
        <v>44652</v>
      </c>
      <c r="H6" s="89">
        <v>44653</v>
      </c>
      <c r="I6" s="90">
        <f t="shared" ref="I6:AJ6" si="5">H6+1</f>
        <v>44654</v>
      </c>
      <c r="J6" s="88">
        <f t="shared" si="5"/>
        <v>44655</v>
      </c>
      <c r="K6" s="88">
        <f t="shared" si="5"/>
        <v>44656</v>
      </c>
      <c r="L6" s="88">
        <f t="shared" si="5"/>
        <v>44657</v>
      </c>
      <c r="M6" s="88">
        <f t="shared" si="5"/>
        <v>44658</v>
      </c>
      <c r="N6" s="88">
        <f t="shared" si="5"/>
        <v>44659</v>
      </c>
      <c r="O6" s="88">
        <f t="shared" si="5"/>
        <v>44660</v>
      </c>
      <c r="P6" s="90">
        <f t="shared" si="5"/>
        <v>44661</v>
      </c>
      <c r="Q6" s="88">
        <f t="shared" si="5"/>
        <v>44662</v>
      </c>
      <c r="R6" s="88">
        <f t="shared" si="5"/>
        <v>44663</v>
      </c>
      <c r="S6" s="88">
        <f t="shared" si="5"/>
        <v>44664</v>
      </c>
      <c r="T6" s="88">
        <f t="shared" si="5"/>
        <v>44665</v>
      </c>
      <c r="U6" s="88">
        <f t="shared" si="5"/>
        <v>44666</v>
      </c>
      <c r="V6" s="88">
        <f t="shared" si="5"/>
        <v>44667</v>
      </c>
      <c r="W6" s="90">
        <f t="shared" si="5"/>
        <v>44668</v>
      </c>
      <c r="X6" s="88">
        <f t="shared" si="5"/>
        <v>44669</v>
      </c>
      <c r="Y6" s="88">
        <f t="shared" si="5"/>
        <v>44670</v>
      </c>
      <c r="Z6" s="88">
        <f t="shared" si="5"/>
        <v>44671</v>
      </c>
      <c r="AA6" s="88">
        <f t="shared" si="5"/>
        <v>44672</v>
      </c>
      <c r="AB6" s="88">
        <f t="shared" si="5"/>
        <v>44673</v>
      </c>
      <c r="AC6" s="88">
        <f t="shared" si="5"/>
        <v>44674</v>
      </c>
      <c r="AD6" s="90">
        <f t="shared" si="5"/>
        <v>44675</v>
      </c>
      <c r="AE6" s="88">
        <f t="shared" si="5"/>
        <v>44676</v>
      </c>
      <c r="AF6" s="88">
        <f t="shared" si="5"/>
        <v>44677</v>
      </c>
      <c r="AG6" s="88">
        <f t="shared" si="5"/>
        <v>44678</v>
      </c>
      <c r="AH6" s="88">
        <f t="shared" si="5"/>
        <v>44679</v>
      </c>
      <c r="AI6" s="88">
        <f t="shared" si="5"/>
        <v>44680</v>
      </c>
      <c r="AJ6" s="88">
        <f t="shared" si="5"/>
        <v>44681</v>
      </c>
      <c r="AK6" s="90" t="str">
        <f>""</f>
        <v/>
      </c>
      <c r="AL6" s="88" t="str">
        <f>""</f>
        <v/>
      </c>
      <c r="AM6" s="88" t="str">
        <f>""</f>
        <v/>
      </c>
      <c r="AN6" s="88" t="str">
        <f>""</f>
        <v/>
      </c>
      <c r="AO6" s="88" t="str">
        <f>""</f>
        <v/>
      </c>
      <c r="AP6" s="88" t="str">
        <f>""</f>
        <v/>
      </c>
      <c r="AQ6" s="88" t="str">
        <f>""</f>
        <v/>
      </c>
    </row>
    <row r="7" spans="1:43" x14ac:dyDescent="0.4">
      <c r="A7" s="45" t="s">
        <v>90</v>
      </c>
      <c r="B7" s="88">
        <v>44682</v>
      </c>
      <c r="C7" s="88">
        <v>44683</v>
      </c>
      <c r="D7" s="88">
        <v>44684</v>
      </c>
      <c r="E7" s="88">
        <v>44685</v>
      </c>
      <c r="F7" s="88">
        <v>44686</v>
      </c>
      <c r="G7" s="88">
        <v>44687</v>
      </c>
      <c r="H7" s="89">
        <v>44688</v>
      </c>
      <c r="I7" s="90">
        <f t="shared" ref="I7:AF7" si="6">H7+1</f>
        <v>44689</v>
      </c>
      <c r="J7" s="88">
        <f t="shared" si="6"/>
        <v>44690</v>
      </c>
      <c r="K7" s="88">
        <f t="shared" si="6"/>
        <v>44691</v>
      </c>
      <c r="L7" s="88">
        <f t="shared" si="6"/>
        <v>44692</v>
      </c>
      <c r="M7" s="88">
        <f t="shared" si="6"/>
        <v>44693</v>
      </c>
      <c r="N7" s="88">
        <f t="shared" si="6"/>
        <v>44694</v>
      </c>
      <c r="O7" s="88">
        <f t="shared" si="6"/>
        <v>44695</v>
      </c>
      <c r="P7" s="90">
        <f t="shared" si="6"/>
        <v>44696</v>
      </c>
      <c r="Q7" s="88">
        <f t="shared" si="6"/>
        <v>44697</v>
      </c>
      <c r="R7" s="88">
        <f t="shared" si="6"/>
        <v>44698</v>
      </c>
      <c r="S7" s="88">
        <f t="shared" si="6"/>
        <v>44699</v>
      </c>
      <c r="T7" s="88">
        <f t="shared" si="6"/>
        <v>44700</v>
      </c>
      <c r="U7" s="88">
        <f t="shared" si="6"/>
        <v>44701</v>
      </c>
      <c r="V7" s="88">
        <f t="shared" si="6"/>
        <v>44702</v>
      </c>
      <c r="W7" s="90">
        <f t="shared" si="6"/>
        <v>44703</v>
      </c>
      <c r="X7" s="88">
        <f t="shared" si="6"/>
        <v>44704</v>
      </c>
      <c r="Y7" s="88">
        <f t="shared" si="6"/>
        <v>44705</v>
      </c>
      <c r="Z7" s="88">
        <f t="shared" si="6"/>
        <v>44706</v>
      </c>
      <c r="AA7" s="88">
        <f t="shared" si="6"/>
        <v>44707</v>
      </c>
      <c r="AB7" s="88">
        <f t="shared" si="6"/>
        <v>44708</v>
      </c>
      <c r="AC7" s="88">
        <f t="shared" si="6"/>
        <v>44709</v>
      </c>
      <c r="AD7" s="90">
        <f t="shared" si="6"/>
        <v>44710</v>
      </c>
      <c r="AE7" s="88">
        <f t="shared" si="6"/>
        <v>44711</v>
      </c>
      <c r="AF7" s="88">
        <f t="shared" si="6"/>
        <v>44712</v>
      </c>
      <c r="AG7" s="88" t="str">
        <f>""</f>
        <v/>
      </c>
      <c r="AH7" s="88" t="str">
        <f>""</f>
        <v/>
      </c>
      <c r="AI7" s="88" t="str">
        <f>""</f>
        <v/>
      </c>
      <c r="AJ7" s="88" t="str">
        <f>""</f>
        <v/>
      </c>
      <c r="AK7" s="90" t="str">
        <f>""</f>
        <v/>
      </c>
      <c r="AL7" s="88" t="str">
        <f>""</f>
        <v/>
      </c>
      <c r="AM7" s="88" t="str">
        <f>""</f>
        <v/>
      </c>
      <c r="AN7" s="88" t="str">
        <f>""</f>
        <v/>
      </c>
      <c r="AO7" s="88" t="str">
        <f>""</f>
        <v/>
      </c>
      <c r="AP7" s="88" t="str">
        <f>""</f>
        <v/>
      </c>
      <c r="AQ7" s="88" t="str">
        <f>""</f>
        <v/>
      </c>
    </row>
    <row r="8" spans="1:43" x14ac:dyDescent="0.4">
      <c r="A8" s="45" t="s">
        <v>91</v>
      </c>
      <c r="B8" s="88" t="str">
        <f>""</f>
        <v/>
      </c>
      <c r="C8" s="88" t="str">
        <f>""</f>
        <v/>
      </c>
      <c r="D8" s="88" t="str">
        <f>""</f>
        <v/>
      </c>
      <c r="E8" s="88">
        <v>44713</v>
      </c>
      <c r="F8" s="88">
        <v>44714</v>
      </c>
      <c r="G8" s="88">
        <v>44715</v>
      </c>
      <c r="H8" s="89">
        <v>44716</v>
      </c>
      <c r="I8" s="90">
        <f t="shared" ref="I8:AH8" si="7">H8+1</f>
        <v>44717</v>
      </c>
      <c r="J8" s="88">
        <f t="shared" si="7"/>
        <v>44718</v>
      </c>
      <c r="K8" s="88">
        <f t="shared" si="7"/>
        <v>44719</v>
      </c>
      <c r="L8" s="88">
        <f t="shared" si="7"/>
        <v>44720</v>
      </c>
      <c r="M8" s="88">
        <f t="shared" si="7"/>
        <v>44721</v>
      </c>
      <c r="N8" s="88">
        <f t="shared" si="7"/>
        <v>44722</v>
      </c>
      <c r="O8" s="88">
        <f t="shared" si="7"/>
        <v>44723</v>
      </c>
      <c r="P8" s="90">
        <f t="shared" si="7"/>
        <v>44724</v>
      </c>
      <c r="Q8" s="88">
        <f t="shared" si="7"/>
        <v>44725</v>
      </c>
      <c r="R8" s="88">
        <f t="shared" si="7"/>
        <v>44726</v>
      </c>
      <c r="S8" s="88">
        <f t="shared" si="7"/>
        <v>44727</v>
      </c>
      <c r="T8" s="88">
        <f t="shared" si="7"/>
        <v>44728</v>
      </c>
      <c r="U8" s="88">
        <f t="shared" si="7"/>
        <v>44729</v>
      </c>
      <c r="V8" s="88">
        <f t="shared" si="7"/>
        <v>44730</v>
      </c>
      <c r="W8" s="90">
        <f t="shared" si="7"/>
        <v>44731</v>
      </c>
      <c r="X8" s="88">
        <f t="shared" si="7"/>
        <v>44732</v>
      </c>
      <c r="Y8" s="88">
        <f t="shared" si="7"/>
        <v>44733</v>
      </c>
      <c r="Z8" s="88">
        <f t="shared" si="7"/>
        <v>44734</v>
      </c>
      <c r="AA8" s="88">
        <f t="shared" si="7"/>
        <v>44735</v>
      </c>
      <c r="AB8" s="88">
        <f t="shared" si="7"/>
        <v>44736</v>
      </c>
      <c r="AC8" s="88">
        <f t="shared" si="7"/>
        <v>44737</v>
      </c>
      <c r="AD8" s="90">
        <f t="shared" si="7"/>
        <v>44738</v>
      </c>
      <c r="AE8" s="88">
        <f t="shared" si="7"/>
        <v>44739</v>
      </c>
      <c r="AF8" s="88">
        <f t="shared" si="7"/>
        <v>44740</v>
      </c>
      <c r="AG8" s="88">
        <f t="shared" si="7"/>
        <v>44741</v>
      </c>
      <c r="AH8" s="88">
        <f t="shared" si="7"/>
        <v>44742</v>
      </c>
      <c r="AI8" s="88" t="str">
        <f>""</f>
        <v/>
      </c>
      <c r="AJ8" s="88" t="str">
        <f>""</f>
        <v/>
      </c>
      <c r="AK8" s="90" t="str">
        <f>""</f>
        <v/>
      </c>
      <c r="AL8" s="88" t="str">
        <f>""</f>
        <v/>
      </c>
      <c r="AM8" s="88" t="str">
        <f>""</f>
        <v/>
      </c>
      <c r="AN8" s="88" t="str">
        <f>""</f>
        <v/>
      </c>
      <c r="AO8" s="88" t="str">
        <f>""</f>
        <v/>
      </c>
      <c r="AP8" s="88" t="str">
        <f>""</f>
        <v/>
      </c>
      <c r="AQ8" s="88" t="str">
        <f>""</f>
        <v/>
      </c>
    </row>
    <row r="9" spans="1:43" x14ac:dyDescent="0.4">
      <c r="A9" s="45" t="s">
        <v>92</v>
      </c>
      <c r="B9" s="88" t="str">
        <f>""</f>
        <v/>
      </c>
      <c r="C9" s="88" t="str">
        <f>""</f>
        <v/>
      </c>
      <c r="D9" s="88" t="str">
        <f>""</f>
        <v/>
      </c>
      <c r="E9" s="88" t="str">
        <f>""</f>
        <v/>
      </c>
      <c r="F9" s="88" t="str">
        <f>""</f>
        <v/>
      </c>
      <c r="G9" s="88">
        <v>44743</v>
      </c>
      <c r="H9" s="89">
        <v>44744</v>
      </c>
      <c r="I9" s="90">
        <f t="shared" ref="I9:AK9" si="8">H9+1</f>
        <v>44745</v>
      </c>
      <c r="J9" s="88">
        <f t="shared" si="8"/>
        <v>44746</v>
      </c>
      <c r="K9" s="88">
        <f t="shared" si="8"/>
        <v>44747</v>
      </c>
      <c r="L9" s="88">
        <f t="shared" si="8"/>
        <v>44748</v>
      </c>
      <c r="M9" s="88">
        <f t="shared" si="8"/>
        <v>44749</v>
      </c>
      <c r="N9" s="88">
        <f t="shared" si="8"/>
        <v>44750</v>
      </c>
      <c r="O9" s="88">
        <f t="shared" si="8"/>
        <v>44751</v>
      </c>
      <c r="P9" s="90">
        <f t="shared" si="8"/>
        <v>44752</v>
      </c>
      <c r="Q9" s="88">
        <f t="shared" si="8"/>
        <v>44753</v>
      </c>
      <c r="R9" s="88">
        <f t="shared" si="8"/>
        <v>44754</v>
      </c>
      <c r="S9" s="88">
        <f t="shared" si="8"/>
        <v>44755</v>
      </c>
      <c r="T9" s="88">
        <f t="shared" si="8"/>
        <v>44756</v>
      </c>
      <c r="U9" s="88">
        <f t="shared" si="8"/>
        <v>44757</v>
      </c>
      <c r="V9" s="88">
        <f t="shared" si="8"/>
        <v>44758</v>
      </c>
      <c r="W9" s="90">
        <f t="shared" si="8"/>
        <v>44759</v>
      </c>
      <c r="X9" s="88">
        <f t="shared" si="8"/>
        <v>44760</v>
      </c>
      <c r="Y9" s="88">
        <f t="shared" si="8"/>
        <v>44761</v>
      </c>
      <c r="Z9" s="88">
        <f t="shared" si="8"/>
        <v>44762</v>
      </c>
      <c r="AA9" s="88">
        <f t="shared" si="8"/>
        <v>44763</v>
      </c>
      <c r="AB9" s="88">
        <f t="shared" si="8"/>
        <v>44764</v>
      </c>
      <c r="AC9" s="88">
        <f t="shared" si="8"/>
        <v>44765</v>
      </c>
      <c r="AD9" s="90">
        <f t="shared" si="8"/>
        <v>44766</v>
      </c>
      <c r="AE9" s="88">
        <f t="shared" si="8"/>
        <v>44767</v>
      </c>
      <c r="AF9" s="88">
        <f t="shared" si="8"/>
        <v>44768</v>
      </c>
      <c r="AG9" s="88">
        <f t="shared" si="8"/>
        <v>44769</v>
      </c>
      <c r="AH9" s="88">
        <f t="shared" si="8"/>
        <v>44770</v>
      </c>
      <c r="AI9" s="88">
        <f t="shared" si="8"/>
        <v>44771</v>
      </c>
      <c r="AJ9" s="88">
        <f t="shared" si="8"/>
        <v>44772</v>
      </c>
      <c r="AK9" s="90">
        <f t="shared" si="8"/>
        <v>44773</v>
      </c>
      <c r="AL9" s="88" t="str">
        <f>""</f>
        <v/>
      </c>
      <c r="AM9" s="88" t="str">
        <f>""</f>
        <v/>
      </c>
      <c r="AN9" s="88" t="str">
        <f>""</f>
        <v/>
      </c>
      <c r="AO9" s="88" t="str">
        <f>""</f>
        <v/>
      </c>
      <c r="AP9" s="88" t="str">
        <f>""</f>
        <v/>
      </c>
      <c r="AQ9" s="88" t="str">
        <f>""</f>
        <v/>
      </c>
    </row>
    <row r="10" spans="1:43" x14ac:dyDescent="0.4">
      <c r="A10" s="45" t="s">
        <v>93</v>
      </c>
      <c r="B10" s="88" t="str">
        <f>""</f>
        <v/>
      </c>
      <c r="C10" s="88">
        <v>44774</v>
      </c>
      <c r="D10" s="88">
        <v>44775</v>
      </c>
      <c r="E10" s="88">
        <v>44776</v>
      </c>
      <c r="F10" s="88">
        <v>44777</v>
      </c>
      <c r="G10" s="88">
        <v>44778</v>
      </c>
      <c r="H10" s="89">
        <v>44779</v>
      </c>
      <c r="I10" s="90">
        <f t="shared" ref="I10:AG10" si="9">H10+1</f>
        <v>44780</v>
      </c>
      <c r="J10" s="88">
        <f t="shared" si="9"/>
        <v>44781</v>
      </c>
      <c r="K10" s="88">
        <f t="shared" si="9"/>
        <v>44782</v>
      </c>
      <c r="L10" s="88">
        <f t="shared" si="9"/>
        <v>44783</v>
      </c>
      <c r="M10" s="88">
        <f t="shared" si="9"/>
        <v>44784</v>
      </c>
      <c r="N10" s="88">
        <f t="shared" si="9"/>
        <v>44785</v>
      </c>
      <c r="O10" s="88">
        <f t="shared" si="9"/>
        <v>44786</v>
      </c>
      <c r="P10" s="90">
        <f t="shared" si="9"/>
        <v>44787</v>
      </c>
      <c r="Q10" s="88">
        <f t="shared" si="9"/>
        <v>44788</v>
      </c>
      <c r="R10" s="88">
        <f t="shared" si="9"/>
        <v>44789</v>
      </c>
      <c r="S10" s="88">
        <f t="shared" si="9"/>
        <v>44790</v>
      </c>
      <c r="T10" s="88">
        <f t="shared" si="9"/>
        <v>44791</v>
      </c>
      <c r="U10" s="88">
        <f t="shared" si="9"/>
        <v>44792</v>
      </c>
      <c r="V10" s="88">
        <f t="shared" si="9"/>
        <v>44793</v>
      </c>
      <c r="W10" s="90">
        <f t="shared" si="9"/>
        <v>44794</v>
      </c>
      <c r="X10" s="88">
        <f t="shared" si="9"/>
        <v>44795</v>
      </c>
      <c r="Y10" s="88">
        <f t="shared" si="9"/>
        <v>44796</v>
      </c>
      <c r="Z10" s="88">
        <f t="shared" si="9"/>
        <v>44797</v>
      </c>
      <c r="AA10" s="88">
        <f t="shared" si="9"/>
        <v>44798</v>
      </c>
      <c r="AB10" s="88">
        <f t="shared" si="9"/>
        <v>44799</v>
      </c>
      <c r="AC10" s="88">
        <f t="shared" si="9"/>
        <v>44800</v>
      </c>
      <c r="AD10" s="90">
        <f t="shared" si="9"/>
        <v>44801</v>
      </c>
      <c r="AE10" s="88">
        <f t="shared" si="9"/>
        <v>44802</v>
      </c>
      <c r="AF10" s="88">
        <f t="shared" si="9"/>
        <v>44803</v>
      </c>
      <c r="AG10" s="88">
        <f t="shared" si="9"/>
        <v>44804</v>
      </c>
      <c r="AH10" s="88" t="str">
        <f>""</f>
        <v/>
      </c>
      <c r="AI10" s="88" t="str">
        <f>""</f>
        <v/>
      </c>
      <c r="AJ10" s="88" t="str">
        <f>""</f>
        <v/>
      </c>
      <c r="AK10" s="90" t="str">
        <f>""</f>
        <v/>
      </c>
      <c r="AL10" s="88" t="str">
        <f>""</f>
        <v/>
      </c>
      <c r="AM10" s="88" t="str">
        <f>""</f>
        <v/>
      </c>
      <c r="AN10" s="88" t="str">
        <f>""</f>
        <v/>
      </c>
      <c r="AO10" s="88" t="str">
        <f>""</f>
        <v/>
      </c>
      <c r="AP10" s="88" t="str">
        <f>""</f>
        <v/>
      </c>
      <c r="AQ10" s="88" t="str">
        <f>""</f>
        <v/>
      </c>
    </row>
    <row r="11" spans="1:43" x14ac:dyDescent="0.4">
      <c r="A11" s="45" t="s">
        <v>94</v>
      </c>
      <c r="B11" s="88" t="str">
        <f>""</f>
        <v/>
      </c>
      <c r="C11" s="88" t="str">
        <f>""</f>
        <v/>
      </c>
      <c r="D11" s="88" t="str">
        <f>""</f>
        <v/>
      </c>
      <c r="E11" s="88" t="str">
        <f>""</f>
        <v/>
      </c>
      <c r="F11" s="88">
        <v>44805</v>
      </c>
      <c r="G11" s="88">
        <v>44806</v>
      </c>
      <c r="H11" s="89">
        <v>44807</v>
      </c>
      <c r="I11" s="90">
        <f t="shared" ref="I11:AI11" si="10">H11+1</f>
        <v>44808</v>
      </c>
      <c r="J11" s="88">
        <f t="shared" si="10"/>
        <v>44809</v>
      </c>
      <c r="K11" s="88">
        <f t="shared" si="10"/>
        <v>44810</v>
      </c>
      <c r="L11" s="88">
        <f t="shared" si="10"/>
        <v>44811</v>
      </c>
      <c r="M11" s="88">
        <f t="shared" si="10"/>
        <v>44812</v>
      </c>
      <c r="N11" s="88">
        <f t="shared" si="10"/>
        <v>44813</v>
      </c>
      <c r="O11" s="88">
        <f t="shared" si="10"/>
        <v>44814</v>
      </c>
      <c r="P11" s="90">
        <f t="shared" si="10"/>
        <v>44815</v>
      </c>
      <c r="Q11" s="88">
        <f t="shared" si="10"/>
        <v>44816</v>
      </c>
      <c r="R11" s="88">
        <f t="shared" si="10"/>
        <v>44817</v>
      </c>
      <c r="S11" s="88">
        <f t="shared" si="10"/>
        <v>44818</v>
      </c>
      <c r="T11" s="88">
        <f t="shared" si="10"/>
        <v>44819</v>
      </c>
      <c r="U11" s="88">
        <f t="shared" si="10"/>
        <v>44820</v>
      </c>
      <c r="V11" s="88">
        <f t="shared" si="10"/>
        <v>44821</v>
      </c>
      <c r="W11" s="90">
        <f t="shared" si="10"/>
        <v>44822</v>
      </c>
      <c r="X11" s="88">
        <f t="shared" si="10"/>
        <v>44823</v>
      </c>
      <c r="Y11" s="88">
        <f t="shared" si="10"/>
        <v>44824</v>
      </c>
      <c r="Z11" s="88">
        <f t="shared" si="10"/>
        <v>44825</v>
      </c>
      <c r="AA11" s="88">
        <f t="shared" si="10"/>
        <v>44826</v>
      </c>
      <c r="AB11" s="88">
        <f t="shared" si="10"/>
        <v>44827</v>
      </c>
      <c r="AC11" s="88">
        <f t="shared" si="10"/>
        <v>44828</v>
      </c>
      <c r="AD11" s="90">
        <f t="shared" si="10"/>
        <v>44829</v>
      </c>
      <c r="AE11" s="88">
        <f t="shared" si="10"/>
        <v>44830</v>
      </c>
      <c r="AF11" s="88">
        <f t="shared" si="10"/>
        <v>44831</v>
      </c>
      <c r="AG11" s="88">
        <f t="shared" si="10"/>
        <v>44832</v>
      </c>
      <c r="AH11" s="88">
        <f t="shared" si="10"/>
        <v>44833</v>
      </c>
      <c r="AI11" s="88">
        <f t="shared" si="10"/>
        <v>44834</v>
      </c>
      <c r="AJ11" s="88" t="str">
        <f>""</f>
        <v/>
      </c>
      <c r="AK11" s="90" t="str">
        <f>""</f>
        <v/>
      </c>
      <c r="AL11" s="88" t="str">
        <f>""</f>
        <v/>
      </c>
      <c r="AM11" s="88" t="str">
        <f>""</f>
        <v/>
      </c>
      <c r="AN11" s="88" t="str">
        <f>""</f>
        <v/>
      </c>
      <c r="AO11" s="88" t="str">
        <f>""</f>
        <v/>
      </c>
      <c r="AP11" s="88" t="str">
        <f>""</f>
        <v/>
      </c>
      <c r="AQ11" s="88"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32"/>
  <sheetViews>
    <sheetView tabSelected="1" view="pageBreakPreview" zoomScale="55" zoomScaleNormal="55" zoomScaleSheetLayoutView="55" workbookViewId="0"/>
  </sheetViews>
  <sheetFormatPr defaultRowHeight="18.75" x14ac:dyDescent="0.4"/>
  <cols>
    <col min="1" max="1" width="38.75" style="74" customWidth="1"/>
    <col min="2" max="9" width="11.25" style="74" customWidth="1"/>
    <col min="10" max="10" width="15" style="74" customWidth="1"/>
    <col min="11" max="11" width="14.125" style="74" customWidth="1"/>
    <col min="12" max="13" width="15.875" style="74" customWidth="1"/>
    <col min="14" max="14" width="26.625" style="74" customWidth="1"/>
    <col min="15" max="15" width="10.125" style="74" customWidth="1"/>
    <col min="16" max="16" width="9" style="74" customWidth="1"/>
    <col min="17" max="16384" width="9" style="74"/>
  </cols>
  <sheetData>
    <row r="1" spans="1:29" ht="42" customHeight="1" x14ac:dyDescent="0.4">
      <c r="A1" s="51" t="s">
        <v>34</v>
      </c>
      <c r="B1" s="51"/>
      <c r="C1" s="174" t="s">
        <v>38</v>
      </c>
      <c r="D1" s="175"/>
      <c r="E1" s="175"/>
      <c r="F1" s="175"/>
      <c r="G1" s="175"/>
      <c r="H1" s="175"/>
      <c r="I1" s="175"/>
      <c r="J1" s="175"/>
      <c r="K1" s="84"/>
      <c r="L1" s="84"/>
      <c r="M1" s="84"/>
      <c r="N1" s="84"/>
      <c r="O1" s="83" t="s">
        <v>98</v>
      </c>
    </row>
    <row r="2" spans="1:29" ht="77.25" customHeight="1" x14ac:dyDescent="0.4">
      <c r="A2" s="16" t="s">
        <v>96</v>
      </c>
      <c r="B2" s="16"/>
      <c r="C2" s="16"/>
      <c r="D2" s="16"/>
      <c r="E2" s="16"/>
      <c r="F2" s="16"/>
      <c r="G2" s="16"/>
      <c r="H2" s="16"/>
      <c r="I2" s="16"/>
      <c r="J2" s="16"/>
      <c r="K2" s="16"/>
      <c r="L2" s="16"/>
      <c r="N2" s="82" t="s">
        <v>84</v>
      </c>
    </row>
    <row r="3" spans="1:29" ht="45" customHeight="1" x14ac:dyDescent="0.4">
      <c r="A3" s="16"/>
      <c r="B3" s="16"/>
      <c r="C3" s="16"/>
      <c r="D3" s="16"/>
      <c r="E3" s="16"/>
      <c r="F3" s="16"/>
      <c r="G3" s="16"/>
      <c r="H3" s="16"/>
      <c r="I3" s="16"/>
      <c r="J3" s="16"/>
      <c r="K3" s="16"/>
      <c r="L3" s="16"/>
      <c r="N3" s="17"/>
    </row>
    <row r="4" spans="1:29" ht="45" customHeight="1" x14ac:dyDescent="0.4">
      <c r="A4" s="16" t="s">
        <v>40</v>
      </c>
      <c r="B4" s="16"/>
      <c r="C4" s="16"/>
      <c r="D4" s="16"/>
      <c r="E4" s="16"/>
      <c r="F4" s="16"/>
      <c r="G4" s="16"/>
      <c r="H4" s="16"/>
      <c r="I4" s="16"/>
      <c r="J4" s="16"/>
      <c r="K4" s="16"/>
      <c r="L4" s="16"/>
      <c r="N4" s="17"/>
    </row>
    <row r="5" spans="1:29" ht="42" customHeight="1" thickBot="1" x14ac:dyDescent="0.45">
      <c r="A5" s="108" t="s">
        <v>105</v>
      </c>
      <c r="B5" s="18"/>
      <c r="C5" s="18"/>
      <c r="D5" s="18"/>
      <c r="E5" s="18"/>
      <c r="F5" s="18"/>
      <c r="G5" s="18"/>
      <c r="H5" s="18"/>
      <c r="I5" s="18"/>
      <c r="J5" s="176" t="s">
        <v>7</v>
      </c>
      <c r="K5" s="178" t="s">
        <v>26</v>
      </c>
      <c r="L5" s="184" t="s">
        <v>111</v>
      </c>
      <c r="M5" s="180" t="s">
        <v>8</v>
      </c>
      <c r="N5" s="181"/>
      <c r="U5" s="150" t="s">
        <v>122</v>
      </c>
    </row>
    <row r="6" spans="1:29" ht="42" customHeight="1" x14ac:dyDescent="0.4">
      <c r="A6" s="18"/>
      <c r="B6" s="18"/>
      <c r="C6" s="70" t="s">
        <v>0</v>
      </c>
      <c r="D6" s="70" t="s">
        <v>1</v>
      </c>
      <c r="E6" s="70" t="s">
        <v>2</v>
      </c>
      <c r="F6" s="70" t="s">
        <v>3</v>
      </c>
      <c r="G6" s="70" t="s">
        <v>4</v>
      </c>
      <c r="H6" s="70" t="s">
        <v>5</v>
      </c>
      <c r="I6" s="70" t="s">
        <v>6</v>
      </c>
      <c r="J6" s="177"/>
      <c r="K6" s="179"/>
      <c r="L6" s="185"/>
      <c r="M6" s="182"/>
      <c r="N6" s="183"/>
      <c r="U6" s="144"/>
      <c r="V6" s="116"/>
      <c r="W6" s="116"/>
      <c r="X6" s="116"/>
      <c r="Y6" s="116"/>
      <c r="Z6" s="116"/>
      <c r="AA6" s="116"/>
      <c r="AB6" s="116"/>
      <c r="AC6" s="145"/>
    </row>
    <row r="7" spans="1:29" ht="42" customHeight="1" x14ac:dyDescent="0.4">
      <c r="A7" s="18"/>
      <c r="B7" s="18"/>
      <c r="C7" s="113">
        <v>44962</v>
      </c>
      <c r="D7" s="80">
        <f t="shared" ref="D7:I7" si="0">C7+1</f>
        <v>44963</v>
      </c>
      <c r="E7" s="80">
        <f t="shared" si="0"/>
        <v>44964</v>
      </c>
      <c r="F7" s="80">
        <f t="shared" si="0"/>
        <v>44965</v>
      </c>
      <c r="G7" s="80">
        <f t="shared" si="0"/>
        <v>44966</v>
      </c>
      <c r="H7" s="80">
        <f t="shared" si="0"/>
        <v>44967</v>
      </c>
      <c r="I7" s="113">
        <f t="shared" si="0"/>
        <v>44968</v>
      </c>
      <c r="J7" s="186"/>
      <c r="K7" s="187"/>
      <c r="L7" s="188"/>
      <c r="M7" s="171"/>
      <c r="N7" s="172"/>
      <c r="O7" s="7"/>
      <c r="U7" s="146"/>
      <c r="V7" s="113">
        <f>C7</f>
        <v>44962</v>
      </c>
      <c r="W7" s="80">
        <f t="shared" ref="W7:AB7" si="1">V7+1</f>
        <v>44963</v>
      </c>
      <c r="X7" s="80">
        <f t="shared" si="1"/>
        <v>44964</v>
      </c>
      <c r="Y7" s="80">
        <f t="shared" si="1"/>
        <v>44965</v>
      </c>
      <c r="Z7" s="80">
        <f t="shared" si="1"/>
        <v>44966</v>
      </c>
      <c r="AA7" s="80">
        <f t="shared" si="1"/>
        <v>44967</v>
      </c>
      <c r="AB7" s="113">
        <f t="shared" si="1"/>
        <v>44968</v>
      </c>
      <c r="AC7" s="147"/>
    </row>
    <row r="8" spans="1:29" s="84" customFormat="1" ht="42" customHeight="1" x14ac:dyDescent="0.4">
      <c r="A8" s="204" t="s">
        <v>103</v>
      </c>
      <c r="B8" s="205"/>
      <c r="C8" s="81"/>
      <c r="D8" s="81"/>
      <c r="E8" s="81"/>
      <c r="F8" s="81"/>
      <c r="G8" s="81"/>
      <c r="H8" s="81"/>
      <c r="I8" s="81"/>
      <c r="J8" s="105"/>
      <c r="K8" s="92"/>
      <c r="M8" s="171"/>
      <c r="N8" s="172"/>
      <c r="O8" s="7"/>
      <c r="U8" s="146"/>
      <c r="V8" s="81">
        <f t="shared" ref="V8:AB8" si="2">C9+C10</f>
        <v>0</v>
      </c>
      <c r="W8" s="81">
        <f t="shared" si="2"/>
        <v>0</v>
      </c>
      <c r="X8" s="81">
        <f t="shared" si="2"/>
        <v>0</v>
      </c>
      <c r="Y8" s="81">
        <f t="shared" si="2"/>
        <v>0</v>
      </c>
      <c r="Z8" s="81">
        <f t="shared" si="2"/>
        <v>0</v>
      </c>
      <c r="AA8" s="81">
        <f t="shared" si="2"/>
        <v>0</v>
      </c>
      <c r="AB8" s="81">
        <f t="shared" si="2"/>
        <v>0</v>
      </c>
      <c r="AC8" s="147"/>
    </row>
    <row r="9" spans="1:29" ht="42" customHeight="1" x14ac:dyDescent="0.4">
      <c r="A9" s="29" t="s">
        <v>39</v>
      </c>
      <c r="B9" s="56" t="s">
        <v>47</v>
      </c>
      <c r="C9" s="81"/>
      <c r="D9" s="81"/>
      <c r="E9" s="81"/>
      <c r="F9" s="81"/>
      <c r="G9" s="81"/>
      <c r="H9" s="81"/>
      <c r="I9" s="81"/>
      <c r="J9" s="100">
        <f>SUM(C9:I10)</f>
        <v>0</v>
      </c>
      <c r="K9" s="101" t="str">
        <f>IF(J9&lt;100,"100回未満",IF(J9&lt;150,"100回以上","150回以上"))</f>
        <v>100回未満</v>
      </c>
      <c r="L9" s="102" t="str">
        <f>IF(COUNTIF(C8:I8,"○")&gt;0,"実施","―")</f>
        <v>―</v>
      </c>
      <c r="M9" s="171"/>
      <c r="N9" s="172"/>
      <c r="O9" s="7"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U9" s="146"/>
      <c r="V9" s="7"/>
      <c r="W9" s="7"/>
      <c r="X9" s="7"/>
      <c r="Y9" s="7"/>
      <c r="Z9" s="7"/>
      <c r="AA9" s="7"/>
      <c r="AB9" s="7"/>
      <c r="AC9" s="147"/>
    </row>
    <row r="10" spans="1:29" ht="42" customHeight="1" x14ac:dyDescent="0.4">
      <c r="A10" s="29" t="s">
        <v>39</v>
      </c>
      <c r="B10" s="56" t="s">
        <v>48</v>
      </c>
      <c r="C10" s="81"/>
      <c r="D10" s="81"/>
      <c r="E10" s="81"/>
      <c r="F10" s="81"/>
      <c r="G10" s="81"/>
      <c r="H10" s="81"/>
      <c r="I10" s="81"/>
      <c r="J10" s="91"/>
      <c r="K10" s="93"/>
      <c r="L10" s="103"/>
      <c r="M10" s="171"/>
      <c r="N10" s="172"/>
      <c r="O10" s="7"/>
      <c r="U10" s="146"/>
      <c r="V10" s="7"/>
      <c r="W10" s="7"/>
      <c r="X10" s="7"/>
      <c r="Y10" s="7"/>
      <c r="Z10" s="7"/>
      <c r="AA10" s="7"/>
      <c r="AB10" s="7"/>
      <c r="AC10" s="147"/>
    </row>
    <row r="11" spans="1:29" ht="42" customHeight="1" x14ac:dyDescent="0.4">
      <c r="A11" s="202"/>
      <c r="B11" s="203"/>
      <c r="C11" s="113">
        <f>I7+1</f>
        <v>44969</v>
      </c>
      <c r="D11" s="80">
        <f>C11+1</f>
        <v>44970</v>
      </c>
      <c r="E11" s="80">
        <f t="shared" ref="E11:H31" si="3">D11+1</f>
        <v>44971</v>
      </c>
      <c r="F11" s="80">
        <f t="shared" si="3"/>
        <v>44972</v>
      </c>
      <c r="G11" s="80">
        <f t="shared" si="3"/>
        <v>44973</v>
      </c>
      <c r="H11" s="80">
        <f t="shared" si="3"/>
        <v>44974</v>
      </c>
      <c r="I11" s="114">
        <f>H11+1</f>
        <v>44975</v>
      </c>
      <c r="J11" s="186"/>
      <c r="K11" s="187"/>
      <c r="L11" s="188"/>
      <c r="M11" s="171"/>
      <c r="N11" s="172"/>
      <c r="O11" s="7"/>
      <c r="U11" s="146"/>
      <c r="V11" s="113">
        <f>AB7+1</f>
        <v>44969</v>
      </c>
      <c r="W11" s="80">
        <f>V11+1</f>
        <v>44970</v>
      </c>
      <c r="X11" s="80">
        <f t="shared" ref="X11" si="4">W11+1</f>
        <v>44971</v>
      </c>
      <c r="Y11" s="80">
        <f t="shared" ref="Y11" si="5">X11+1</f>
        <v>44972</v>
      </c>
      <c r="Z11" s="80">
        <f t="shared" ref="Z11" si="6">Y11+1</f>
        <v>44973</v>
      </c>
      <c r="AA11" s="80">
        <f t="shared" ref="AA11" si="7">Z11+1</f>
        <v>44974</v>
      </c>
      <c r="AB11" s="114">
        <f>AA11+1</f>
        <v>44975</v>
      </c>
      <c r="AC11" s="147"/>
    </row>
    <row r="12" spans="1:29" s="84" customFormat="1" ht="42" customHeight="1" x14ac:dyDescent="0.4">
      <c r="A12" s="204" t="s">
        <v>104</v>
      </c>
      <c r="B12" s="205"/>
      <c r="C12" s="81"/>
      <c r="D12" s="81"/>
      <c r="E12" s="81"/>
      <c r="F12" s="81"/>
      <c r="G12" s="81"/>
      <c r="H12" s="81"/>
      <c r="I12" s="81"/>
      <c r="J12" s="105"/>
      <c r="K12" s="92"/>
      <c r="M12" s="171"/>
      <c r="N12" s="172"/>
      <c r="O12" s="7"/>
      <c r="U12" s="146"/>
      <c r="V12" s="81">
        <f t="shared" ref="V12:AB12" si="8">C13+C14</f>
        <v>0</v>
      </c>
      <c r="W12" s="81">
        <f t="shared" si="8"/>
        <v>0</v>
      </c>
      <c r="X12" s="81">
        <f t="shared" si="8"/>
        <v>0</v>
      </c>
      <c r="Y12" s="81">
        <f t="shared" si="8"/>
        <v>0</v>
      </c>
      <c r="Z12" s="81">
        <f t="shared" si="8"/>
        <v>0</v>
      </c>
      <c r="AA12" s="81">
        <f t="shared" si="8"/>
        <v>0</v>
      </c>
      <c r="AB12" s="81">
        <f t="shared" si="8"/>
        <v>0</v>
      </c>
      <c r="AC12" s="147"/>
    </row>
    <row r="13" spans="1:29" ht="42" customHeight="1" x14ac:dyDescent="0.4">
      <c r="A13" s="29" t="s">
        <v>39</v>
      </c>
      <c r="B13" s="56" t="s">
        <v>47</v>
      </c>
      <c r="C13" s="81"/>
      <c r="D13" s="81"/>
      <c r="E13" s="81"/>
      <c r="F13" s="81"/>
      <c r="G13" s="81"/>
      <c r="H13" s="81"/>
      <c r="I13" s="81"/>
      <c r="J13" s="100">
        <f>SUM(C13:I14)</f>
        <v>0</v>
      </c>
      <c r="K13" s="101" t="str">
        <f>IF(J13&lt;100,"100回未満",IF(J13&lt;150,"100回以上","150回以上"))</f>
        <v>100回未満</v>
      </c>
      <c r="L13" s="102" t="str">
        <f>IF(COUNTIF(C12:I12,"○")&gt;0,"実施","―")</f>
        <v>―</v>
      </c>
      <c r="M13" s="171"/>
      <c r="N13" s="172"/>
      <c r="O13" s="7"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P13" s="84"/>
      <c r="Q13" s="84"/>
      <c r="U13" s="146"/>
      <c r="V13" s="7"/>
      <c r="W13" s="7"/>
      <c r="X13" s="7"/>
      <c r="Y13" s="7"/>
      <c r="Z13" s="7"/>
      <c r="AA13" s="7"/>
      <c r="AB13" s="7"/>
      <c r="AC13" s="147"/>
    </row>
    <row r="14" spans="1:29" ht="42" customHeight="1" x14ac:dyDescent="0.4">
      <c r="A14" s="29" t="s">
        <v>39</v>
      </c>
      <c r="B14" s="56" t="s">
        <v>48</v>
      </c>
      <c r="C14" s="81"/>
      <c r="D14" s="81"/>
      <c r="E14" s="81"/>
      <c r="F14" s="81"/>
      <c r="G14" s="81"/>
      <c r="H14" s="81"/>
      <c r="I14" s="81"/>
      <c r="J14" s="91"/>
      <c r="K14" s="93"/>
      <c r="L14" s="103"/>
      <c r="M14" s="171"/>
      <c r="N14" s="172"/>
      <c r="O14" s="7"/>
      <c r="U14" s="146"/>
      <c r="V14" s="7"/>
      <c r="W14" s="7"/>
      <c r="X14" s="7"/>
      <c r="Y14" s="7"/>
      <c r="Z14" s="7"/>
      <c r="AA14" s="7"/>
      <c r="AB14" s="7"/>
      <c r="AC14" s="147"/>
    </row>
    <row r="15" spans="1:29" ht="42" customHeight="1" x14ac:dyDescent="0.4">
      <c r="A15" s="202"/>
      <c r="B15" s="203"/>
      <c r="C15" s="113">
        <f>I11+1</f>
        <v>44976</v>
      </c>
      <c r="D15" s="80">
        <f>C15+1</f>
        <v>44977</v>
      </c>
      <c r="E15" s="80">
        <f t="shared" si="3"/>
        <v>44978</v>
      </c>
      <c r="F15" s="80">
        <f t="shared" si="3"/>
        <v>44979</v>
      </c>
      <c r="G15" s="113">
        <f t="shared" si="3"/>
        <v>44980</v>
      </c>
      <c r="H15" s="80">
        <f t="shared" si="3"/>
        <v>44981</v>
      </c>
      <c r="I15" s="114">
        <f>H15+1</f>
        <v>44982</v>
      </c>
      <c r="J15" s="186"/>
      <c r="K15" s="187"/>
      <c r="L15" s="188"/>
      <c r="M15" s="171"/>
      <c r="N15" s="172"/>
      <c r="O15" s="7"/>
      <c r="U15" s="146"/>
      <c r="V15" s="113">
        <f>AB11+1</f>
        <v>44976</v>
      </c>
      <c r="W15" s="80">
        <f>V15+1</f>
        <v>44977</v>
      </c>
      <c r="X15" s="80">
        <f t="shared" ref="X15" si="9">W15+1</f>
        <v>44978</v>
      </c>
      <c r="Y15" s="80">
        <f t="shared" ref="Y15" si="10">X15+1</f>
        <v>44979</v>
      </c>
      <c r="Z15" s="113">
        <f t="shared" ref="Z15" si="11">Y15+1</f>
        <v>44980</v>
      </c>
      <c r="AA15" s="80">
        <f t="shared" ref="AA15" si="12">Z15+1</f>
        <v>44981</v>
      </c>
      <c r="AB15" s="114">
        <f>AA15+1</f>
        <v>44982</v>
      </c>
      <c r="AC15" s="147"/>
    </row>
    <row r="16" spans="1:29" s="84" customFormat="1" ht="42" customHeight="1" x14ac:dyDescent="0.4">
      <c r="A16" s="204" t="s">
        <v>104</v>
      </c>
      <c r="B16" s="205"/>
      <c r="C16" s="81"/>
      <c r="D16" s="81"/>
      <c r="E16" s="81"/>
      <c r="F16" s="81"/>
      <c r="G16" s="81"/>
      <c r="H16" s="81"/>
      <c r="I16" s="81"/>
      <c r="J16" s="105"/>
      <c r="K16" s="92"/>
      <c r="M16" s="171"/>
      <c r="N16" s="172"/>
      <c r="O16" s="7"/>
      <c r="U16" s="146"/>
      <c r="V16" s="81">
        <f t="shared" ref="V16:AB16" si="13">C17+C18</f>
        <v>0</v>
      </c>
      <c r="W16" s="81">
        <f t="shared" si="13"/>
        <v>0</v>
      </c>
      <c r="X16" s="81">
        <f t="shared" si="13"/>
        <v>0</v>
      </c>
      <c r="Y16" s="81">
        <f t="shared" si="13"/>
        <v>0</v>
      </c>
      <c r="Z16" s="81">
        <f t="shared" si="13"/>
        <v>0</v>
      </c>
      <c r="AA16" s="81">
        <f t="shared" si="13"/>
        <v>0</v>
      </c>
      <c r="AB16" s="81">
        <f t="shared" si="13"/>
        <v>0</v>
      </c>
      <c r="AC16" s="147"/>
    </row>
    <row r="17" spans="1:29" ht="42" customHeight="1" x14ac:dyDescent="0.4">
      <c r="A17" s="29" t="s">
        <v>39</v>
      </c>
      <c r="B17" s="56" t="s">
        <v>47</v>
      </c>
      <c r="C17" s="81"/>
      <c r="D17" s="81"/>
      <c r="E17" s="81"/>
      <c r="F17" s="81"/>
      <c r="G17" s="81"/>
      <c r="H17" s="81"/>
      <c r="I17" s="81"/>
      <c r="J17" s="100">
        <f>SUM(C17:I18)</f>
        <v>0</v>
      </c>
      <c r="K17" s="101" t="str">
        <f>IF(J17&lt;100,"100回未満",IF(J17&lt;150,"100回以上","150回以上"))</f>
        <v>100回未満</v>
      </c>
      <c r="L17" s="102" t="str">
        <f>IF(COUNTIF(C16:I16,"○")&gt;0,"実施","―")</f>
        <v>―</v>
      </c>
      <c r="M17" s="171"/>
      <c r="N17" s="172"/>
      <c r="O17" s="7"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P17" s="84"/>
      <c r="Q17" s="84"/>
      <c r="U17" s="146"/>
      <c r="V17" s="7"/>
      <c r="W17" s="7"/>
      <c r="X17" s="7"/>
      <c r="Y17" s="7"/>
      <c r="Z17" s="7"/>
      <c r="AA17" s="7"/>
      <c r="AB17" s="7"/>
      <c r="AC17" s="147"/>
    </row>
    <row r="18" spans="1:29" ht="42" customHeight="1" x14ac:dyDescent="0.4">
      <c r="A18" s="29" t="s">
        <v>39</v>
      </c>
      <c r="B18" s="56" t="s">
        <v>48</v>
      </c>
      <c r="C18" s="81"/>
      <c r="D18" s="81"/>
      <c r="E18" s="81"/>
      <c r="F18" s="81"/>
      <c r="G18" s="81"/>
      <c r="H18" s="81"/>
      <c r="I18" s="81"/>
      <c r="J18" s="91"/>
      <c r="K18" s="93"/>
      <c r="L18" s="103"/>
      <c r="M18" s="171"/>
      <c r="N18" s="172"/>
      <c r="O18" s="7"/>
      <c r="U18" s="146"/>
      <c r="V18" s="7"/>
      <c r="W18" s="7"/>
      <c r="X18" s="7"/>
      <c r="Y18" s="7"/>
      <c r="Z18" s="7"/>
      <c r="AA18" s="7"/>
      <c r="AB18" s="7"/>
      <c r="AC18" s="147"/>
    </row>
    <row r="19" spans="1:29" ht="42" customHeight="1" x14ac:dyDescent="0.4">
      <c r="A19" s="202"/>
      <c r="B19" s="203"/>
      <c r="C19" s="113">
        <f>I15+1</f>
        <v>44983</v>
      </c>
      <c r="D19" s="80">
        <f>C19+1</f>
        <v>44984</v>
      </c>
      <c r="E19" s="80">
        <f t="shared" si="3"/>
        <v>44985</v>
      </c>
      <c r="F19" s="80">
        <f t="shared" si="3"/>
        <v>44986</v>
      </c>
      <c r="G19" s="80">
        <f t="shared" si="3"/>
        <v>44987</v>
      </c>
      <c r="H19" s="80">
        <f t="shared" si="3"/>
        <v>44988</v>
      </c>
      <c r="I19" s="114">
        <f>H19+1</f>
        <v>44989</v>
      </c>
      <c r="J19" s="186"/>
      <c r="K19" s="187"/>
      <c r="L19" s="188"/>
      <c r="M19" s="171"/>
      <c r="N19" s="172"/>
      <c r="O19" s="7"/>
      <c r="U19" s="146"/>
      <c r="V19" s="113">
        <f>AB15+1</f>
        <v>44983</v>
      </c>
      <c r="W19" s="80">
        <f>V19+1</f>
        <v>44984</v>
      </c>
      <c r="X19" s="80">
        <f t="shared" ref="X19" si="14">W19+1</f>
        <v>44985</v>
      </c>
      <c r="Y19" s="80">
        <f t="shared" ref="Y19" si="15">X19+1</f>
        <v>44986</v>
      </c>
      <c r="Z19" s="80">
        <f t="shared" ref="Z19" si="16">Y19+1</f>
        <v>44987</v>
      </c>
      <c r="AA19" s="80">
        <f t="shared" ref="AA19" si="17">Z19+1</f>
        <v>44988</v>
      </c>
      <c r="AB19" s="114">
        <f>AA19+1</f>
        <v>44989</v>
      </c>
      <c r="AC19" s="147"/>
    </row>
    <row r="20" spans="1:29" s="84" customFormat="1" ht="42" customHeight="1" x14ac:dyDescent="0.4">
      <c r="A20" s="204" t="s">
        <v>104</v>
      </c>
      <c r="B20" s="205"/>
      <c r="C20" s="81"/>
      <c r="D20" s="81"/>
      <c r="E20" s="81"/>
      <c r="F20" s="81"/>
      <c r="G20" s="81"/>
      <c r="H20" s="81"/>
      <c r="I20" s="81"/>
      <c r="J20" s="105"/>
      <c r="K20" s="92"/>
      <c r="M20" s="171"/>
      <c r="N20" s="172"/>
      <c r="O20" s="7"/>
      <c r="U20" s="146"/>
      <c r="V20" s="81">
        <f t="shared" ref="V20:AB20" si="18">C21+C22</f>
        <v>0</v>
      </c>
      <c r="W20" s="81">
        <f t="shared" si="18"/>
        <v>0</v>
      </c>
      <c r="X20" s="81">
        <f t="shared" si="18"/>
        <v>0</v>
      </c>
      <c r="Y20" s="81">
        <f t="shared" si="18"/>
        <v>0</v>
      </c>
      <c r="Z20" s="81">
        <f t="shared" si="18"/>
        <v>0</v>
      </c>
      <c r="AA20" s="81">
        <f t="shared" si="18"/>
        <v>0</v>
      </c>
      <c r="AB20" s="81">
        <f t="shared" si="18"/>
        <v>0</v>
      </c>
      <c r="AC20" s="147"/>
    </row>
    <row r="21" spans="1:29" ht="42" customHeight="1" x14ac:dyDescent="0.4">
      <c r="A21" s="29" t="s">
        <v>39</v>
      </c>
      <c r="B21" s="56" t="s">
        <v>47</v>
      </c>
      <c r="C21" s="81"/>
      <c r="D21" s="81"/>
      <c r="E21" s="81"/>
      <c r="F21" s="81"/>
      <c r="G21" s="81"/>
      <c r="H21" s="81"/>
      <c r="I21" s="81"/>
      <c r="J21" s="100">
        <f>SUM(C21:I22)</f>
        <v>0</v>
      </c>
      <c r="K21" s="101" t="str">
        <f>IF(J21&lt;100,"100回未満",IF(J21&lt;150,"100回以上","150回以上"))</f>
        <v>100回未満</v>
      </c>
      <c r="L21" s="102" t="str">
        <f>IF(COUNTIF(C20:I20,"○")&gt;0,"実施","―")</f>
        <v>―</v>
      </c>
      <c r="M21" s="171"/>
      <c r="N21" s="172"/>
      <c r="O21" s="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P21" s="84"/>
      <c r="Q21" s="84"/>
      <c r="U21" s="146"/>
      <c r="V21" s="7"/>
      <c r="W21" s="7"/>
      <c r="X21" s="7"/>
      <c r="Y21" s="7"/>
      <c r="Z21" s="7"/>
      <c r="AA21" s="7"/>
      <c r="AB21" s="7"/>
      <c r="AC21" s="147"/>
    </row>
    <row r="22" spans="1:29" ht="42" customHeight="1" x14ac:dyDescent="0.4">
      <c r="A22" s="29" t="s">
        <v>39</v>
      </c>
      <c r="B22" s="56" t="s">
        <v>48</v>
      </c>
      <c r="C22" s="81"/>
      <c r="D22" s="81"/>
      <c r="E22" s="81"/>
      <c r="F22" s="81"/>
      <c r="G22" s="81"/>
      <c r="H22" s="81"/>
      <c r="I22" s="81"/>
      <c r="J22" s="91"/>
      <c r="K22" s="93"/>
      <c r="L22" s="103"/>
      <c r="M22" s="171"/>
      <c r="N22" s="172"/>
      <c r="O22" s="7"/>
      <c r="U22" s="146"/>
      <c r="V22" s="7"/>
      <c r="W22" s="7"/>
      <c r="X22" s="7"/>
      <c r="Y22" s="7"/>
      <c r="Z22" s="7"/>
      <c r="AA22" s="7"/>
      <c r="AB22" s="7"/>
      <c r="AC22" s="147"/>
    </row>
    <row r="23" spans="1:29" ht="42" customHeight="1" x14ac:dyDescent="0.4">
      <c r="A23" s="202"/>
      <c r="B23" s="203"/>
      <c r="C23" s="113">
        <f>I19+1</f>
        <v>44990</v>
      </c>
      <c r="D23" s="80">
        <f>C23+1</f>
        <v>44991</v>
      </c>
      <c r="E23" s="80">
        <f t="shared" si="3"/>
        <v>44992</v>
      </c>
      <c r="F23" s="80">
        <f t="shared" si="3"/>
        <v>44993</v>
      </c>
      <c r="G23" s="80">
        <f t="shared" si="3"/>
        <v>44994</v>
      </c>
      <c r="H23" s="80">
        <f t="shared" si="3"/>
        <v>44995</v>
      </c>
      <c r="I23" s="114">
        <f>H23+1</f>
        <v>44996</v>
      </c>
      <c r="J23" s="186"/>
      <c r="K23" s="187"/>
      <c r="L23" s="188"/>
      <c r="M23" s="171"/>
      <c r="N23" s="172"/>
      <c r="O23" s="7"/>
      <c r="U23" s="146"/>
      <c r="V23" s="113">
        <f>AB19+1</f>
        <v>44990</v>
      </c>
      <c r="W23" s="80">
        <f>V23+1</f>
        <v>44991</v>
      </c>
      <c r="X23" s="80">
        <f t="shared" ref="X23" si="19">W23+1</f>
        <v>44992</v>
      </c>
      <c r="Y23" s="80">
        <f t="shared" ref="Y23" si="20">X23+1</f>
        <v>44993</v>
      </c>
      <c r="Z23" s="80">
        <f t="shared" ref="Z23" si="21">Y23+1</f>
        <v>44994</v>
      </c>
      <c r="AA23" s="80">
        <f t="shared" ref="AA23" si="22">Z23+1</f>
        <v>44995</v>
      </c>
      <c r="AB23" s="114">
        <f>AA23+1</f>
        <v>44996</v>
      </c>
      <c r="AC23" s="147"/>
    </row>
    <row r="24" spans="1:29" s="84" customFormat="1" ht="42" customHeight="1" x14ac:dyDescent="0.4">
      <c r="A24" s="204" t="s">
        <v>104</v>
      </c>
      <c r="B24" s="205"/>
      <c r="C24" s="81"/>
      <c r="D24" s="81"/>
      <c r="E24" s="81"/>
      <c r="F24" s="81"/>
      <c r="G24" s="81"/>
      <c r="H24" s="81"/>
      <c r="I24" s="81"/>
      <c r="J24" s="105"/>
      <c r="K24" s="92"/>
      <c r="M24" s="171"/>
      <c r="N24" s="172"/>
      <c r="O24" s="7"/>
      <c r="U24" s="146"/>
      <c r="V24" s="81">
        <f t="shared" ref="V24:AB24" si="23">C25+C26</f>
        <v>0</v>
      </c>
      <c r="W24" s="81">
        <f t="shared" si="23"/>
        <v>0</v>
      </c>
      <c r="X24" s="81">
        <f t="shared" si="23"/>
        <v>0</v>
      </c>
      <c r="Y24" s="81">
        <f t="shared" si="23"/>
        <v>0</v>
      </c>
      <c r="Z24" s="81">
        <f t="shared" si="23"/>
        <v>0</v>
      </c>
      <c r="AA24" s="81">
        <f t="shared" si="23"/>
        <v>0</v>
      </c>
      <c r="AB24" s="81">
        <f t="shared" si="23"/>
        <v>0</v>
      </c>
      <c r="AC24" s="147"/>
    </row>
    <row r="25" spans="1:29" ht="42" customHeight="1" x14ac:dyDescent="0.4">
      <c r="A25" s="29" t="s">
        <v>39</v>
      </c>
      <c r="B25" s="56" t="s">
        <v>47</v>
      </c>
      <c r="C25" s="81"/>
      <c r="D25" s="81"/>
      <c r="E25" s="81"/>
      <c r="F25" s="81"/>
      <c r="G25" s="81"/>
      <c r="H25" s="81"/>
      <c r="I25" s="81"/>
      <c r="J25" s="100">
        <f>SUM(C25:I26)</f>
        <v>0</v>
      </c>
      <c r="K25" s="101" t="str">
        <f>IF(J25&lt;100,"100回未満",IF(J25&lt;150,"100回以上","150回以上"))</f>
        <v>100回未満</v>
      </c>
      <c r="L25" s="102" t="str">
        <f>IF(COUNTIF(C24:I24,"○")&gt;0,"実施","―")</f>
        <v>―</v>
      </c>
      <c r="M25" s="171"/>
      <c r="N25" s="172"/>
      <c r="O25" s="7"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P25" s="84"/>
      <c r="Q25" s="84"/>
      <c r="U25" s="146"/>
      <c r="V25" s="7"/>
      <c r="W25" s="7"/>
      <c r="X25" s="7"/>
      <c r="Y25" s="7"/>
      <c r="Z25" s="7"/>
      <c r="AA25" s="7"/>
      <c r="AB25" s="7"/>
      <c r="AC25" s="147"/>
    </row>
    <row r="26" spans="1:29" ht="42" customHeight="1" x14ac:dyDescent="0.4">
      <c r="A26" s="29" t="s">
        <v>39</v>
      </c>
      <c r="B26" s="56" t="s">
        <v>48</v>
      </c>
      <c r="C26" s="81"/>
      <c r="D26" s="81"/>
      <c r="E26" s="81"/>
      <c r="F26" s="112"/>
      <c r="G26" s="81"/>
      <c r="H26" s="81"/>
      <c r="I26" s="81"/>
      <c r="J26" s="91"/>
      <c r="K26" s="93"/>
      <c r="L26" s="103"/>
      <c r="M26" s="171"/>
      <c r="N26" s="172"/>
      <c r="O26" s="7"/>
      <c r="U26" s="146"/>
      <c r="V26" s="7"/>
      <c r="W26" s="7"/>
      <c r="X26" s="7"/>
      <c r="Y26" s="7"/>
      <c r="Z26" s="7"/>
      <c r="AA26" s="7"/>
      <c r="AB26" s="7"/>
      <c r="AC26" s="147"/>
    </row>
    <row r="27" spans="1:29" ht="42" customHeight="1" x14ac:dyDescent="0.4">
      <c r="A27" s="202"/>
      <c r="B27" s="203"/>
      <c r="C27" s="113">
        <f>I23+1</f>
        <v>44997</v>
      </c>
      <c r="D27" s="80">
        <f>C27+1</f>
        <v>44998</v>
      </c>
      <c r="E27" s="80">
        <f t="shared" si="3"/>
        <v>44999</v>
      </c>
      <c r="F27" s="80">
        <f t="shared" si="3"/>
        <v>45000</v>
      </c>
      <c r="G27" s="80">
        <f t="shared" si="3"/>
        <v>45001</v>
      </c>
      <c r="H27" s="80">
        <f t="shared" si="3"/>
        <v>45002</v>
      </c>
      <c r="I27" s="114">
        <f>H27+1</f>
        <v>45003</v>
      </c>
      <c r="J27" s="186"/>
      <c r="K27" s="187"/>
      <c r="L27" s="188"/>
      <c r="M27" s="171"/>
      <c r="N27" s="172"/>
      <c r="O27" s="7"/>
      <c r="U27" s="146"/>
      <c r="V27" s="113">
        <f>AB23+1</f>
        <v>44997</v>
      </c>
      <c r="W27" s="80">
        <f>V27+1</f>
        <v>44998</v>
      </c>
      <c r="X27" s="80">
        <f t="shared" ref="X27" si="24">W27+1</f>
        <v>44999</v>
      </c>
      <c r="Y27" s="80">
        <f t="shared" ref="Y27" si="25">X27+1</f>
        <v>45000</v>
      </c>
      <c r="Z27" s="80">
        <f t="shared" ref="Z27" si="26">Y27+1</f>
        <v>45001</v>
      </c>
      <c r="AA27" s="80">
        <f t="shared" ref="AA27" si="27">Z27+1</f>
        <v>45002</v>
      </c>
      <c r="AB27" s="114">
        <f>AA27+1</f>
        <v>45003</v>
      </c>
      <c r="AC27" s="147"/>
    </row>
    <row r="28" spans="1:29" s="84" customFormat="1" ht="42" customHeight="1" x14ac:dyDescent="0.4">
      <c r="A28" s="204" t="s">
        <v>104</v>
      </c>
      <c r="B28" s="205"/>
      <c r="C28" s="81"/>
      <c r="D28" s="81"/>
      <c r="E28" s="81"/>
      <c r="F28" s="81"/>
      <c r="G28" s="81"/>
      <c r="H28" s="81"/>
      <c r="I28" s="81"/>
      <c r="J28" s="105"/>
      <c r="K28" s="92"/>
      <c r="M28" s="171"/>
      <c r="N28" s="172"/>
      <c r="O28" s="7"/>
      <c r="U28" s="146"/>
      <c r="V28" s="81">
        <f t="shared" ref="V28:AB28" si="28">C29+C30</f>
        <v>0</v>
      </c>
      <c r="W28" s="81">
        <f t="shared" si="28"/>
        <v>0</v>
      </c>
      <c r="X28" s="81">
        <f t="shared" si="28"/>
        <v>0</v>
      </c>
      <c r="Y28" s="81">
        <f t="shared" si="28"/>
        <v>0</v>
      </c>
      <c r="Z28" s="81">
        <f t="shared" si="28"/>
        <v>0</v>
      </c>
      <c r="AA28" s="81">
        <f t="shared" si="28"/>
        <v>0</v>
      </c>
      <c r="AB28" s="81">
        <f t="shared" si="28"/>
        <v>0</v>
      </c>
      <c r="AC28" s="147"/>
    </row>
    <row r="29" spans="1:29" ht="42" customHeight="1" x14ac:dyDescent="0.4">
      <c r="A29" s="29" t="s">
        <v>39</v>
      </c>
      <c r="B29" s="56" t="s">
        <v>47</v>
      </c>
      <c r="C29" s="81"/>
      <c r="D29" s="81"/>
      <c r="E29" s="81"/>
      <c r="F29" s="81"/>
      <c r="G29" s="81"/>
      <c r="H29" s="81"/>
      <c r="I29" s="81"/>
      <c r="J29" s="100">
        <f>SUM(C29:I30)</f>
        <v>0</v>
      </c>
      <c r="K29" s="101" t="str">
        <f>IF(J29&lt;100,"100回未満",IF(J29&lt;150,"100回以上","150回以上"))</f>
        <v>100回未満</v>
      </c>
      <c r="L29" s="102" t="str">
        <f>IF(COUNTIF(C28:I28,"○")&gt;0,"実施","―")</f>
        <v>―</v>
      </c>
      <c r="M29" s="171"/>
      <c r="N29" s="172"/>
      <c r="O29" s="7"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P29" s="84"/>
      <c r="Q29" s="84"/>
      <c r="U29" s="146"/>
      <c r="V29" s="7"/>
      <c r="W29" s="7"/>
      <c r="X29" s="7"/>
      <c r="Y29" s="7"/>
      <c r="Z29" s="7"/>
      <c r="AA29" s="7"/>
      <c r="AB29" s="7"/>
      <c r="AC29" s="147"/>
    </row>
    <row r="30" spans="1:29" ht="42" customHeight="1" x14ac:dyDescent="0.4">
      <c r="A30" s="29" t="s">
        <v>39</v>
      </c>
      <c r="B30" s="56" t="s">
        <v>48</v>
      </c>
      <c r="C30" s="81"/>
      <c r="D30" s="81"/>
      <c r="E30" s="81"/>
      <c r="F30" s="81"/>
      <c r="G30" s="81"/>
      <c r="H30" s="81"/>
      <c r="I30" s="81"/>
      <c r="J30" s="91"/>
      <c r="K30" s="93"/>
      <c r="L30" s="103"/>
      <c r="M30" s="171"/>
      <c r="N30" s="172"/>
      <c r="O30" s="7"/>
      <c r="U30" s="146"/>
      <c r="V30" s="7"/>
      <c r="W30" s="7"/>
      <c r="X30" s="7"/>
      <c r="Y30" s="7"/>
      <c r="Z30" s="7"/>
      <c r="AA30" s="7"/>
      <c r="AB30" s="7"/>
      <c r="AC30" s="147"/>
    </row>
    <row r="31" spans="1:29" ht="42" customHeight="1" x14ac:dyDescent="0.4">
      <c r="A31" s="202"/>
      <c r="B31" s="203"/>
      <c r="C31" s="113">
        <f>I27+1</f>
        <v>45004</v>
      </c>
      <c r="D31" s="80">
        <f>C31+1</f>
        <v>45005</v>
      </c>
      <c r="E31" s="113">
        <f t="shared" si="3"/>
        <v>45006</v>
      </c>
      <c r="F31" s="80">
        <f t="shared" si="3"/>
        <v>45007</v>
      </c>
      <c r="G31" s="80">
        <f t="shared" si="3"/>
        <v>45008</v>
      </c>
      <c r="H31" s="80">
        <f t="shared" si="3"/>
        <v>45009</v>
      </c>
      <c r="I31" s="114">
        <f>H31+1</f>
        <v>45010</v>
      </c>
      <c r="J31" s="186"/>
      <c r="K31" s="187"/>
      <c r="L31" s="188"/>
      <c r="M31" s="171"/>
      <c r="N31" s="172"/>
      <c r="O31" s="7"/>
      <c r="U31" s="146"/>
      <c r="V31" s="113">
        <f>AB27+1</f>
        <v>45004</v>
      </c>
      <c r="W31" s="80">
        <f>V31+1</f>
        <v>45005</v>
      </c>
      <c r="X31" s="113">
        <f t="shared" ref="X31" si="29">W31+1</f>
        <v>45006</v>
      </c>
      <c r="Y31" s="80">
        <f t="shared" ref="Y31" si="30">X31+1</f>
        <v>45007</v>
      </c>
      <c r="Z31" s="80">
        <f t="shared" ref="Z31" si="31">Y31+1</f>
        <v>45008</v>
      </c>
      <c r="AA31" s="80">
        <f t="shared" ref="AA31" si="32">Z31+1</f>
        <v>45009</v>
      </c>
      <c r="AB31" s="114">
        <f>AA31+1</f>
        <v>45010</v>
      </c>
      <c r="AC31" s="147"/>
    </row>
    <row r="32" spans="1:29" s="84" customFormat="1" ht="42" customHeight="1" x14ac:dyDescent="0.4">
      <c r="A32" s="204" t="s">
        <v>104</v>
      </c>
      <c r="B32" s="205"/>
      <c r="C32" s="81"/>
      <c r="D32" s="81"/>
      <c r="E32" s="81"/>
      <c r="F32" s="81"/>
      <c r="G32" s="81"/>
      <c r="H32" s="81"/>
      <c r="I32" s="81"/>
      <c r="J32" s="105"/>
      <c r="K32" s="92"/>
      <c r="M32" s="171"/>
      <c r="N32" s="172"/>
      <c r="O32" s="7"/>
      <c r="U32" s="146"/>
      <c r="V32" s="81">
        <f t="shared" ref="V32:AB32" si="33">C33+C34</f>
        <v>0</v>
      </c>
      <c r="W32" s="81">
        <f t="shared" si="33"/>
        <v>0</v>
      </c>
      <c r="X32" s="81">
        <f t="shared" si="33"/>
        <v>0</v>
      </c>
      <c r="Y32" s="81">
        <f t="shared" si="33"/>
        <v>0</v>
      </c>
      <c r="Z32" s="81">
        <f t="shared" si="33"/>
        <v>0</v>
      </c>
      <c r="AA32" s="81">
        <f t="shared" si="33"/>
        <v>0</v>
      </c>
      <c r="AB32" s="81">
        <f t="shared" si="33"/>
        <v>0</v>
      </c>
      <c r="AC32" s="147"/>
    </row>
    <row r="33" spans="1:29" ht="42" customHeight="1" x14ac:dyDescent="0.4">
      <c r="A33" s="29" t="s">
        <v>39</v>
      </c>
      <c r="B33" s="56" t="s">
        <v>47</v>
      </c>
      <c r="C33" s="81"/>
      <c r="D33" s="81"/>
      <c r="E33" s="81"/>
      <c r="F33" s="81"/>
      <c r="G33" s="81"/>
      <c r="H33" s="81"/>
      <c r="I33" s="81"/>
      <c r="J33" s="100">
        <f>SUM(C33:I34)</f>
        <v>0</v>
      </c>
      <c r="K33" s="101" t="str">
        <f>IF(J33&lt;100,"100回未満",IF(J33&lt;150,"100回以上","150回以上"))</f>
        <v>100回未満</v>
      </c>
      <c r="L33" s="102" t="str">
        <f>IF(COUNTIF(C32:I32,"○")&gt;0,"実施","―")</f>
        <v>―</v>
      </c>
      <c r="M33" s="171"/>
      <c r="N33" s="172"/>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P33" s="84"/>
      <c r="Q33" s="84"/>
      <c r="U33" s="146"/>
      <c r="V33" s="7"/>
      <c r="W33" s="7"/>
      <c r="X33" s="7"/>
      <c r="Y33" s="7"/>
      <c r="Z33" s="7"/>
      <c r="AA33" s="7"/>
      <c r="AB33" s="7"/>
      <c r="AC33" s="147"/>
    </row>
    <row r="34" spans="1:29" ht="42" customHeight="1" x14ac:dyDescent="0.4">
      <c r="A34" s="29" t="s">
        <v>39</v>
      </c>
      <c r="B34" s="56" t="s">
        <v>48</v>
      </c>
      <c r="C34" s="81"/>
      <c r="D34" s="81"/>
      <c r="E34" s="81"/>
      <c r="F34" s="81"/>
      <c r="G34" s="81"/>
      <c r="H34" s="81"/>
      <c r="I34" s="81"/>
      <c r="J34" s="91"/>
      <c r="K34" s="93"/>
      <c r="L34" s="103"/>
      <c r="M34" s="171"/>
      <c r="N34" s="172"/>
      <c r="O34" s="7"/>
      <c r="U34" s="146"/>
      <c r="V34" s="7"/>
      <c r="W34" s="7"/>
      <c r="X34" s="7"/>
      <c r="Y34" s="7"/>
      <c r="Z34" s="7"/>
      <c r="AA34" s="7"/>
      <c r="AB34" s="7"/>
      <c r="AC34" s="147"/>
    </row>
    <row r="35" spans="1:29" ht="42" customHeight="1" x14ac:dyDescent="0.4">
      <c r="A35" s="202"/>
      <c r="B35" s="203"/>
      <c r="C35" s="113">
        <f>I31+1</f>
        <v>45011</v>
      </c>
      <c r="D35" s="80">
        <f>C35+1</f>
        <v>45012</v>
      </c>
      <c r="E35" s="80">
        <f t="shared" ref="E35:F35" si="34">D35+1</f>
        <v>45013</v>
      </c>
      <c r="F35" s="80">
        <f t="shared" si="34"/>
        <v>45014</v>
      </c>
      <c r="G35" s="80">
        <f t="shared" ref="G35" si="35">F35+1</f>
        <v>45015</v>
      </c>
      <c r="H35" s="80">
        <f t="shared" ref="H35" si="36">G35+1</f>
        <v>45016</v>
      </c>
      <c r="I35" s="114"/>
      <c r="J35" s="186"/>
      <c r="K35" s="187"/>
      <c r="L35" s="188"/>
      <c r="M35" s="171"/>
      <c r="N35" s="172"/>
      <c r="O35" s="7"/>
      <c r="U35" s="146"/>
      <c r="V35" s="113">
        <f>AB31+1</f>
        <v>45011</v>
      </c>
      <c r="W35" s="80">
        <f>V35+1</f>
        <v>45012</v>
      </c>
      <c r="X35" s="80">
        <f t="shared" ref="X35:Y35" si="37">W35+1</f>
        <v>45013</v>
      </c>
      <c r="Y35" s="80">
        <f t="shared" si="37"/>
        <v>45014</v>
      </c>
      <c r="Z35" s="80">
        <f t="shared" ref="Z35" si="38">Y35+1</f>
        <v>45015</v>
      </c>
      <c r="AA35" s="80">
        <f t="shared" ref="AA35" si="39">Z35+1</f>
        <v>45016</v>
      </c>
      <c r="AB35" s="114"/>
      <c r="AC35" s="147"/>
    </row>
    <row r="36" spans="1:29" s="84" customFormat="1" ht="42" customHeight="1" x14ac:dyDescent="0.4">
      <c r="A36" s="204" t="s">
        <v>104</v>
      </c>
      <c r="B36" s="205"/>
      <c r="C36" s="81"/>
      <c r="D36" s="81"/>
      <c r="E36" s="81"/>
      <c r="F36" s="81"/>
      <c r="G36" s="81"/>
      <c r="H36" s="81"/>
      <c r="I36" s="81"/>
      <c r="J36" s="105"/>
      <c r="K36" s="92"/>
      <c r="M36" s="171"/>
      <c r="N36" s="172"/>
      <c r="O36" s="7"/>
      <c r="U36" s="146"/>
      <c r="V36" s="81">
        <f t="shared" ref="V36:AA36" si="40">C37+C38</f>
        <v>0</v>
      </c>
      <c r="W36" s="81">
        <f t="shared" si="40"/>
        <v>0</v>
      </c>
      <c r="X36" s="81">
        <f t="shared" si="40"/>
        <v>0</v>
      </c>
      <c r="Y36" s="81">
        <f t="shared" si="40"/>
        <v>0</v>
      </c>
      <c r="Z36" s="81">
        <f t="shared" si="40"/>
        <v>0</v>
      </c>
      <c r="AA36" s="81">
        <f t="shared" si="40"/>
        <v>0</v>
      </c>
      <c r="AB36" s="81"/>
      <c r="AC36" s="147"/>
    </row>
    <row r="37" spans="1:29" ht="42" customHeight="1" x14ac:dyDescent="0.4">
      <c r="A37" s="29" t="s">
        <v>39</v>
      </c>
      <c r="B37" s="56" t="s">
        <v>47</v>
      </c>
      <c r="C37" s="81"/>
      <c r="D37" s="81"/>
      <c r="E37" s="81"/>
      <c r="F37" s="81"/>
      <c r="G37" s="81"/>
      <c r="H37" s="81"/>
      <c r="I37" s="81"/>
      <c r="J37" s="100">
        <f>SUM(C37:H38)</f>
        <v>0</v>
      </c>
      <c r="K37" s="101" t="str">
        <f>IF(J37&lt;100,"100回未満",IF(J37&lt;150,"100回以上","150回以上"))</f>
        <v>100回未満</v>
      </c>
      <c r="L37" s="102" t="str">
        <f>IF(COUNTIF(C36:H36,"○")&gt;0,"実施","―")</f>
        <v>―</v>
      </c>
      <c r="M37" s="171"/>
      <c r="N37" s="172"/>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P37" s="84"/>
      <c r="Q37" s="84"/>
      <c r="U37" s="146"/>
      <c r="V37" s="7"/>
      <c r="W37" s="7"/>
      <c r="X37" s="7"/>
      <c r="Y37" s="7"/>
      <c r="Z37" s="7"/>
      <c r="AA37" s="7"/>
      <c r="AB37" s="7"/>
      <c r="AC37" s="147"/>
    </row>
    <row r="38" spans="1:29" ht="42" customHeight="1" x14ac:dyDescent="0.4">
      <c r="A38" s="29" t="s">
        <v>39</v>
      </c>
      <c r="B38" s="56" t="s">
        <v>48</v>
      </c>
      <c r="C38" s="81"/>
      <c r="D38" s="81"/>
      <c r="E38" s="81"/>
      <c r="F38" s="81"/>
      <c r="G38" s="81"/>
      <c r="H38" s="81"/>
      <c r="I38" s="81"/>
      <c r="J38" s="91"/>
      <c r="K38" s="93"/>
      <c r="L38" s="103"/>
      <c r="M38" s="171"/>
      <c r="N38" s="172"/>
      <c r="O38" s="7"/>
      <c r="U38" s="146"/>
      <c r="V38" s="7"/>
      <c r="W38" s="7"/>
      <c r="X38" s="7"/>
      <c r="Y38" s="7"/>
      <c r="Z38" s="7"/>
      <c r="AA38" s="7"/>
      <c r="AB38" s="7"/>
      <c r="AC38" s="147"/>
    </row>
    <row r="39" spans="1:29" ht="66.75" customHeight="1" x14ac:dyDescent="0.4">
      <c r="A39" s="77"/>
      <c r="B39" s="78"/>
      <c r="C39" s="78"/>
      <c r="D39" s="78"/>
      <c r="E39" s="78"/>
      <c r="F39" s="78"/>
      <c r="G39" s="78"/>
      <c r="H39" s="78"/>
      <c r="I39" s="78"/>
      <c r="J39" s="78"/>
      <c r="K39" s="78"/>
      <c r="L39" s="78"/>
      <c r="M39" s="79"/>
      <c r="N39" s="79"/>
      <c r="O39" s="7"/>
      <c r="U39" s="146"/>
      <c r="V39" s="7"/>
      <c r="W39" s="7"/>
      <c r="X39" s="7"/>
      <c r="Y39" s="7"/>
      <c r="Z39" s="7"/>
      <c r="AA39" s="7"/>
      <c r="AB39" s="7"/>
      <c r="AC39" s="147"/>
    </row>
    <row r="40" spans="1:29" ht="63.75" customHeight="1" x14ac:dyDescent="0.4">
      <c r="A40" s="18"/>
      <c r="B40" s="18"/>
      <c r="C40" s="18"/>
      <c r="E40" s="221" t="s">
        <v>81</v>
      </c>
      <c r="F40" s="221"/>
      <c r="G40" s="221"/>
      <c r="H40" s="221"/>
      <c r="I40" s="221"/>
      <c r="J40" s="189">
        <f>SUM(J9,J13,J17,J21,J25,J29,J33,J37)</f>
        <v>0</v>
      </c>
      <c r="K40" s="190"/>
      <c r="L40" s="18"/>
      <c r="M40" s="18"/>
      <c r="N40" s="7"/>
      <c r="U40" s="146"/>
      <c r="V40" s="7"/>
      <c r="W40" s="7"/>
      <c r="X40" s="7"/>
      <c r="Y40" s="7"/>
      <c r="Z40" s="7"/>
      <c r="AA40" s="7"/>
      <c r="AB40" s="7"/>
      <c r="AC40" s="147"/>
    </row>
    <row r="41" spans="1:29" ht="103.5" customHeight="1" x14ac:dyDescent="0.4">
      <c r="A41" s="18"/>
      <c r="B41" s="18"/>
      <c r="C41" s="18"/>
      <c r="K41" s="18"/>
      <c r="L41" s="18"/>
      <c r="M41" s="18"/>
      <c r="N41" s="7"/>
      <c r="U41" s="146"/>
      <c r="V41" s="7"/>
      <c r="W41" s="7"/>
      <c r="X41" s="7"/>
      <c r="Y41" s="7"/>
      <c r="Z41" s="7"/>
      <c r="AA41" s="7"/>
      <c r="AB41" s="7"/>
      <c r="AC41" s="147"/>
    </row>
    <row r="42" spans="1:29" ht="44.25" customHeight="1" x14ac:dyDescent="0.4">
      <c r="A42" s="18"/>
      <c r="B42" s="18"/>
      <c r="C42" s="18"/>
      <c r="G42" s="21"/>
      <c r="H42" s="21"/>
      <c r="I42" s="21"/>
      <c r="J42" s="20"/>
      <c r="K42" s="18"/>
      <c r="L42" s="18"/>
      <c r="M42" s="18"/>
      <c r="N42" s="82" t="s">
        <v>85</v>
      </c>
      <c r="U42" s="146"/>
      <c r="V42" s="7"/>
      <c r="W42" s="7"/>
      <c r="X42" s="7"/>
      <c r="Y42" s="7"/>
      <c r="Z42" s="7"/>
      <c r="AA42" s="7"/>
      <c r="AB42" s="7"/>
      <c r="AC42" s="147"/>
    </row>
    <row r="43" spans="1:29" ht="56.25" customHeight="1" x14ac:dyDescent="0.4">
      <c r="A43" s="18"/>
      <c r="B43" s="18"/>
      <c r="C43" s="18"/>
      <c r="G43" s="21"/>
      <c r="H43" s="21"/>
      <c r="I43" s="21"/>
      <c r="J43" s="20"/>
      <c r="K43" s="18"/>
      <c r="L43" s="18"/>
      <c r="M43" s="18"/>
      <c r="N43" s="17"/>
      <c r="U43" s="146"/>
      <c r="V43" s="7"/>
      <c r="W43" s="7"/>
      <c r="X43" s="7"/>
      <c r="Y43" s="7"/>
      <c r="Z43" s="7"/>
      <c r="AA43" s="7"/>
      <c r="AB43" s="7"/>
      <c r="AC43" s="147"/>
    </row>
    <row r="44" spans="1:29" ht="32.25" customHeight="1" x14ac:dyDescent="0.4">
      <c r="A44" s="60" t="s">
        <v>53</v>
      </c>
      <c r="B44" s="60"/>
      <c r="C44" s="30"/>
      <c r="D44" s="30"/>
      <c r="E44" s="30"/>
      <c r="F44" s="30"/>
      <c r="G44" s="30"/>
      <c r="H44" s="30"/>
      <c r="I44" s="30"/>
      <c r="J44" s="30"/>
      <c r="K44" s="30"/>
      <c r="L44" s="30"/>
      <c r="N44" s="30"/>
      <c r="U44" s="146"/>
      <c r="V44" s="7"/>
      <c r="W44" s="7"/>
      <c r="X44" s="7"/>
      <c r="Y44" s="7"/>
      <c r="Z44" s="7"/>
      <c r="AA44" s="7"/>
      <c r="AB44" s="7"/>
      <c r="AC44" s="147"/>
    </row>
    <row r="45" spans="1:29" ht="48" customHeight="1" thickBot="1" x14ac:dyDescent="0.45">
      <c r="A45" s="60"/>
      <c r="B45" s="60"/>
      <c r="C45" s="30"/>
      <c r="D45" s="30"/>
      <c r="E45" s="30"/>
      <c r="F45" s="30"/>
      <c r="G45" s="30"/>
      <c r="H45" s="30"/>
      <c r="I45" s="30"/>
      <c r="J45" s="30"/>
      <c r="K45" s="30"/>
      <c r="L45" s="30"/>
      <c r="N45" s="30"/>
      <c r="U45" s="146"/>
      <c r="V45" s="7"/>
      <c r="W45" s="7"/>
      <c r="X45" s="7"/>
      <c r="Y45" s="7"/>
      <c r="Z45" s="7"/>
      <c r="AA45" s="7"/>
      <c r="AB45" s="7"/>
      <c r="AC45" s="147"/>
    </row>
    <row r="46" spans="1:29" ht="42" customHeight="1" thickBot="1" x14ac:dyDescent="0.45">
      <c r="A46" s="58" t="s">
        <v>50</v>
      </c>
      <c r="B46" s="60"/>
      <c r="C46" s="30"/>
      <c r="D46" s="30"/>
      <c r="E46" s="30"/>
      <c r="F46" s="30"/>
      <c r="G46" s="30"/>
      <c r="H46" s="30"/>
      <c r="I46" s="30"/>
      <c r="J46" s="30"/>
      <c r="K46" s="30"/>
      <c r="L46" s="30"/>
      <c r="N46" s="30"/>
      <c r="O46" s="55"/>
      <c r="U46" s="146"/>
      <c r="V46" s="7"/>
      <c r="W46" s="7"/>
      <c r="X46" s="7"/>
      <c r="Y46" s="7"/>
      <c r="Z46" s="7"/>
      <c r="AA46" s="7"/>
      <c r="AB46" s="7"/>
      <c r="AC46" s="147"/>
    </row>
    <row r="47" spans="1:29" ht="46.5" customHeight="1" thickBot="1" x14ac:dyDescent="0.45">
      <c r="A47" s="60"/>
      <c r="B47" s="60"/>
      <c r="C47" s="30"/>
      <c r="D47" s="30"/>
      <c r="E47" s="30"/>
      <c r="F47" s="30"/>
      <c r="G47" s="30"/>
      <c r="H47" s="30"/>
      <c r="I47" s="30"/>
      <c r="J47" s="30"/>
      <c r="K47" s="30"/>
      <c r="L47" s="30"/>
      <c r="N47" s="30"/>
      <c r="O47" s="54"/>
      <c r="U47" s="146"/>
      <c r="V47" s="7"/>
      <c r="W47" s="7"/>
      <c r="X47" s="7"/>
      <c r="Y47" s="7"/>
      <c r="Z47" s="7"/>
      <c r="AA47" s="7"/>
      <c r="AB47" s="7"/>
      <c r="AC47" s="147"/>
    </row>
    <row r="48" spans="1:29" ht="42" customHeight="1" thickBot="1" x14ac:dyDescent="0.45">
      <c r="A48" s="60" t="s">
        <v>49</v>
      </c>
      <c r="B48" s="60"/>
      <c r="C48" s="30"/>
      <c r="D48" s="30"/>
      <c r="F48" s="60"/>
      <c r="N48" s="62" t="s">
        <v>70</v>
      </c>
      <c r="O48" s="59"/>
      <c r="U48" s="146"/>
      <c r="V48" s="7"/>
      <c r="W48" s="7"/>
      <c r="X48" s="7"/>
      <c r="Y48" s="7"/>
      <c r="Z48" s="7"/>
      <c r="AA48" s="7"/>
      <c r="AB48" s="7"/>
      <c r="AC48" s="147"/>
    </row>
    <row r="49" spans="1:29" ht="46.5" customHeight="1" thickBot="1" x14ac:dyDescent="0.45">
      <c r="A49" s="60"/>
      <c r="B49" s="60"/>
      <c r="C49" s="30"/>
      <c r="D49" s="30"/>
      <c r="F49" s="60"/>
      <c r="H49" s="30"/>
      <c r="I49" s="30"/>
      <c r="J49" s="30"/>
      <c r="K49" s="30"/>
      <c r="N49" s="30"/>
      <c r="O49" s="67" t="s">
        <v>78</v>
      </c>
      <c r="U49" s="146"/>
      <c r="V49" s="7"/>
      <c r="W49" s="7"/>
      <c r="X49" s="7"/>
      <c r="Y49" s="7"/>
      <c r="Z49" s="7"/>
      <c r="AA49" s="7"/>
      <c r="AB49" s="7"/>
      <c r="AC49" s="147"/>
    </row>
    <row r="50" spans="1:29" ht="42" customHeight="1" thickBot="1" x14ac:dyDescent="0.45">
      <c r="A50" s="60" t="s">
        <v>71</v>
      </c>
      <c r="B50" s="59"/>
      <c r="C50" s="54"/>
      <c r="D50" s="30"/>
      <c r="E50" s="30"/>
      <c r="F50" s="30"/>
      <c r="G50" s="30"/>
      <c r="H50" s="30"/>
      <c r="I50" s="30"/>
      <c r="J50" s="30"/>
      <c r="K50" s="30"/>
      <c r="N50" s="30"/>
      <c r="U50" s="146"/>
      <c r="V50" s="7"/>
      <c r="W50" s="7"/>
      <c r="X50" s="7"/>
      <c r="Y50" s="7"/>
      <c r="Z50" s="7"/>
      <c r="AA50" s="7"/>
      <c r="AB50" s="7"/>
      <c r="AC50" s="147"/>
    </row>
    <row r="51" spans="1:29" ht="46.5" customHeight="1" thickBot="1" x14ac:dyDescent="0.45">
      <c r="A51" s="60"/>
      <c r="B51" s="60"/>
      <c r="C51" s="54"/>
      <c r="D51" s="30"/>
      <c r="E51" s="30"/>
      <c r="F51" s="30"/>
      <c r="G51" s="30"/>
      <c r="H51" s="30"/>
      <c r="I51" s="30"/>
      <c r="J51" s="30"/>
      <c r="K51" s="30"/>
      <c r="N51" s="30"/>
      <c r="U51" s="146"/>
      <c r="V51" s="7"/>
      <c r="W51" s="7"/>
      <c r="X51" s="7"/>
      <c r="Y51" s="7"/>
      <c r="Z51" s="7"/>
      <c r="AA51" s="7"/>
      <c r="AB51" s="7"/>
      <c r="AC51" s="147"/>
    </row>
    <row r="52" spans="1:29" ht="42" customHeight="1" thickBot="1" x14ac:dyDescent="0.45">
      <c r="A52" s="63" t="s">
        <v>79</v>
      </c>
      <c r="B52" s="63"/>
      <c r="C52" s="64"/>
      <c r="D52" s="64"/>
      <c r="E52" s="64"/>
      <c r="F52" s="64"/>
      <c r="G52" s="64"/>
      <c r="H52" s="65"/>
      <c r="N52" s="62" t="s">
        <v>70</v>
      </c>
      <c r="O52" s="59"/>
      <c r="U52" s="146"/>
      <c r="V52" s="7"/>
      <c r="W52" s="7"/>
      <c r="X52" s="7"/>
      <c r="Y52" s="7"/>
      <c r="Z52" s="7"/>
      <c r="AA52" s="7"/>
      <c r="AB52" s="7"/>
      <c r="AC52" s="147"/>
    </row>
    <row r="53" spans="1:29" ht="46.5" customHeight="1" thickBot="1" x14ac:dyDescent="0.45">
      <c r="A53" s="60"/>
      <c r="B53" s="60"/>
      <c r="C53" s="30"/>
      <c r="D53" s="30"/>
      <c r="F53" s="60"/>
      <c r="H53" s="60"/>
      <c r="I53" s="30"/>
      <c r="J53" s="30"/>
      <c r="K53" s="30"/>
      <c r="L53" s="30"/>
      <c r="N53" s="30"/>
      <c r="O53" s="67" t="s">
        <v>77</v>
      </c>
      <c r="U53" s="146"/>
      <c r="V53" s="7"/>
      <c r="W53" s="7"/>
      <c r="X53" s="7"/>
      <c r="Y53" s="7"/>
      <c r="Z53" s="7"/>
      <c r="AA53" s="7"/>
      <c r="AB53" s="7"/>
      <c r="AC53" s="147"/>
    </row>
    <row r="54" spans="1:29" ht="42" customHeight="1" thickBot="1" x14ac:dyDescent="0.45">
      <c r="A54" s="60" t="s">
        <v>71</v>
      </c>
      <c r="B54" s="59"/>
      <c r="C54" s="54"/>
      <c r="D54" s="30"/>
      <c r="E54" s="30"/>
      <c r="F54" s="30"/>
      <c r="G54" s="30"/>
      <c r="H54" s="30"/>
      <c r="I54" s="30"/>
      <c r="J54" s="30"/>
      <c r="K54" s="30"/>
      <c r="L54" s="30"/>
      <c r="N54" s="30"/>
      <c r="U54" s="146"/>
      <c r="V54" s="7"/>
      <c r="W54" s="7"/>
      <c r="X54" s="7"/>
      <c r="Y54" s="7"/>
      <c r="Z54" s="7"/>
      <c r="AA54" s="7"/>
      <c r="AB54" s="7"/>
      <c r="AC54" s="147"/>
    </row>
    <row r="55" spans="1:29" ht="46.5" customHeight="1" thickBot="1" x14ac:dyDescent="0.45">
      <c r="A55" s="60"/>
      <c r="B55" s="60"/>
      <c r="C55" s="54"/>
      <c r="D55" s="30"/>
      <c r="E55" s="30"/>
      <c r="F55" s="30"/>
      <c r="G55" s="30"/>
      <c r="H55" s="30"/>
      <c r="I55" s="30"/>
      <c r="J55" s="30"/>
      <c r="K55" s="30"/>
      <c r="L55" s="30"/>
      <c r="N55" s="30"/>
      <c r="U55" s="146"/>
      <c r="V55" s="7"/>
      <c r="W55" s="7"/>
      <c r="X55" s="7"/>
      <c r="Y55" s="7"/>
      <c r="Z55" s="7"/>
      <c r="AA55" s="7"/>
      <c r="AB55" s="7"/>
      <c r="AC55" s="147"/>
    </row>
    <row r="56" spans="1:29" ht="42" customHeight="1" thickBot="1" x14ac:dyDescent="0.45">
      <c r="A56" s="196" t="s">
        <v>80</v>
      </c>
      <c r="B56" s="196"/>
      <c r="C56" s="196"/>
      <c r="D56" s="196"/>
      <c r="E56" s="196"/>
      <c r="F56" s="196"/>
      <c r="G56" s="196"/>
      <c r="H56" s="196"/>
      <c r="I56" s="196"/>
      <c r="J56" s="196"/>
      <c r="K56" s="196"/>
      <c r="L56" s="196"/>
      <c r="M56" s="196"/>
      <c r="N56" s="60" t="s">
        <v>76</v>
      </c>
      <c r="O56" s="59"/>
      <c r="U56" s="146"/>
      <c r="V56" s="7"/>
      <c r="W56" s="7"/>
      <c r="X56" s="7"/>
      <c r="Y56" s="7"/>
      <c r="Z56" s="7"/>
      <c r="AA56" s="7"/>
      <c r="AB56" s="7"/>
      <c r="AC56" s="147"/>
    </row>
    <row r="57" spans="1:29" ht="28.5" customHeight="1" x14ac:dyDescent="0.4">
      <c r="A57" s="196"/>
      <c r="B57" s="196"/>
      <c r="C57" s="196"/>
      <c r="D57" s="196"/>
      <c r="E57" s="196"/>
      <c r="F57" s="196"/>
      <c r="G57" s="196"/>
      <c r="H57" s="196"/>
      <c r="I57" s="196"/>
      <c r="J57" s="196"/>
      <c r="K57" s="196"/>
      <c r="L57" s="196"/>
      <c r="M57" s="196"/>
      <c r="N57" s="60"/>
      <c r="O57" s="66"/>
      <c r="U57" s="146"/>
      <c r="V57" s="7"/>
      <c r="W57" s="7"/>
      <c r="X57" s="7"/>
      <c r="Y57" s="7"/>
      <c r="Z57" s="7"/>
      <c r="AA57" s="7"/>
      <c r="AB57" s="7"/>
      <c r="AC57" s="147"/>
    </row>
    <row r="58" spans="1:29" ht="42" customHeight="1" x14ac:dyDescent="0.4">
      <c r="A58" s="197" t="s">
        <v>82</v>
      </c>
      <c r="B58" s="197"/>
      <c r="C58" s="197"/>
      <c r="D58" s="197"/>
      <c r="E58" s="197"/>
      <c r="F58" s="197"/>
      <c r="G58" s="197"/>
      <c r="H58" s="197"/>
      <c r="I58" s="197"/>
      <c r="J58" s="197"/>
      <c r="K58" s="197"/>
      <c r="L58" s="197"/>
      <c r="M58" s="197"/>
      <c r="N58" s="30"/>
      <c r="U58" s="146"/>
      <c r="V58" s="7"/>
      <c r="W58" s="7"/>
      <c r="X58" s="7"/>
      <c r="Y58" s="7"/>
      <c r="Z58" s="7"/>
      <c r="AA58" s="7"/>
      <c r="AB58" s="7"/>
      <c r="AC58" s="147"/>
    </row>
    <row r="59" spans="1:29" ht="42" customHeight="1" x14ac:dyDescent="0.4">
      <c r="A59" s="197"/>
      <c r="B59" s="197"/>
      <c r="C59" s="197"/>
      <c r="D59" s="197"/>
      <c r="E59" s="197"/>
      <c r="F59" s="197"/>
      <c r="G59" s="197"/>
      <c r="H59" s="197"/>
      <c r="I59" s="197"/>
      <c r="J59" s="197"/>
      <c r="K59" s="197"/>
      <c r="L59" s="197"/>
      <c r="M59" s="197"/>
      <c r="N59" s="30"/>
      <c r="U59" s="146"/>
      <c r="V59" s="7"/>
      <c r="W59" s="7"/>
      <c r="X59" s="7"/>
      <c r="Y59" s="7"/>
      <c r="Z59" s="7"/>
      <c r="AA59" s="7"/>
      <c r="AB59" s="7"/>
      <c r="AC59" s="147"/>
    </row>
    <row r="60" spans="1:29" ht="48.75" customHeight="1" x14ac:dyDescent="0.4">
      <c r="A60" s="60"/>
      <c r="B60" s="60"/>
      <c r="C60" s="30"/>
      <c r="D60" s="30"/>
      <c r="E60" s="30"/>
      <c r="F60" s="30"/>
      <c r="G60" s="30"/>
      <c r="H60" s="30"/>
      <c r="I60" s="30"/>
      <c r="J60" s="30"/>
      <c r="K60" s="30"/>
      <c r="L60" s="30"/>
      <c r="N60" s="30"/>
      <c r="U60" s="146"/>
      <c r="V60" s="7"/>
      <c r="W60" s="7"/>
      <c r="X60" s="7"/>
      <c r="Y60" s="7"/>
      <c r="Z60" s="7"/>
      <c r="AA60" s="7"/>
      <c r="AB60" s="7"/>
      <c r="AC60" s="147"/>
    </row>
    <row r="61" spans="1:29" ht="42" customHeight="1" x14ac:dyDescent="0.4">
      <c r="A61" s="60" t="s">
        <v>57</v>
      </c>
      <c r="B61" s="60"/>
      <c r="C61" s="30"/>
      <c r="D61" s="30"/>
      <c r="E61" s="30"/>
      <c r="F61" s="30"/>
      <c r="G61" s="30"/>
      <c r="H61" s="30"/>
      <c r="I61" s="30"/>
      <c r="J61" s="30"/>
      <c r="K61" s="30"/>
      <c r="L61" s="30"/>
      <c r="N61" s="30"/>
      <c r="O61" s="54"/>
      <c r="P61" s="54"/>
      <c r="U61" s="146"/>
      <c r="V61" s="7"/>
      <c r="W61" s="7"/>
      <c r="X61" s="7"/>
      <c r="Y61" s="7"/>
      <c r="Z61" s="7"/>
      <c r="AA61" s="7"/>
      <c r="AB61" s="7"/>
      <c r="AC61" s="147"/>
    </row>
    <row r="62" spans="1:29" ht="42" customHeight="1" x14ac:dyDescent="0.4">
      <c r="A62" s="60" t="s">
        <v>58</v>
      </c>
      <c r="B62" s="60"/>
      <c r="C62" s="30"/>
      <c r="D62" s="30"/>
      <c r="E62" s="30"/>
      <c r="F62" s="30"/>
      <c r="G62" s="30"/>
      <c r="H62" s="30"/>
      <c r="I62" s="30"/>
      <c r="J62" s="30"/>
      <c r="K62" s="30"/>
      <c r="L62" s="30"/>
      <c r="N62" s="30"/>
      <c r="O62" s="54"/>
      <c r="P62" s="54"/>
      <c r="U62" s="146"/>
      <c r="V62" s="7"/>
      <c r="W62" s="7"/>
      <c r="X62" s="7"/>
      <c r="Y62" s="7"/>
      <c r="Z62" s="7"/>
      <c r="AA62" s="7"/>
      <c r="AB62" s="7"/>
      <c r="AC62" s="147"/>
    </row>
    <row r="63" spans="1:29" ht="48.75" customHeight="1" x14ac:dyDescent="0.4">
      <c r="A63" s="60"/>
      <c r="B63" s="60"/>
      <c r="C63" s="30"/>
      <c r="D63" s="30"/>
      <c r="E63" s="30"/>
      <c r="F63" s="30"/>
      <c r="G63" s="30"/>
      <c r="H63" s="30"/>
      <c r="I63" s="30"/>
      <c r="J63" s="30"/>
      <c r="K63" s="30"/>
      <c r="L63" s="30"/>
      <c r="N63" s="30"/>
      <c r="O63" s="54"/>
      <c r="P63" s="54"/>
      <c r="U63" s="146"/>
      <c r="V63" s="7"/>
      <c r="W63" s="7"/>
      <c r="X63" s="7"/>
      <c r="Y63" s="7"/>
      <c r="Z63" s="7"/>
      <c r="AA63" s="7"/>
      <c r="AB63" s="7"/>
      <c r="AC63" s="147"/>
    </row>
    <row r="64" spans="1:29" ht="42" customHeight="1" x14ac:dyDescent="0.4">
      <c r="A64" s="198" t="s">
        <v>67</v>
      </c>
      <c r="B64" s="198"/>
      <c r="C64" s="198"/>
      <c r="D64" s="198"/>
      <c r="E64" s="198"/>
      <c r="F64" s="198"/>
      <c r="G64" s="198"/>
      <c r="H64" s="198"/>
      <c r="I64" s="198"/>
      <c r="J64" s="198"/>
      <c r="K64" s="198"/>
      <c r="L64" s="198"/>
      <c r="M64" s="198"/>
      <c r="N64" s="198"/>
      <c r="O64" s="198"/>
      <c r="P64" s="54"/>
      <c r="U64" s="146"/>
      <c r="V64" s="7"/>
      <c r="W64" s="7"/>
      <c r="X64" s="7"/>
      <c r="Y64" s="7"/>
      <c r="Z64" s="7"/>
      <c r="AA64" s="7"/>
      <c r="AB64" s="7"/>
      <c r="AC64" s="147"/>
    </row>
    <row r="65" spans="1:29" ht="42" customHeight="1" x14ac:dyDescent="0.4">
      <c r="A65" s="60" t="s">
        <v>68</v>
      </c>
      <c r="B65" s="60"/>
      <c r="C65" s="60"/>
      <c r="D65" s="60"/>
      <c r="E65" s="60"/>
      <c r="F65" s="60"/>
      <c r="G65" s="60"/>
      <c r="H65" s="60"/>
      <c r="I65" s="60"/>
      <c r="J65" s="60"/>
      <c r="K65" s="60"/>
      <c r="L65" s="60"/>
      <c r="M65" s="60"/>
      <c r="N65" s="60"/>
      <c r="O65" s="60"/>
      <c r="P65" s="54"/>
      <c r="U65" s="146"/>
      <c r="V65" s="7"/>
      <c r="W65" s="7"/>
      <c r="X65" s="7"/>
      <c r="Y65" s="7"/>
      <c r="Z65" s="7"/>
      <c r="AA65" s="7"/>
      <c r="AB65" s="7"/>
      <c r="AC65" s="147"/>
    </row>
    <row r="66" spans="1:29" ht="42" customHeight="1" x14ac:dyDescent="0.4">
      <c r="A66" s="60" t="s">
        <v>69</v>
      </c>
      <c r="B66" s="60"/>
      <c r="C66" s="60"/>
      <c r="D66" s="60"/>
      <c r="E66" s="60"/>
      <c r="F66" s="60"/>
      <c r="G66" s="60"/>
      <c r="H66" s="60"/>
      <c r="I66" s="60"/>
      <c r="J66" s="60"/>
      <c r="K66" s="60"/>
      <c r="L66" s="60"/>
      <c r="M66" s="60"/>
      <c r="N66" s="60"/>
      <c r="O66" s="60"/>
      <c r="P66" s="54"/>
      <c r="U66" s="146"/>
      <c r="V66" s="7"/>
      <c r="W66" s="7"/>
      <c r="X66" s="7"/>
      <c r="Y66" s="7"/>
      <c r="Z66" s="7"/>
      <c r="AA66" s="7"/>
      <c r="AB66" s="7"/>
      <c r="AC66" s="147"/>
    </row>
    <row r="67" spans="1:29" ht="42" customHeight="1" x14ac:dyDescent="0.4">
      <c r="A67" s="60" t="s">
        <v>59</v>
      </c>
      <c r="B67" s="60"/>
      <c r="C67" s="60"/>
      <c r="D67" s="60"/>
      <c r="E67" s="60"/>
      <c r="F67" s="60"/>
      <c r="G67" s="60"/>
      <c r="H67" s="60"/>
      <c r="I67" s="60"/>
      <c r="J67" s="60"/>
      <c r="K67" s="60"/>
      <c r="L67" s="60"/>
      <c r="M67" s="60"/>
      <c r="N67" s="60"/>
      <c r="O67" s="60"/>
      <c r="P67" s="54"/>
      <c r="U67" s="146"/>
      <c r="V67" s="7"/>
      <c r="W67" s="7"/>
      <c r="X67" s="7"/>
      <c r="Y67" s="7"/>
      <c r="Z67" s="7"/>
      <c r="AA67" s="7"/>
      <c r="AB67" s="7"/>
      <c r="AC67" s="147"/>
    </row>
    <row r="68" spans="1:29" ht="48.75" customHeight="1" x14ac:dyDescent="0.4">
      <c r="A68" s="60" t="s">
        <v>51</v>
      </c>
      <c r="B68" s="60"/>
      <c r="C68" s="30"/>
      <c r="D68" s="30"/>
      <c r="E68" s="30"/>
      <c r="F68" s="30"/>
      <c r="G68" s="30"/>
      <c r="H68" s="30"/>
      <c r="I68" s="30"/>
      <c r="J68" s="30"/>
      <c r="K68" s="30"/>
      <c r="L68" s="30"/>
      <c r="N68" s="30"/>
      <c r="O68" s="54"/>
      <c r="P68" s="54"/>
      <c r="U68" s="146"/>
      <c r="V68" s="7"/>
      <c r="W68" s="7"/>
      <c r="X68" s="7"/>
      <c r="Y68" s="7"/>
      <c r="Z68" s="7"/>
      <c r="AA68" s="7"/>
      <c r="AB68" s="7"/>
      <c r="AC68" s="147"/>
    </row>
    <row r="69" spans="1:29" ht="42" customHeight="1" x14ac:dyDescent="0.4">
      <c r="A69" s="60" t="s">
        <v>73</v>
      </c>
      <c r="B69" s="60"/>
      <c r="C69" s="30"/>
      <c r="D69" s="30"/>
      <c r="E69" s="30"/>
      <c r="F69" s="30"/>
      <c r="G69" s="30"/>
      <c r="H69" s="30"/>
      <c r="I69" s="30"/>
      <c r="J69" s="30"/>
      <c r="K69" s="30"/>
      <c r="L69" s="30"/>
      <c r="N69" s="30"/>
      <c r="O69" s="54"/>
      <c r="P69" s="54"/>
      <c r="U69" s="146"/>
      <c r="V69" s="7"/>
      <c r="W69" s="7"/>
      <c r="X69" s="7"/>
      <c r="Y69" s="7"/>
      <c r="Z69" s="7"/>
      <c r="AA69" s="7"/>
      <c r="AB69" s="7"/>
      <c r="AC69" s="147"/>
    </row>
    <row r="70" spans="1:29" ht="42" customHeight="1" x14ac:dyDescent="0.4">
      <c r="A70" s="27" t="s">
        <v>72</v>
      </c>
      <c r="B70" s="199"/>
      <c r="C70" s="200"/>
      <c r="D70" s="200"/>
      <c r="E70" s="200"/>
      <c r="F70" s="200"/>
      <c r="G70" s="200"/>
      <c r="H70" s="200"/>
      <c r="I70" s="200"/>
      <c r="J70" s="200"/>
      <c r="K70" s="200"/>
      <c r="L70" s="200"/>
      <c r="M70" s="201"/>
      <c r="N70" s="30"/>
      <c r="O70" s="54"/>
      <c r="P70" s="54"/>
      <c r="U70" s="146"/>
      <c r="V70" s="7"/>
      <c r="W70" s="7"/>
      <c r="X70" s="7"/>
      <c r="Y70" s="7"/>
      <c r="Z70" s="7"/>
      <c r="AA70" s="7"/>
      <c r="AB70" s="7"/>
      <c r="AC70" s="147"/>
    </row>
    <row r="71" spans="1:29" ht="57" customHeight="1" x14ac:dyDescent="0.4">
      <c r="A71" s="15"/>
      <c r="B71" s="61" t="s">
        <v>74</v>
      </c>
      <c r="N71" s="7"/>
      <c r="U71" s="146"/>
      <c r="V71" s="7"/>
      <c r="W71" s="7"/>
      <c r="X71" s="7"/>
      <c r="Y71" s="7"/>
      <c r="Z71" s="7"/>
      <c r="AA71" s="7"/>
      <c r="AB71" s="7"/>
      <c r="AC71" s="147"/>
    </row>
    <row r="72" spans="1:29" ht="42" customHeight="1" x14ac:dyDescent="0.4">
      <c r="A72" s="60" t="s">
        <v>75</v>
      </c>
      <c r="B72" s="60"/>
      <c r="C72" s="30"/>
      <c r="D72" s="30"/>
      <c r="E72" s="30"/>
      <c r="F72" s="30"/>
      <c r="G72" s="30"/>
      <c r="H72" s="30"/>
      <c r="I72" s="30"/>
      <c r="J72" s="30"/>
      <c r="K72" s="30"/>
      <c r="L72" s="30"/>
      <c r="N72" s="30"/>
      <c r="O72" s="54"/>
      <c r="P72" s="54"/>
      <c r="U72" s="146"/>
      <c r="V72" s="7"/>
      <c r="W72" s="7"/>
      <c r="X72" s="7"/>
      <c r="Y72" s="7"/>
      <c r="Z72" s="7"/>
      <c r="AA72" s="7"/>
      <c r="AB72" s="7"/>
      <c r="AC72" s="147"/>
    </row>
    <row r="73" spans="1:29" ht="42" customHeight="1" x14ac:dyDescent="0.4">
      <c r="A73" s="27" t="s">
        <v>72</v>
      </c>
      <c r="B73" s="199"/>
      <c r="C73" s="200"/>
      <c r="D73" s="200"/>
      <c r="E73" s="200"/>
      <c r="F73" s="200"/>
      <c r="G73" s="200"/>
      <c r="H73" s="200"/>
      <c r="I73" s="200"/>
      <c r="J73" s="200"/>
      <c r="K73" s="200"/>
      <c r="L73" s="200"/>
      <c r="M73" s="201"/>
      <c r="N73" s="30"/>
      <c r="O73" s="54"/>
      <c r="P73" s="54"/>
      <c r="U73" s="146"/>
      <c r="V73" s="7"/>
      <c r="W73" s="7"/>
      <c r="X73" s="7"/>
      <c r="Y73" s="7"/>
      <c r="Z73" s="7"/>
      <c r="AA73" s="7"/>
      <c r="AB73" s="7"/>
      <c r="AC73" s="147"/>
    </row>
    <row r="74" spans="1:29" ht="42" customHeight="1" x14ac:dyDescent="0.4">
      <c r="A74" s="15"/>
      <c r="B74" s="61"/>
      <c r="N74" s="7"/>
      <c r="U74" s="146"/>
      <c r="V74" s="7"/>
      <c r="W74" s="7"/>
      <c r="X74" s="7"/>
      <c r="Y74" s="7"/>
      <c r="Z74" s="7"/>
      <c r="AA74" s="7"/>
      <c r="AB74" s="7"/>
      <c r="AC74" s="147"/>
    </row>
    <row r="75" spans="1:29" ht="83.25" customHeight="1" x14ac:dyDescent="0.4">
      <c r="A75" s="15"/>
      <c r="B75" s="15"/>
      <c r="C75" s="42" t="s">
        <v>16</v>
      </c>
      <c r="I75" s="42"/>
      <c r="J75" s="50"/>
      <c r="U75" s="146"/>
      <c r="V75" s="7"/>
      <c r="W75" s="7"/>
      <c r="X75" s="7"/>
      <c r="Y75" s="7"/>
      <c r="Z75" s="7"/>
      <c r="AA75" s="7"/>
      <c r="AB75" s="7"/>
      <c r="AC75" s="147"/>
    </row>
    <row r="76" spans="1:29" ht="83.25" customHeight="1" x14ac:dyDescent="0.4">
      <c r="A76" s="15"/>
      <c r="B76" s="15"/>
      <c r="C76" s="220"/>
      <c r="D76" s="220"/>
      <c r="E76" s="220"/>
      <c r="F76" s="220"/>
      <c r="G76" s="220"/>
      <c r="H76" s="220"/>
      <c r="I76" s="220"/>
      <c r="J76" s="220"/>
      <c r="K76" s="220"/>
      <c r="L76" s="220"/>
      <c r="M76" s="220"/>
      <c r="N76" s="220"/>
      <c r="U76" s="146"/>
      <c r="V76" s="7"/>
      <c r="W76" s="7"/>
      <c r="X76" s="7"/>
      <c r="Y76" s="7"/>
      <c r="Z76" s="7"/>
      <c r="AA76" s="7"/>
      <c r="AB76" s="7"/>
      <c r="AC76" s="147"/>
    </row>
    <row r="77" spans="1:29" ht="83.25" customHeight="1" x14ac:dyDescent="0.4">
      <c r="A77" s="15"/>
      <c r="B77" s="15"/>
      <c r="C77" s="42"/>
      <c r="D77" s="223" t="str">
        <f>C1&amp;"     "</f>
        <v xml:space="preserve">医療機関○○クリニック     </v>
      </c>
      <c r="E77" s="223"/>
      <c r="F77" s="223"/>
      <c r="G77" s="223"/>
      <c r="H77" s="223"/>
      <c r="I77" s="223"/>
      <c r="J77" s="223"/>
      <c r="K77" s="223"/>
      <c r="L77" s="223"/>
      <c r="M77" s="41" t="s">
        <v>35</v>
      </c>
      <c r="U77" s="146"/>
      <c r="V77" s="7"/>
      <c r="W77" s="7"/>
      <c r="X77" s="7"/>
      <c r="Y77" s="7"/>
      <c r="Z77" s="7"/>
      <c r="AA77" s="7"/>
      <c r="AB77" s="7"/>
      <c r="AC77" s="147"/>
    </row>
    <row r="78" spans="1:29" ht="35.25" x14ac:dyDescent="0.4">
      <c r="A78" s="31"/>
      <c r="B78" s="31"/>
      <c r="C78" s="31"/>
      <c r="D78" s="31"/>
      <c r="E78" s="31"/>
      <c r="F78" s="31"/>
      <c r="G78" s="31"/>
      <c r="H78" s="31"/>
      <c r="I78" s="31"/>
      <c r="J78" s="49"/>
      <c r="K78" s="49"/>
      <c r="L78" s="31"/>
      <c r="M78" s="31"/>
      <c r="O78" s="46" t="s">
        <v>100</v>
      </c>
      <c r="U78" s="146"/>
      <c r="V78" s="7"/>
      <c r="W78" s="7"/>
      <c r="X78" s="7"/>
      <c r="Y78" s="7"/>
      <c r="Z78" s="7"/>
      <c r="AA78" s="7"/>
      <c r="AB78" s="7"/>
      <c r="AC78" s="147"/>
    </row>
    <row r="79" spans="1:29" ht="46.5" customHeight="1" x14ac:dyDescent="0.4">
      <c r="A79" s="31"/>
      <c r="B79" s="31"/>
      <c r="C79" s="31"/>
      <c r="D79" s="31"/>
      <c r="E79" s="31"/>
      <c r="F79" s="31"/>
      <c r="G79" s="31"/>
      <c r="H79" s="31"/>
      <c r="I79" s="31"/>
      <c r="J79" s="49"/>
      <c r="K79" s="31"/>
      <c r="L79" s="192" t="s">
        <v>52</v>
      </c>
      <c r="M79" s="192"/>
      <c r="N79" s="192"/>
      <c r="U79" s="146"/>
      <c r="V79" s="7"/>
      <c r="W79" s="7"/>
      <c r="X79" s="7"/>
      <c r="Y79" s="7"/>
      <c r="Z79" s="7"/>
      <c r="AA79" s="7"/>
      <c r="AB79" s="7"/>
      <c r="AC79" s="147"/>
    </row>
    <row r="80" spans="1:29" ht="83.25" customHeight="1" x14ac:dyDescent="0.4">
      <c r="A80" s="14" t="s">
        <v>15</v>
      </c>
      <c r="B80" s="14"/>
      <c r="C80" s="72"/>
      <c r="D80" s="72"/>
      <c r="E80" s="72"/>
      <c r="F80" s="72"/>
      <c r="G80" s="72"/>
      <c r="H80" s="72"/>
      <c r="I80" s="72"/>
      <c r="J80" s="49"/>
      <c r="K80" s="31"/>
      <c r="L80" s="72"/>
      <c r="M80" s="72"/>
      <c r="N80" s="72"/>
      <c r="U80" s="146"/>
      <c r="V80" s="7"/>
      <c r="W80" s="7"/>
      <c r="X80" s="7"/>
      <c r="Y80" s="7"/>
      <c r="Z80" s="7"/>
      <c r="AA80" s="7"/>
      <c r="AB80" s="7"/>
      <c r="AC80" s="147"/>
    </row>
    <row r="81" spans="1:29" ht="31.5" customHeight="1" x14ac:dyDescent="0.4">
      <c r="A81" s="72"/>
      <c r="B81" s="72"/>
      <c r="C81" s="72"/>
      <c r="D81" s="72"/>
      <c r="E81" s="72"/>
      <c r="F81" s="72"/>
      <c r="G81" s="72"/>
      <c r="H81" s="72"/>
      <c r="I81" s="72"/>
      <c r="J81" s="72"/>
      <c r="K81" s="72"/>
      <c r="L81" s="72"/>
      <c r="M81" s="72"/>
      <c r="N81" s="72"/>
      <c r="U81" s="146"/>
      <c r="V81" s="7"/>
      <c r="W81" s="7"/>
      <c r="X81" s="7"/>
      <c r="Y81" s="7"/>
      <c r="Z81" s="7"/>
      <c r="AA81" s="7"/>
      <c r="AB81" s="7"/>
      <c r="AC81" s="147"/>
    </row>
    <row r="82" spans="1:29" ht="33.75" customHeight="1" x14ac:dyDescent="0.4">
      <c r="A82" s="72"/>
      <c r="B82" s="72"/>
      <c r="C82" s="72"/>
      <c r="D82" s="72"/>
      <c r="E82" s="72"/>
      <c r="F82" s="72"/>
      <c r="G82" s="72"/>
      <c r="H82" s="72"/>
      <c r="I82" s="75" t="s">
        <v>36</v>
      </c>
      <c r="J82" s="45"/>
      <c r="K82" s="75"/>
      <c r="L82" s="75" t="str">
        <f>C1</f>
        <v>医療機関○○クリニック</v>
      </c>
      <c r="M82" s="75"/>
      <c r="N82" s="75"/>
      <c r="O82" s="1"/>
      <c r="U82" s="146"/>
      <c r="V82" s="7"/>
      <c r="W82" s="7"/>
      <c r="X82" s="7"/>
      <c r="Y82" s="7"/>
      <c r="Z82" s="7"/>
      <c r="AA82" s="7"/>
      <c r="AB82" s="7"/>
      <c r="AC82" s="147"/>
    </row>
    <row r="83" spans="1:29" ht="33.75" customHeight="1" x14ac:dyDescent="0.4">
      <c r="A83" s="72"/>
      <c r="B83" s="72"/>
      <c r="C83" s="72"/>
      <c r="D83" s="72"/>
      <c r="E83" s="72"/>
      <c r="F83" s="72"/>
      <c r="G83" s="72"/>
      <c r="H83" s="72"/>
      <c r="I83" s="75" t="s">
        <v>11</v>
      </c>
      <c r="J83" s="45"/>
      <c r="K83" s="75"/>
      <c r="L83" s="193"/>
      <c r="M83" s="193"/>
      <c r="N83" s="193"/>
      <c r="O83" s="1"/>
      <c r="U83" s="146"/>
      <c r="V83" s="7"/>
      <c r="W83" s="7"/>
      <c r="X83" s="7"/>
      <c r="Y83" s="7"/>
      <c r="Z83" s="7"/>
      <c r="AA83" s="7"/>
      <c r="AB83" s="7"/>
      <c r="AC83" s="147"/>
    </row>
    <row r="84" spans="1:29" ht="33.75" customHeight="1" x14ac:dyDescent="0.4">
      <c r="A84" s="72"/>
      <c r="B84" s="72"/>
      <c r="C84" s="72"/>
      <c r="D84" s="72"/>
      <c r="E84" s="72"/>
      <c r="F84" s="72"/>
      <c r="G84" s="72"/>
      <c r="H84" s="72"/>
      <c r="I84" s="75" t="s">
        <v>12</v>
      </c>
      <c r="J84" s="45"/>
      <c r="K84" s="75"/>
      <c r="L84" s="193"/>
      <c r="M84" s="193"/>
      <c r="N84" s="193"/>
      <c r="O84" s="1"/>
      <c r="U84" s="146"/>
      <c r="V84" s="7"/>
      <c r="W84" s="7"/>
      <c r="X84" s="7"/>
      <c r="Y84" s="7"/>
      <c r="Z84" s="7"/>
      <c r="AA84" s="7"/>
      <c r="AB84" s="7"/>
      <c r="AC84" s="147"/>
    </row>
    <row r="85" spans="1:29" ht="33.75" customHeight="1" x14ac:dyDescent="0.4">
      <c r="A85" s="72"/>
      <c r="B85" s="72"/>
      <c r="C85" s="72"/>
      <c r="D85" s="72"/>
      <c r="E85" s="72"/>
      <c r="F85" s="72"/>
      <c r="G85" s="72"/>
      <c r="H85" s="72"/>
      <c r="I85" s="72"/>
      <c r="J85" s="72"/>
      <c r="K85" s="72"/>
      <c r="L85" s="72"/>
      <c r="M85" s="72"/>
      <c r="N85" s="72"/>
      <c r="U85" s="146"/>
      <c r="V85" s="7"/>
      <c r="W85" s="7"/>
      <c r="X85" s="7"/>
      <c r="Y85" s="7"/>
      <c r="Z85" s="7"/>
      <c r="AA85" s="7"/>
      <c r="AB85" s="7"/>
      <c r="AC85" s="147"/>
    </row>
    <row r="86" spans="1:29" ht="31.5" customHeight="1" x14ac:dyDescent="0.4">
      <c r="A86" s="9"/>
      <c r="B86" s="9"/>
      <c r="C86" s="9"/>
      <c r="D86" s="9"/>
      <c r="E86" s="9"/>
      <c r="F86" s="9"/>
      <c r="G86" s="9"/>
      <c r="H86" s="9"/>
      <c r="I86" s="9"/>
      <c r="J86" s="9"/>
      <c r="K86" s="9"/>
      <c r="L86" s="9"/>
      <c r="M86" s="9"/>
      <c r="N86" s="9"/>
      <c r="U86" s="146"/>
      <c r="V86" s="7"/>
      <c r="W86" s="7"/>
      <c r="X86" s="7"/>
      <c r="Y86" s="7"/>
      <c r="Z86" s="7"/>
      <c r="AA86" s="7"/>
      <c r="AB86" s="7"/>
      <c r="AC86" s="147"/>
    </row>
    <row r="87" spans="1:29" ht="56.25" customHeight="1" x14ac:dyDescent="0.4">
      <c r="A87" s="194" t="s">
        <v>45</v>
      </c>
      <c r="B87" s="194"/>
      <c r="C87" s="194"/>
      <c r="D87" s="194"/>
      <c r="E87" s="194"/>
      <c r="F87" s="194"/>
      <c r="G87" s="194"/>
      <c r="H87" s="194"/>
      <c r="I87" s="194"/>
      <c r="J87" s="194"/>
      <c r="K87" s="194"/>
      <c r="L87" s="194"/>
      <c r="M87" s="194"/>
      <c r="N87" s="194"/>
      <c r="O87" s="8"/>
      <c r="U87" s="146"/>
      <c r="V87" s="7"/>
      <c r="W87" s="7"/>
      <c r="X87" s="7"/>
      <c r="Y87" s="7"/>
      <c r="Z87" s="7"/>
      <c r="AA87" s="7"/>
      <c r="AB87" s="7"/>
      <c r="AC87" s="147"/>
    </row>
    <row r="88" spans="1:29" ht="14.25" customHeight="1" x14ac:dyDescent="0.4">
      <c r="A88" s="9"/>
      <c r="B88" s="9"/>
      <c r="C88" s="9"/>
      <c r="D88" s="9"/>
      <c r="E88" s="9"/>
      <c r="F88" s="9"/>
      <c r="G88" s="9"/>
      <c r="H88" s="9"/>
      <c r="I88" s="9"/>
      <c r="J88" s="9"/>
      <c r="K88" s="9"/>
      <c r="L88" s="9"/>
      <c r="M88" s="9"/>
      <c r="N88" s="9"/>
      <c r="U88" s="146"/>
      <c r="V88" s="7"/>
      <c r="W88" s="7"/>
      <c r="X88" s="7"/>
      <c r="Y88" s="7"/>
      <c r="Z88" s="7"/>
      <c r="AA88" s="7"/>
      <c r="AB88" s="7"/>
      <c r="AC88" s="147"/>
    </row>
    <row r="89" spans="1:29" ht="14.25" customHeight="1" x14ac:dyDescent="0.4">
      <c r="A89" s="9"/>
      <c r="B89" s="9"/>
      <c r="C89" s="9"/>
      <c r="D89" s="9"/>
      <c r="E89" s="9"/>
      <c r="F89" s="9"/>
      <c r="G89" s="9"/>
      <c r="H89" s="9"/>
      <c r="I89" s="9"/>
      <c r="J89" s="9"/>
      <c r="K89" s="9"/>
      <c r="L89" s="9"/>
      <c r="M89" s="9"/>
      <c r="N89" s="9"/>
      <c r="U89" s="146"/>
      <c r="V89" s="7"/>
      <c r="W89" s="7"/>
      <c r="X89" s="7"/>
      <c r="Y89" s="7"/>
      <c r="Z89" s="7"/>
      <c r="AA89" s="7"/>
      <c r="AB89" s="7"/>
      <c r="AC89" s="147"/>
    </row>
    <row r="90" spans="1:29" ht="14.25" customHeight="1" x14ac:dyDescent="0.4">
      <c r="A90" s="9"/>
      <c r="B90" s="9"/>
      <c r="C90" s="9"/>
      <c r="D90" s="9"/>
      <c r="E90" s="9"/>
      <c r="F90" s="9"/>
      <c r="G90" s="9"/>
      <c r="H90" s="9"/>
      <c r="I90" s="9"/>
      <c r="J90" s="9"/>
      <c r="K90" s="9"/>
      <c r="L90" s="9"/>
      <c r="M90" s="9"/>
      <c r="N90" s="9"/>
      <c r="U90" s="146"/>
      <c r="V90" s="7"/>
      <c r="W90" s="7"/>
      <c r="X90" s="7"/>
      <c r="Y90" s="7"/>
      <c r="Z90" s="7"/>
      <c r="AA90" s="7"/>
      <c r="AB90" s="7"/>
      <c r="AC90" s="147"/>
    </row>
    <row r="91" spans="1:29" ht="75" customHeight="1" x14ac:dyDescent="0.4">
      <c r="A91" s="195" t="s">
        <v>138</v>
      </c>
      <c r="B91" s="195"/>
      <c r="C91" s="195"/>
      <c r="D91" s="195"/>
      <c r="E91" s="195"/>
      <c r="F91" s="195"/>
      <c r="G91" s="195"/>
      <c r="H91" s="195"/>
      <c r="I91" s="195"/>
      <c r="J91" s="195"/>
      <c r="K91" s="195"/>
      <c r="L91" s="195"/>
      <c r="M91" s="195"/>
      <c r="N91" s="195"/>
      <c r="O91" s="6"/>
      <c r="U91" s="146"/>
      <c r="V91" s="7"/>
      <c r="W91" s="7"/>
      <c r="X91" s="7"/>
      <c r="Y91" s="7"/>
      <c r="Z91" s="7"/>
      <c r="AA91" s="7"/>
      <c r="AB91" s="7"/>
      <c r="AC91" s="147"/>
    </row>
    <row r="92" spans="1:29" x14ac:dyDescent="0.4">
      <c r="C92" s="5"/>
      <c r="D92" s="5"/>
      <c r="E92" s="5"/>
      <c r="F92" s="5"/>
      <c r="G92" s="5"/>
      <c r="H92" s="5"/>
      <c r="I92" s="5"/>
      <c r="U92" s="146"/>
      <c r="V92" s="7"/>
      <c r="W92" s="7"/>
      <c r="X92" s="7"/>
      <c r="Y92" s="7"/>
      <c r="Z92" s="7"/>
      <c r="AA92" s="7"/>
      <c r="AB92" s="7"/>
      <c r="AC92" s="147"/>
    </row>
    <row r="93" spans="1:29" x14ac:dyDescent="0.4">
      <c r="C93" s="2"/>
      <c r="D93" s="1"/>
      <c r="E93" s="1"/>
      <c r="F93" s="3"/>
      <c r="G93" s="3"/>
      <c r="H93" s="4"/>
      <c r="I93" s="4"/>
      <c r="U93" s="146"/>
      <c r="V93" s="7"/>
      <c r="W93" s="7"/>
      <c r="X93" s="7"/>
      <c r="Y93" s="7"/>
      <c r="Z93" s="7"/>
      <c r="AA93" s="7"/>
      <c r="AB93" s="7"/>
      <c r="AC93" s="147"/>
    </row>
    <row r="94" spans="1:29" ht="45.75" x14ac:dyDescent="0.9">
      <c r="C94" s="10" t="s">
        <v>13</v>
      </c>
      <c r="D94" s="11"/>
      <c r="E94" s="11"/>
      <c r="F94" s="191">
        <f>SUM(F114,J114,N114)</f>
        <v>0</v>
      </c>
      <c r="G94" s="191"/>
      <c r="H94" s="191"/>
      <c r="I94" s="191"/>
      <c r="J94" s="191"/>
      <c r="K94" s="11"/>
      <c r="L94" s="7"/>
      <c r="M94" s="7"/>
      <c r="U94" s="146"/>
      <c r="V94" s="7"/>
      <c r="W94" s="7"/>
      <c r="X94" s="7"/>
      <c r="Y94" s="7"/>
      <c r="Z94" s="7"/>
      <c r="AA94" s="7"/>
      <c r="AB94" s="7"/>
      <c r="AC94" s="147"/>
    </row>
    <row r="95" spans="1:29" x14ac:dyDescent="0.4">
      <c r="U95" s="146"/>
      <c r="V95" s="7"/>
      <c r="W95" s="7"/>
      <c r="X95" s="7"/>
      <c r="Y95" s="7"/>
      <c r="Z95" s="7"/>
      <c r="AA95" s="7"/>
      <c r="AB95" s="7"/>
      <c r="AC95" s="147"/>
    </row>
    <row r="96" spans="1:29" ht="36.75" customHeight="1" x14ac:dyDescent="0.4">
      <c r="U96" s="146"/>
      <c r="V96" s="7"/>
      <c r="W96" s="7"/>
      <c r="X96" s="7"/>
      <c r="Y96" s="7"/>
      <c r="Z96" s="7"/>
      <c r="AA96" s="7"/>
      <c r="AB96" s="7"/>
      <c r="AC96" s="147"/>
    </row>
    <row r="97" spans="1:29" ht="35.25" x14ac:dyDescent="0.4">
      <c r="A97" s="31" t="s">
        <v>14</v>
      </c>
      <c r="B97" s="31"/>
      <c r="C97" s="31"/>
      <c r="D97" s="31"/>
      <c r="E97" s="31"/>
      <c r="F97" s="31"/>
      <c r="G97" s="31"/>
      <c r="H97" s="31"/>
      <c r="I97" s="31"/>
      <c r="J97" s="31"/>
      <c r="K97" s="31"/>
      <c r="L97" s="31"/>
      <c r="M97" s="31"/>
      <c r="N97" s="31"/>
      <c r="U97" s="146"/>
      <c r="V97" s="7"/>
      <c r="W97" s="7"/>
      <c r="X97" s="7"/>
      <c r="Y97" s="7"/>
      <c r="Z97" s="7"/>
      <c r="AA97" s="7"/>
      <c r="AB97" s="7"/>
      <c r="AC97" s="147"/>
    </row>
    <row r="98" spans="1:29" ht="15" customHeight="1" x14ac:dyDescent="0.4">
      <c r="A98" s="31"/>
      <c r="B98" s="31"/>
      <c r="C98" s="31"/>
      <c r="D98" s="31"/>
      <c r="E98" s="31"/>
      <c r="F98" s="31"/>
      <c r="G98" s="31"/>
      <c r="H98" s="31"/>
      <c r="I98" s="31"/>
      <c r="J98" s="31"/>
      <c r="K98" s="31"/>
      <c r="L98" s="31"/>
      <c r="M98" s="31"/>
      <c r="N98" s="72"/>
      <c r="U98" s="146"/>
      <c r="V98" s="7"/>
      <c r="W98" s="7"/>
      <c r="X98" s="7"/>
      <c r="Y98" s="7"/>
      <c r="Z98" s="7"/>
      <c r="AA98" s="7"/>
      <c r="AB98" s="7"/>
      <c r="AC98" s="147"/>
    </row>
    <row r="99" spans="1:29" ht="35.25" x14ac:dyDescent="0.4">
      <c r="A99" s="119" t="s">
        <v>139</v>
      </c>
      <c r="B99" s="72"/>
      <c r="C99" s="72"/>
      <c r="D99" s="72"/>
      <c r="E99" s="72"/>
      <c r="F99" s="31"/>
      <c r="G99" s="31"/>
      <c r="H99" s="31"/>
      <c r="I99" s="31"/>
      <c r="J99" s="31"/>
      <c r="K99" s="31"/>
      <c r="L99" s="31"/>
      <c r="M99" s="31"/>
      <c r="N99" s="72"/>
      <c r="U99" s="146"/>
      <c r="V99" s="7"/>
      <c r="W99" s="7"/>
      <c r="X99" s="7"/>
      <c r="Y99" s="7"/>
      <c r="Z99" s="7"/>
      <c r="AA99" s="7"/>
      <c r="AB99" s="7"/>
      <c r="AC99" s="147"/>
    </row>
    <row r="100" spans="1:29" ht="38.25" x14ac:dyDescent="0.4">
      <c r="A100" s="72" t="s">
        <v>107</v>
      </c>
      <c r="B100" s="72"/>
      <c r="C100" s="72"/>
      <c r="D100" s="72"/>
      <c r="E100" s="72"/>
      <c r="F100" s="31"/>
      <c r="G100" s="36">
        <f>COUNTIFS(K7:K38,"150回以上",L7:L38,"実施")</f>
        <v>0</v>
      </c>
      <c r="H100" s="72" t="s">
        <v>43</v>
      </c>
      <c r="J100" s="72"/>
      <c r="K100" s="72"/>
      <c r="L100" s="72"/>
      <c r="M100" s="72"/>
      <c r="N100" s="72"/>
      <c r="U100" s="146"/>
      <c r="V100" s="7"/>
      <c r="W100" s="7"/>
      <c r="X100" s="7"/>
      <c r="Y100" s="7"/>
      <c r="Z100" s="7"/>
      <c r="AA100" s="7"/>
      <c r="AB100" s="7"/>
      <c r="AC100" s="147"/>
    </row>
    <row r="101" spans="1:29" ht="38.25" x14ac:dyDescent="0.4">
      <c r="A101" s="106" t="s">
        <v>108</v>
      </c>
      <c r="B101" s="72"/>
      <c r="C101" s="72"/>
      <c r="D101" s="72"/>
      <c r="E101" s="72"/>
      <c r="F101" s="31"/>
      <c r="G101" s="36">
        <f>COUNTIFS(K7:K38,"100回以上",L7:L38,"実施")</f>
        <v>0</v>
      </c>
      <c r="H101" s="72" t="s">
        <v>44</v>
      </c>
      <c r="J101" s="72"/>
      <c r="K101" s="72"/>
      <c r="L101" s="72"/>
      <c r="M101" s="72"/>
      <c r="N101" s="72"/>
      <c r="U101" s="146"/>
      <c r="V101" s="7"/>
      <c r="W101" s="7"/>
      <c r="X101" s="7"/>
      <c r="Y101" s="7"/>
      <c r="Z101" s="7"/>
      <c r="AA101" s="7"/>
      <c r="AB101" s="7"/>
      <c r="AC101" s="147"/>
    </row>
    <row r="102" spans="1:29" s="84" customFormat="1" ht="35.25" x14ac:dyDescent="0.4">
      <c r="A102" s="109" t="s">
        <v>106</v>
      </c>
      <c r="B102" s="106"/>
      <c r="C102" s="106"/>
      <c r="D102" s="106"/>
      <c r="E102" s="106"/>
      <c r="F102" s="31"/>
      <c r="G102" s="104"/>
      <c r="H102" s="106"/>
      <c r="J102" s="106"/>
      <c r="K102" s="106"/>
      <c r="L102" s="106"/>
      <c r="M102" s="106"/>
      <c r="N102" s="106"/>
      <c r="U102" s="146"/>
      <c r="V102" s="7"/>
      <c r="W102" s="7"/>
      <c r="X102" s="7"/>
      <c r="Y102" s="7"/>
      <c r="Z102" s="7"/>
      <c r="AA102" s="7"/>
      <c r="AB102" s="7"/>
      <c r="AC102" s="147"/>
    </row>
    <row r="103" spans="1:29" ht="30" customHeight="1" x14ac:dyDescent="0.4">
      <c r="A103" s="31"/>
      <c r="B103" s="31"/>
      <c r="C103" s="31"/>
      <c r="D103" s="31"/>
      <c r="E103" s="31"/>
      <c r="F103" s="31"/>
      <c r="G103" s="31"/>
      <c r="H103" s="31"/>
      <c r="I103" s="31"/>
      <c r="J103" s="31"/>
      <c r="K103" s="31"/>
      <c r="L103" s="31"/>
      <c r="M103" s="31"/>
      <c r="N103" s="31"/>
      <c r="P103" s="12"/>
      <c r="U103" s="146"/>
      <c r="V103" s="7"/>
      <c r="W103" s="7"/>
      <c r="X103" s="7"/>
      <c r="Y103" s="7"/>
      <c r="Z103" s="7"/>
      <c r="AA103" s="7"/>
      <c r="AB103" s="7"/>
      <c r="AC103" s="147"/>
    </row>
    <row r="104" spans="1:29" ht="30.75" customHeight="1" x14ac:dyDescent="0.4">
      <c r="A104" s="30"/>
      <c r="B104" s="30"/>
      <c r="C104" s="165" t="s">
        <v>9</v>
      </c>
      <c r="D104" s="165"/>
      <c r="E104" s="165"/>
      <c r="F104" s="166" t="s">
        <v>33</v>
      </c>
      <c r="G104" s="167"/>
      <c r="H104" s="167"/>
      <c r="I104" s="167"/>
      <c r="J104" s="166" t="s">
        <v>32</v>
      </c>
      <c r="K104" s="167"/>
      <c r="L104" s="167"/>
      <c r="M104" s="165" t="s">
        <v>10</v>
      </c>
      <c r="N104" s="222"/>
      <c r="P104" s="13"/>
      <c r="U104" s="146"/>
      <c r="V104" s="7"/>
      <c r="W104" s="7"/>
      <c r="X104" s="7"/>
      <c r="Y104" s="7"/>
      <c r="Z104" s="7"/>
      <c r="AA104" s="7"/>
      <c r="AB104" s="7"/>
      <c r="AC104" s="147"/>
    </row>
    <row r="105" spans="1:29" ht="38.25" customHeight="1" x14ac:dyDescent="0.4">
      <c r="A105" s="30"/>
      <c r="B105" s="30"/>
      <c r="C105" s="173" t="s">
        <v>31</v>
      </c>
      <c r="D105" s="173"/>
      <c r="E105" s="173"/>
      <c r="F105" s="173" t="s">
        <v>41</v>
      </c>
      <c r="G105" s="219"/>
      <c r="H105" s="219"/>
      <c r="I105" s="219"/>
      <c r="J105" s="173" t="s">
        <v>42</v>
      </c>
      <c r="K105" s="219"/>
      <c r="L105" s="219"/>
      <c r="M105" s="168" t="s">
        <v>109</v>
      </c>
      <c r="N105" s="169"/>
      <c r="P105" s="13"/>
      <c r="U105" s="146"/>
      <c r="V105" s="7"/>
      <c r="W105" s="7"/>
      <c r="X105" s="7"/>
      <c r="Y105" s="7"/>
      <c r="Z105" s="7"/>
      <c r="AA105" s="7"/>
      <c r="AB105" s="7"/>
      <c r="AC105" s="147"/>
    </row>
    <row r="106" spans="1:29" ht="35.25" x14ac:dyDescent="0.4">
      <c r="A106" s="99">
        <f>C7</f>
        <v>44962</v>
      </c>
      <c r="B106" s="32"/>
      <c r="C106" s="32"/>
      <c r="D106" s="164">
        <f>J9</f>
        <v>0</v>
      </c>
      <c r="E106" s="164"/>
      <c r="F106" s="170">
        <f>IF(AND($G$100&gt;=4,K9="150回以上",L9="実施"),D106*3000,0)</f>
        <v>0</v>
      </c>
      <c r="G106" s="170"/>
      <c r="H106" s="170"/>
      <c r="I106" s="170"/>
      <c r="J106" s="170">
        <f>IF(AND($G$101&gt;=4,K9="100回以上",L9="実施"),D106*2000,0)</f>
        <v>0</v>
      </c>
      <c r="K106" s="170"/>
      <c r="L106" s="170"/>
      <c r="M106" s="47">
        <f>IF(AND(F106=0,J106=0),COUNTIFS(C8:I8,"=○",V8:AB8,"&gt;=50"),0)</f>
        <v>0</v>
      </c>
      <c r="N106" s="71">
        <f t="shared" ref="N106:N113" si="41">M106*100000</f>
        <v>0</v>
      </c>
      <c r="U106" s="146"/>
      <c r="V106" s="151">
        <f>IF(M106&gt;0,SUMIFS(V8:AB8,C8:I8,"=○",V8:AB8,"&gt;=50"),0)</f>
        <v>0</v>
      </c>
      <c r="W106" s="7"/>
      <c r="X106" s="7"/>
      <c r="Y106" s="7"/>
      <c r="Z106" s="7"/>
      <c r="AA106" s="7"/>
      <c r="AB106" s="7"/>
      <c r="AC106" s="147"/>
    </row>
    <row r="107" spans="1:29" ht="35.25" x14ac:dyDescent="0.4">
      <c r="A107" s="99">
        <f>A106+7</f>
        <v>44969</v>
      </c>
      <c r="B107" s="32"/>
      <c r="C107" s="32"/>
      <c r="D107" s="164">
        <f>J13</f>
        <v>0</v>
      </c>
      <c r="E107" s="164"/>
      <c r="F107" s="170">
        <f>IF(AND($G$100&gt;=4,K13="150回以上",L13="実施"),D107*3000,0)</f>
        <v>0</v>
      </c>
      <c r="G107" s="170"/>
      <c r="H107" s="170"/>
      <c r="I107" s="170"/>
      <c r="J107" s="170">
        <f>IF(AND($G$101&gt;=4,K13="100回以上",L13="実施"),D107*2000,0)</f>
        <v>0</v>
      </c>
      <c r="K107" s="170"/>
      <c r="L107" s="170"/>
      <c r="M107" s="47">
        <f>IF(AND(F107=0,J107=0),COUNTIFS(C12:I12,"=○",V12:AB12,"&gt;=50"),0)</f>
        <v>0</v>
      </c>
      <c r="N107" s="71">
        <f t="shared" si="41"/>
        <v>0</v>
      </c>
      <c r="U107" s="146"/>
      <c r="V107" s="151">
        <f>IF(M107&gt;0,SUMIFS(V12:AB12,C12:I12,"=○",V12:AB12,"&gt;=50"),0)</f>
        <v>0</v>
      </c>
      <c r="W107" s="7"/>
      <c r="X107" s="7"/>
      <c r="Y107" s="7"/>
      <c r="Z107" s="7"/>
      <c r="AA107" s="7"/>
      <c r="AB107" s="7"/>
      <c r="AC107" s="147"/>
    </row>
    <row r="108" spans="1:29" ht="35.25" x14ac:dyDescent="0.4">
      <c r="A108" s="99">
        <f t="shared" ref="A108:A113" si="42">A107+7</f>
        <v>44976</v>
      </c>
      <c r="B108" s="32"/>
      <c r="C108" s="32"/>
      <c r="D108" s="164">
        <f>J17</f>
        <v>0</v>
      </c>
      <c r="E108" s="164"/>
      <c r="F108" s="170">
        <f>IF(AND($G$100&gt;=4,K17="150回以上",L17="実施"),D108*3000,0)</f>
        <v>0</v>
      </c>
      <c r="G108" s="170"/>
      <c r="H108" s="170"/>
      <c r="I108" s="170"/>
      <c r="J108" s="170">
        <f>IF(AND($G$101&gt;=4,K17="100回以上",L17="実施"),D108*2000,0)</f>
        <v>0</v>
      </c>
      <c r="K108" s="170"/>
      <c r="L108" s="170"/>
      <c r="M108" s="47">
        <f>IF(AND(F108=0,J108=0),COUNTIFS(C16:I16,"=○",V16:AB16,"&gt;=50"),0)</f>
        <v>0</v>
      </c>
      <c r="N108" s="71">
        <f t="shared" si="41"/>
        <v>0</v>
      </c>
      <c r="U108" s="146"/>
      <c r="V108" s="151">
        <f>IF(M108&gt;0,SUMIFS(V16:AB16,C16:I16,"=○",V16:AB16,"&gt;=50"),0)</f>
        <v>0</v>
      </c>
      <c r="W108" s="7"/>
      <c r="X108" s="7"/>
      <c r="Y108" s="7"/>
      <c r="Z108" s="7"/>
      <c r="AA108" s="7"/>
      <c r="AB108" s="7"/>
      <c r="AC108" s="147"/>
    </row>
    <row r="109" spans="1:29" ht="35.25" x14ac:dyDescent="0.4">
      <c r="A109" s="99">
        <f t="shared" si="42"/>
        <v>44983</v>
      </c>
      <c r="B109" s="32"/>
      <c r="C109" s="32"/>
      <c r="D109" s="164">
        <f>J21</f>
        <v>0</v>
      </c>
      <c r="E109" s="164"/>
      <c r="F109" s="170">
        <f>IF(AND($G$100&gt;=4,K21="150回以上",L21="実施"),D109*3000,0)</f>
        <v>0</v>
      </c>
      <c r="G109" s="170"/>
      <c r="H109" s="170"/>
      <c r="I109" s="170"/>
      <c r="J109" s="170">
        <f>IF(AND($G$101&gt;=4,K21="100回以上",L21="実施"),D109*2000,0)</f>
        <v>0</v>
      </c>
      <c r="K109" s="170"/>
      <c r="L109" s="170"/>
      <c r="M109" s="47">
        <f>IF(AND(F109=0,J109=0),COUNTIFS(C20:I20,"=○",V20:AB20,"&gt;=50"),0)</f>
        <v>0</v>
      </c>
      <c r="N109" s="71">
        <f t="shared" si="41"/>
        <v>0</v>
      </c>
      <c r="U109" s="146"/>
      <c r="V109" s="151">
        <f>IF(M109&gt;0,SUMIFS(V20:AB20,C20:I20,"=○",V20:AB20,"&gt;=50"),0)</f>
        <v>0</v>
      </c>
      <c r="W109" s="7"/>
      <c r="X109" s="7"/>
      <c r="Y109" s="7"/>
      <c r="Z109" s="7"/>
      <c r="AA109" s="7"/>
      <c r="AB109" s="7"/>
      <c r="AC109" s="147"/>
    </row>
    <row r="110" spans="1:29" ht="35.25" x14ac:dyDescent="0.4">
      <c r="A110" s="99">
        <f t="shared" si="42"/>
        <v>44990</v>
      </c>
      <c r="B110" s="32"/>
      <c r="C110" s="32"/>
      <c r="D110" s="164">
        <f>J25</f>
        <v>0</v>
      </c>
      <c r="E110" s="164"/>
      <c r="F110" s="170">
        <f>IF(AND($G$100&gt;=4,K25="150回以上",L25="実施"),D110*3000,0)</f>
        <v>0</v>
      </c>
      <c r="G110" s="170"/>
      <c r="H110" s="170"/>
      <c r="I110" s="170"/>
      <c r="J110" s="170">
        <f>IF(AND($G$101&gt;=4,K25="100回以上",L25="実施"),D110*2000,0)</f>
        <v>0</v>
      </c>
      <c r="K110" s="170"/>
      <c r="L110" s="170"/>
      <c r="M110" s="47">
        <f>IF(AND(F110=0,J110=0),COUNTIFS(C24:I24,"=○",V24:AB24,"&gt;=50"),0)</f>
        <v>0</v>
      </c>
      <c r="N110" s="71">
        <f t="shared" si="41"/>
        <v>0</v>
      </c>
      <c r="U110" s="146"/>
      <c r="V110" s="151">
        <f>IF(M110&gt;0,SUMIFS(V24:AB24,C24:I24,"=○",V24:AB24,"&gt;=50"),0)</f>
        <v>0</v>
      </c>
      <c r="W110" s="7"/>
      <c r="X110" s="7"/>
      <c r="Y110" s="7"/>
      <c r="Z110" s="7"/>
      <c r="AA110" s="7"/>
      <c r="AB110" s="7"/>
      <c r="AC110" s="147"/>
    </row>
    <row r="111" spans="1:29" ht="35.25" x14ac:dyDescent="0.4">
      <c r="A111" s="99">
        <f t="shared" si="42"/>
        <v>44997</v>
      </c>
      <c r="B111" s="32"/>
      <c r="C111" s="32"/>
      <c r="D111" s="164">
        <f>J29</f>
        <v>0</v>
      </c>
      <c r="E111" s="164"/>
      <c r="F111" s="170">
        <f>IF(AND($G$100&gt;=4,K29="150回以上",L29="実施"),D111*3000,0)</f>
        <v>0</v>
      </c>
      <c r="G111" s="170"/>
      <c r="H111" s="170"/>
      <c r="I111" s="170"/>
      <c r="J111" s="170">
        <f>IF(AND($G$101&gt;=4,K29="100回以上",L29="実施"),D111*2000,0)</f>
        <v>0</v>
      </c>
      <c r="K111" s="170"/>
      <c r="L111" s="170"/>
      <c r="M111" s="47">
        <f>IF(AND(F111=0,J111=0),COUNTIFS(C28:I28,"=○",V28:AB28,"&gt;=50"),0)</f>
        <v>0</v>
      </c>
      <c r="N111" s="71">
        <f t="shared" si="41"/>
        <v>0</v>
      </c>
      <c r="U111" s="146"/>
      <c r="V111" s="151">
        <f>IF(M111&gt;0,SUMIFS(V28:AB28,C28:I28,"=○",V28:AB28,"&gt;=50"),0)</f>
        <v>0</v>
      </c>
      <c r="W111" s="7"/>
      <c r="X111" s="7"/>
      <c r="Y111" s="7"/>
      <c r="Z111" s="7"/>
      <c r="AA111" s="7"/>
      <c r="AB111" s="7"/>
      <c r="AC111" s="147"/>
    </row>
    <row r="112" spans="1:29" ht="35.25" x14ac:dyDescent="0.4">
      <c r="A112" s="99">
        <f t="shared" si="42"/>
        <v>45004</v>
      </c>
      <c r="B112" s="32"/>
      <c r="C112" s="32"/>
      <c r="D112" s="164">
        <f>J33</f>
        <v>0</v>
      </c>
      <c r="E112" s="164"/>
      <c r="F112" s="170">
        <f>IF(AND($G$100&gt;=4,K33="150回以上",L33="実施"),D112*3000,0)</f>
        <v>0</v>
      </c>
      <c r="G112" s="170"/>
      <c r="H112" s="170"/>
      <c r="I112" s="170"/>
      <c r="J112" s="170">
        <f>IF(AND($G$101&gt;=4,K33="100回以上",L33="実施"),D112*2000,0)</f>
        <v>0</v>
      </c>
      <c r="K112" s="170"/>
      <c r="L112" s="170"/>
      <c r="M112" s="47">
        <f>IF(AND(F112=0,J112=0),COUNTIFS(C32:I32,"=○",V32:AB32,"&gt;=50"),0)</f>
        <v>0</v>
      </c>
      <c r="N112" s="71">
        <f t="shared" si="41"/>
        <v>0</v>
      </c>
      <c r="U112" s="146"/>
      <c r="V112" s="151">
        <f>IF(M112&gt;0,SUMIFS(V32:AB32,C32:I32,"=○",V32:AB32,"&gt;=50"),0)</f>
        <v>0</v>
      </c>
      <c r="W112" s="7"/>
      <c r="X112" s="7"/>
      <c r="Y112" s="7"/>
      <c r="Z112" s="7"/>
      <c r="AA112" s="7"/>
      <c r="AB112" s="7"/>
      <c r="AC112" s="147"/>
    </row>
    <row r="113" spans="1:29" ht="36" thickBot="1" x14ac:dyDescent="0.45">
      <c r="A113" s="99">
        <f t="shared" si="42"/>
        <v>45011</v>
      </c>
      <c r="B113" s="32"/>
      <c r="C113" s="32"/>
      <c r="D113" s="164">
        <f>J37</f>
        <v>0</v>
      </c>
      <c r="E113" s="164"/>
      <c r="F113" s="170">
        <f>IF(AND($G$100&gt;=4,K37="150回以上",L37="実施"),D113*3000,0)</f>
        <v>0</v>
      </c>
      <c r="G113" s="170"/>
      <c r="H113" s="170"/>
      <c r="I113" s="170"/>
      <c r="J113" s="170">
        <f>IF(AND($G$101&gt;=4,K37="100回以上",L37="実施"),D113*2000,0)</f>
        <v>0</v>
      </c>
      <c r="K113" s="170"/>
      <c r="L113" s="170"/>
      <c r="M113" s="47">
        <f>IF(AND(F113=0,J113=0),COUNTIFS(C36:I36,"=○",V36:AB36,"&gt;=50"),0)</f>
        <v>0</v>
      </c>
      <c r="N113" s="71">
        <f t="shared" si="41"/>
        <v>0</v>
      </c>
      <c r="U113" s="146"/>
      <c r="V113" s="151">
        <f>IF(M113&gt;0,SUMIFS(V36:AB36,C36:I36,"=○",V36:AB36,"&gt;=50"),0)</f>
        <v>0</v>
      </c>
      <c r="W113" s="7"/>
      <c r="X113" s="7"/>
      <c r="Y113" s="7"/>
      <c r="Z113" s="7"/>
      <c r="AA113" s="7"/>
      <c r="AB113" s="7"/>
      <c r="AC113" s="147"/>
    </row>
    <row r="114" spans="1:29" ht="36" thickTop="1" x14ac:dyDescent="0.4">
      <c r="A114" s="39" t="s">
        <v>29</v>
      </c>
      <c r="B114" s="39"/>
      <c r="C114" s="39"/>
      <c r="D114" s="216">
        <f>SUM(D106:E113)</f>
        <v>0</v>
      </c>
      <c r="E114" s="216"/>
      <c r="F114" s="217">
        <f>SUM(F106:I113)</f>
        <v>0</v>
      </c>
      <c r="G114" s="217"/>
      <c r="H114" s="217"/>
      <c r="I114" s="217"/>
      <c r="J114" s="217">
        <f>SUM(J106:L113)</f>
        <v>0</v>
      </c>
      <c r="K114" s="217"/>
      <c r="L114" s="217"/>
      <c r="M114" s="48">
        <f>SUM(M106:M113)</f>
        <v>0</v>
      </c>
      <c r="N114" s="76">
        <f>SUM(N106:N113)</f>
        <v>0</v>
      </c>
      <c r="U114" s="146"/>
      <c r="V114" s="7"/>
      <c r="W114" s="7"/>
      <c r="X114" s="7"/>
      <c r="Y114" s="7"/>
      <c r="Z114" s="7"/>
      <c r="AA114" s="7"/>
      <c r="AB114" s="7"/>
      <c r="AC114" s="147"/>
    </row>
    <row r="115" spans="1:29" ht="45" customHeight="1" thickBot="1" x14ac:dyDescent="0.45">
      <c r="A115" s="109" t="s">
        <v>120</v>
      </c>
      <c r="B115" s="72"/>
      <c r="C115" s="72"/>
      <c r="D115" s="119"/>
      <c r="E115" s="119"/>
      <c r="F115" s="218">
        <f ca="1">SUMIF(F106:I113,"&gt;0",D106:E113)</f>
        <v>0</v>
      </c>
      <c r="G115" s="218"/>
      <c r="H115" s="218"/>
      <c r="I115" s="218"/>
      <c r="J115" s="218">
        <f ca="1">SUMIF(J106:L113,"&gt;0",D106:E113)</f>
        <v>0</v>
      </c>
      <c r="K115" s="218"/>
      <c r="L115" s="218"/>
      <c r="M115" s="132"/>
      <c r="N115" s="133">
        <f>SUM(V106:V113)</f>
        <v>0</v>
      </c>
      <c r="U115" s="148"/>
      <c r="V115" s="117"/>
      <c r="W115" s="117"/>
      <c r="X115" s="117"/>
      <c r="Y115" s="117"/>
      <c r="Z115" s="117"/>
      <c r="AA115" s="117"/>
      <c r="AB115" s="117"/>
      <c r="AC115" s="149"/>
    </row>
    <row r="116" spans="1:29" s="84" customFormat="1" ht="33.75" customHeight="1" x14ac:dyDescent="0.4">
      <c r="A116" s="109"/>
      <c r="B116" s="119"/>
      <c r="C116" s="119"/>
      <c r="D116" s="119"/>
      <c r="E116" s="119"/>
      <c r="F116" s="130"/>
      <c r="G116" s="130"/>
      <c r="H116" s="130"/>
      <c r="I116" s="130"/>
      <c r="J116" s="130"/>
      <c r="K116" s="130"/>
      <c r="L116" s="130"/>
      <c r="M116" s="126"/>
      <c r="N116" s="129"/>
    </row>
    <row r="117" spans="1:29" s="84" customFormat="1" ht="35.25" x14ac:dyDescent="0.4">
      <c r="A117" s="31" t="s">
        <v>112</v>
      </c>
      <c r="B117" s="31"/>
      <c r="C117" s="31"/>
      <c r="D117" s="31"/>
      <c r="E117" s="31"/>
      <c r="F117" s="31"/>
      <c r="G117" s="31"/>
      <c r="H117" s="31"/>
      <c r="I117" s="31"/>
      <c r="J117" s="118"/>
      <c r="K117" s="118"/>
      <c r="L117" s="118"/>
      <c r="M117" s="118"/>
      <c r="N117" s="120"/>
    </row>
    <row r="118" spans="1:29" s="84" customFormat="1" ht="35.25" x14ac:dyDescent="0.4">
      <c r="A118" s="31"/>
      <c r="B118" s="31"/>
      <c r="C118" s="211" t="s">
        <v>113</v>
      </c>
      <c r="D118" s="211"/>
      <c r="E118" s="212"/>
      <c r="F118" s="212"/>
      <c r="G118" s="212"/>
      <c r="H118" s="212"/>
      <c r="I118" s="212"/>
      <c r="J118" s="212"/>
      <c r="K118" s="212"/>
      <c r="L118" s="212"/>
      <c r="M118" s="212"/>
    </row>
    <row r="119" spans="1:29" s="84" customFormat="1" ht="35.25" x14ac:dyDescent="0.4">
      <c r="A119" s="31"/>
      <c r="B119" s="31"/>
      <c r="C119" s="211" t="s">
        <v>114</v>
      </c>
      <c r="D119" s="211"/>
      <c r="E119" s="212"/>
      <c r="F119" s="212"/>
      <c r="G119" s="212"/>
      <c r="H119" s="212"/>
      <c r="I119" s="212"/>
      <c r="J119" s="212"/>
      <c r="K119" s="212"/>
      <c r="L119" s="212"/>
      <c r="M119" s="212"/>
    </row>
    <row r="120" spans="1:29" s="84" customFormat="1" ht="35.25" x14ac:dyDescent="0.4">
      <c r="A120" s="31"/>
      <c r="B120" s="31"/>
      <c r="C120" s="211" t="s">
        <v>115</v>
      </c>
      <c r="D120" s="211"/>
      <c r="E120" s="212"/>
      <c r="F120" s="212"/>
      <c r="G120" s="212"/>
      <c r="H120" s="212"/>
      <c r="I120" s="212"/>
      <c r="J120" s="212"/>
      <c r="K120" s="212"/>
      <c r="L120" s="212"/>
      <c r="M120" s="212"/>
    </row>
    <row r="121" spans="1:29" s="84" customFormat="1" ht="35.25" x14ac:dyDescent="0.4">
      <c r="A121" s="31"/>
      <c r="B121" s="31"/>
      <c r="C121" s="211" t="s">
        <v>116</v>
      </c>
      <c r="D121" s="211"/>
      <c r="E121" s="212"/>
      <c r="F121" s="212"/>
      <c r="G121" s="212"/>
      <c r="H121" s="212"/>
      <c r="I121" s="212"/>
      <c r="J121" s="212"/>
      <c r="K121" s="212"/>
      <c r="L121" s="212"/>
      <c r="M121" s="212"/>
    </row>
    <row r="122" spans="1:29" s="84" customFormat="1" ht="35.25" x14ac:dyDescent="0.4">
      <c r="A122" s="31"/>
      <c r="B122" s="31"/>
      <c r="C122" s="211" t="s">
        <v>117</v>
      </c>
      <c r="D122" s="211"/>
      <c r="E122" s="212"/>
      <c r="F122" s="212"/>
      <c r="G122" s="212"/>
      <c r="H122" s="212"/>
      <c r="I122" s="212"/>
      <c r="J122" s="212"/>
      <c r="K122" s="212"/>
      <c r="L122" s="212"/>
      <c r="M122" s="212"/>
    </row>
    <row r="123" spans="1:29" s="84" customFormat="1" ht="35.25" x14ac:dyDescent="0.4">
      <c r="A123" s="31"/>
      <c r="B123" s="31"/>
      <c r="C123" s="211" t="s">
        <v>118</v>
      </c>
      <c r="D123" s="211"/>
      <c r="E123" s="212"/>
      <c r="F123" s="212"/>
      <c r="G123" s="212"/>
      <c r="H123" s="212"/>
      <c r="I123" s="212"/>
      <c r="J123" s="212"/>
      <c r="K123" s="212"/>
      <c r="L123" s="212"/>
      <c r="M123" s="212"/>
    </row>
    <row r="124" spans="1:29" s="84" customFormat="1" ht="35.25" x14ac:dyDescent="0.4">
      <c r="A124" s="31"/>
      <c r="B124" s="31"/>
      <c r="C124" s="211" t="s">
        <v>119</v>
      </c>
      <c r="D124" s="211"/>
      <c r="E124" s="212"/>
      <c r="F124" s="212"/>
      <c r="G124" s="212"/>
      <c r="H124" s="212"/>
      <c r="I124" s="212"/>
      <c r="J124" s="212"/>
      <c r="K124" s="212"/>
      <c r="L124" s="212"/>
      <c r="M124" s="212"/>
    </row>
    <row r="125" spans="1:29" s="84" customFormat="1" ht="35.25" x14ac:dyDescent="0.4">
      <c r="A125" s="31"/>
      <c r="B125" s="31"/>
      <c r="C125" s="121" t="s">
        <v>8</v>
      </c>
      <c r="D125" s="122"/>
      <c r="E125" s="122"/>
      <c r="F125" s="123"/>
      <c r="G125" s="123"/>
      <c r="H125" s="123"/>
      <c r="I125" s="123"/>
      <c r="J125" s="123"/>
      <c r="K125" s="123"/>
      <c r="L125" s="123"/>
      <c r="M125" s="124"/>
    </row>
    <row r="126" spans="1:29" s="84" customFormat="1" ht="55.5" customHeight="1" x14ac:dyDescent="0.4">
      <c r="A126" s="31"/>
      <c r="B126" s="31"/>
      <c r="C126" s="213"/>
      <c r="D126" s="214"/>
      <c r="E126" s="214"/>
      <c r="F126" s="214"/>
      <c r="G126" s="214"/>
      <c r="H126" s="214"/>
      <c r="I126" s="214"/>
      <c r="J126" s="214"/>
      <c r="K126" s="214"/>
      <c r="L126" s="214"/>
      <c r="M126" s="215"/>
    </row>
    <row r="127" spans="1:29" s="84" customFormat="1" ht="35.25" customHeight="1" x14ac:dyDescent="0.4">
      <c r="A127" s="31"/>
      <c r="B127" s="31"/>
      <c r="C127" s="125"/>
      <c r="D127" s="125"/>
      <c r="E127" s="125"/>
      <c r="F127" s="125"/>
      <c r="G127" s="125"/>
      <c r="H127" s="125"/>
      <c r="I127" s="125"/>
      <c r="J127" s="125"/>
      <c r="K127" s="125"/>
      <c r="L127" s="125"/>
      <c r="M127" s="125"/>
      <c r="N127" s="125"/>
    </row>
    <row r="128" spans="1:29" ht="39.75" customHeight="1" x14ac:dyDescent="0.4">
      <c r="A128" s="73" t="s">
        <v>18</v>
      </c>
      <c r="B128" s="206"/>
      <c r="C128" s="207"/>
      <c r="D128" s="207"/>
      <c r="E128" s="207"/>
      <c r="F128" s="207"/>
      <c r="G128" s="207"/>
      <c r="H128" s="208"/>
      <c r="I128" s="209" t="s">
        <v>19</v>
      </c>
      <c r="J128" s="209"/>
      <c r="K128" s="209"/>
      <c r="L128" s="210"/>
      <c r="M128" s="210"/>
      <c r="N128" s="210"/>
      <c r="O128" s="24"/>
    </row>
    <row r="129" spans="1:15" ht="39.75" customHeight="1" x14ac:dyDescent="0.4">
      <c r="A129" s="73" t="s">
        <v>20</v>
      </c>
      <c r="B129" s="206"/>
      <c r="C129" s="207"/>
      <c r="D129" s="207"/>
      <c r="E129" s="207"/>
      <c r="F129" s="207"/>
      <c r="G129" s="207"/>
      <c r="H129" s="208"/>
      <c r="I129" s="209" t="s">
        <v>21</v>
      </c>
      <c r="J129" s="209"/>
      <c r="K129" s="209"/>
      <c r="L129" s="210"/>
      <c r="M129" s="210"/>
      <c r="N129" s="210"/>
      <c r="O129" s="23"/>
    </row>
    <row r="130" spans="1:15" ht="39.75" customHeight="1" x14ac:dyDescent="0.4">
      <c r="A130" s="73" t="s">
        <v>22</v>
      </c>
      <c r="B130" s="206"/>
      <c r="C130" s="207"/>
      <c r="D130" s="207"/>
      <c r="E130" s="207"/>
      <c r="F130" s="207"/>
      <c r="G130" s="207"/>
      <c r="H130" s="208"/>
      <c r="I130" s="209" t="s">
        <v>23</v>
      </c>
      <c r="J130" s="209"/>
      <c r="K130" s="209"/>
      <c r="L130" s="210"/>
      <c r="M130" s="210"/>
      <c r="N130" s="210"/>
      <c r="O130" s="23"/>
    </row>
    <row r="131" spans="1:15" ht="39.75" customHeight="1" x14ac:dyDescent="0.4">
      <c r="A131" s="73" t="s">
        <v>25</v>
      </c>
      <c r="B131" s="206"/>
      <c r="C131" s="207"/>
      <c r="D131" s="207"/>
      <c r="E131" s="207"/>
      <c r="F131" s="207"/>
      <c r="G131" s="207"/>
      <c r="H131" s="207"/>
      <c r="I131" s="207"/>
      <c r="J131" s="207"/>
      <c r="K131" s="207"/>
      <c r="L131" s="207"/>
      <c r="M131" s="207"/>
      <c r="N131" s="208"/>
      <c r="O131" s="22"/>
    </row>
    <row r="132" spans="1:15" ht="39.75" customHeight="1" x14ac:dyDescent="0.4">
      <c r="A132" s="73" t="s">
        <v>24</v>
      </c>
      <c r="B132" s="206"/>
      <c r="C132" s="207"/>
      <c r="D132" s="207"/>
      <c r="E132" s="207"/>
      <c r="F132" s="207"/>
      <c r="G132" s="207"/>
      <c r="H132" s="207"/>
      <c r="I132" s="207"/>
      <c r="J132" s="207"/>
      <c r="K132" s="207"/>
      <c r="L132" s="207"/>
      <c r="M132" s="207"/>
      <c r="N132" s="208"/>
      <c r="O132" s="25"/>
    </row>
  </sheetData>
  <mergeCells count="138">
    <mergeCell ref="A20:B20"/>
    <mergeCell ref="A16:B16"/>
    <mergeCell ref="D108:E108"/>
    <mergeCell ref="F108:I108"/>
    <mergeCell ref="J108:L108"/>
    <mergeCell ref="D109:E109"/>
    <mergeCell ref="F109:I109"/>
    <mergeCell ref="J109:L109"/>
    <mergeCell ref="F105:I105"/>
    <mergeCell ref="J105:L105"/>
    <mergeCell ref="F107:I107"/>
    <mergeCell ref="J107:L107"/>
    <mergeCell ref="J19:L19"/>
    <mergeCell ref="B73:M73"/>
    <mergeCell ref="C76:N76"/>
    <mergeCell ref="A36:B36"/>
    <mergeCell ref="E40:I40"/>
    <mergeCell ref="M104:N104"/>
    <mergeCell ref="D77:L77"/>
    <mergeCell ref="J23:L23"/>
    <mergeCell ref="J35:L35"/>
    <mergeCell ref="M16:N16"/>
    <mergeCell ref="M21:N21"/>
    <mergeCell ref="M22:N22"/>
    <mergeCell ref="A12:B12"/>
    <mergeCell ref="A8:B8"/>
    <mergeCell ref="A11:B11"/>
    <mergeCell ref="A15:B15"/>
    <mergeCell ref="A19:B19"/>
    <mergeCell ref="A23:B23"/>
    <mergeCell ref="B130:H130"/>
    <mergeCell ref="I130:K130"/>
    <mergeCell ref="L130:N130"/>
    <mergeCell ref="D114:E114"/>
    <mergeCell ref="F114:I114"/>
    <mergeCell ref="J114:L114"/>
    <mergeCell ref="D112:E112"/>
    <mergeCell ref="F112:I112"/>
    <mergeCell ref="J112:L112"/>
    <mergeCell ref="D113:E113"/>
    <mergeCell ref="F113:I113"/>
    <mergeCell ref="J113:L113"/>
    <mergeCell ref="D111:E111"/>
    <mergeCell ref="F111:I111"/>
    <mergeCell ref="J111:L111"/>
    <mergeCell ref="F115:I115"/>
    <mergeCell ref="J115:L115"/>
    <mergeCell ref="A24:B24"/>
    <mergeCell ref="B131:N131"/>
    <mergeCell ref="B132:N132"/>
    <mergeCell ref="B128:H128"/>
    <mergeCell ref="I128:K128"/>
    <mergeCell ref="L128:N128"/>
    <mergeCell ref="B129:H129"/>
    <mergeCell ref="I129:K129"/>
    <mergeCell ref="L129:N129"/>
    <mergeCell ref="C118:D118"/>
    <mergeCell ref="E118:M118"/>
    <mergeCell ref="C119:D119"/>
    <mergeCell ref="E119:M119"/>
    <mergeCell ref="C120:D120"/>
    <mergeCell ref="E120:M120"/>
    <mergeCell ref="C121:D121"/>
    <mergeCell ref="E121:M121"/>
    <mergeCell ref="C122:D122"/>
    <mergeCell ref="E122:M122"/>
    <mergeCell ref="C123:D123"/>
    <mergeCell ref="E123:M123"/>
    <mergeCell ref="C124:D124"/>
    <mergeCell ref="E124:M124"/>
    <mergeCell ref="C126:M126"/>
    <mergeCell ref="J27:L27"/>
    <mergeCell ref="J31:L31"/>
    <mergeCell ref="J40:K40"/>
    <mergeCell ref="F94:J94"/>
    <mergeCell ref="L79:N79"/>
    <mergeCell ref="L83:N83"/>
    <mergeCell ref="L84:N84"/>
    <mergeCell ref="A87:N87"/>
    <mergeCell ref="A91:N91"/>
    <mergeCell ref="A56:M57"/>
    <mergeCell ref="A58:M59"/>
    <mergeCell ref="A64:O64"/>
    <mergeCell ref="B70:M70"/>
    <mergeCell ref="A27:B27"/>
    <mergeCell ref="A31:B31"/>
    <mergeCell ref="A35:B35"/>
    <mergeCell ref="A32:B32"/>
    <mergeCell ref="A28:B28"/>
    <mergeCell ref="M35:N35"/>
    <mergeCell ref="M37:N37"/>
    <mergeCell ref="M38:N38"/>
    <mergeCell ref="C1:J1"/>
    <mergeCell ref="J5:J6"/>
    <mergeCell ref="K5:K6"/>
    <mergeCell ref="M14:N14"/>
    <mergeCell ref="M15:N15"/>
    <mergeCell ref="M17:N17"/>
    <mergeCell ref="M18:N18"/>
    <mergeCell ref="M5:N6"/>
    <mergeCell ref="L5:L6"/>
    <mergeCell ref="M7:N7"/>
    <mergeCell ref="M8:N8"/>
    <mergeCell ref="M9:N9"/>
    <mergeCell ref="M10:N10"/>
    <mergeCell ref="M11:N11"/>
    <mergeCell ref="M13:N13"/>
    <mergeCell ref="M12:N12"/>
    <mergeCell ref="J7:L7"/>
    <mergeCell ref="J11:L11"/>
    <mergeCell ref="J15:L15"/>
    <mergeCell ref="M32:N32"/>
    <mergeCell ref="M36:N36"/>
    <mergeCell ref="M19:N19"/>
    <mergeCell ref="M31:N31"/>
    <mergeCell ref="M33:N33"/>
    <mergeCell ref="M34:N34"/>
    <mergeCell ref="M30:N30"/>
    <mergeCell ref="M27:N27"/>
    <mergeCell ref="M29:N29"/>
    <mergeCell ref="M23:N23"/>
    <mergeCell ref="M25:N25"/>
    <mergeCell ref="M26:N26"/>
    <mergeCell ref="M20:N20"/>
    <mergeCell ref="M24:N24"/>
    <mergeCell ref="M28:N28"/>
    <mergeCell ref="D107:E107"/>
    <mergeCell ref="C104:E104"/>
    <mergeCell ref="F104:I104"/>
    <mergeCell ref="J104:L104"/>
    <mergeCell ref="M105:N105"/>
    <mergeCell ref="D106:E106"/>
    <mergeCell ref="F106:I106"/>
    <mergeCell ref="J106:L106"/>
    <mergeCell ref="D110:E110"/>
    <mergeCell ref="F110:I110"/>
    <mergeCell ref="J110:L110"/>
    <mergeCell ref="C105:E105"/>
  </mergeCells>
  <phoneticPr fontId="2"/>
  <dataValidations count="2">
    <dataValidation type="list" allowBlank="1" showInputMessage="1" sqref="K29 K17 K25 K33 K37 K13 K21 K9" xr:uid="{00000000-0002-0000-0100-000000000000}">
      <formula1>"100回未満,100回以上,150回以上"</formula1>
    </dataValidation>
    <dataValidation type="list" allowBlank="1" showInputMessage="1" showErrorMessage="1" sqref="C8:I8 C32:I32 C28:I28 C36:I36 C20:I20 C12:I12 C16:I16 C24:I24" xr:uid="{00000000-0002-0000-0100-000001000000}">
      <formula1>"○,　"</formula1>
    </dataValidation>
  </dataValidations>
  <pageMargins left="0.70866141732283472" right="0.70866141732283472" top="0.74803149606299213" bottom="0.74803149606299213" header="0.31496062992125984" footer="0.31496062992125984"/>
  <pageSetup paperSize="9" scale="36" fitToHeight="0" orientation="portrait" r:id="rId1"/>
  <rowBreaks count="2" manualBreakCount="2">
    <brk id="41" max="14" man="1"/>
    <brk id="77"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61"/>
  <sheetViews>
    <sheetView view="pageBreakPreview" zoomScale="55" zoomScaleNormal="100" zoomScaleSheetLayoutView="55" workbookViewId="0">
      <selection activeCell="A2" sqref="A2"/>
    </sheetView>
  </sheetViews>
  <sheetFormatPr defaultRowHeight="18.75" x14ac:dyDescent="0.4"/>
  <cols>
    <col min="1" max="1" width="33.5" style="74" customWidth="1"/>
    <col min="2" max="2" width="11.875" style="74" customWidth="1"/>
    <col min="3" max="9" width="16.375" style="74" customWidth="1"/>
    <col min="10" max="10" width="17.625" style="84" customWidth="1"/>
    <col min="11" max="11" width="20.375" style="74" customWidth="1"/>
    <col min="12" max="12" width="21.625" style="74" customWidth="1"/>
    <col min="13" max="13" width="12.875" style="74" customWidth="1"/>
    <col min="14" max="14" width="17.875" style="74" customWidth="1"/>
    <col min="15" max="15" width="7.375" style="74" customWidth="1"/>
    <col min="16" max="16" width="25.75" style="74" customWidth="1"/>
    <col min="17" max="17" width="9" style="74" customWidth="1"/>
    <col min="18" max="16384" width="9" style="74"/>
  </cols>
  <sheetData>
    <row r="1" spans="1:28" ht="35.25" x14ac:dyDescent="0.4">
      <c r="A1" s="51" t="s">
        <v>34</v>
      </c>
      <c r="B1" s="51"/>
      <c r="C1" s="174" t="s">
        <v>37</v>
      </c>
      <c r="D1" s="175"/>
      <c r="E1" s="175"/>
      <c r="F1" s="175"/>
      <c r="G1" s="175"/>
      <c r="H1" s="175"/>
      <c r="I1" s="175"/>
      <c r="J1" s="16"/>
      <c r="M1" s="27" t="s">
        <v>97</v>
      </c>
    </row>
    <row r="2" spans="1:28" ht="48" customHeight="1" x14ac:dyDescent="0.7">
      <c r="A2" s="68" t="s">
        <v>17</v>
      </c>
      <c r="B2" s="16"/>
      <c r="C2" s="16"/>
      <c r="D2" s="16"/>
      <c r="E2" s="16"/>
      <c r="F2" s="16"/>
      <c r="G2" s="16"/>
      <c r="H2" s="16"/>
      <c r="I2" s="16"/>
      <c r="J2" s="16"/>
      <c r="K2" s="16"/>
      <c r="M2" s="160" t="s">
        <v>84</v>
      </c>
    </row>
    <row r="3" spans="1:28" ht="12" customHeight="1" x14ac:dyDescent="0.4">
      <c r="A3" s="16"/>
      <c r="B3" s="16"/>
      <c r="C3" s="16"/>
      <c r="D3" s="16"/>
      <c r="E3" s="16"/>
      <c r="F3" s="16"/>
      <c r="G3" s="16"/>
      <c r="H3" s="16"/>
      <c r="I3" s="16"/>
      <c r="J3" s="16"/>
      <c r="K3" s="16"/>
      <c r="N3" s="17"/>
    </row>
    <row r="4" spans="1:28" ht="39" customHeight="1" x14ac:dyDescent="0.4">
      <c r="A4" s="16" t="s">
        <v>40</v>
      </c>
      <c r="B4" s="16"/>
      <c r="C4" s="16"/>
      <c r="D4" s="16"/>
      <c r="E4" s="16"/>
      <c r="F4" s="16"/>
      <c r="G4" s="16"/>
      <c r="H4" s="16"/>
      <c r="I4" s="16"/>
      <c r="J4" s="16"/>
      <c r="K4" s="16"/>
      <c r="N4" s="17"/>
    </row>
    <row r="5" spans="1:28" ht="28.5" customHeight="1" x14ac:dyDescent="0.4">
      <c r="A5" s="108" t="s">
        <v>105</v>
      </c>
      <c r="B5" s="16"/>
      <c r="C5" s="16"/>
      <c r="D5" s="16"/>
      <c r="E5" s="16"/>
      <c r="F5" s="16"/>
      <c r="G5" s="16"/>
      <c r="H5" s="16"/>
      <c r="I5" s="16"/>
      <c r="J5" s="16"/>
      <c r="K5" s="16"/>
      <c r="L5" s="16"/>
      <c r="M5" s="16"/>
      <c r="N5" s="17"/>
      <c r="Q5" s="84"/>
      <c r="R5" s="84"/>
      <c r="S5" s="84"/>
      <c r="T5" s="84"/>
      <c r="U5" s="84"/>
      <c r="V5" s="84"/>
      <c r="W5" s="84"/>
      <c r="X5" s="84"/>
      <c r="Y5" s="84"/>
      <c r="Z5" s="84"/>
      <c r="AA5" s="84"/>
      <c r="AB5" s="84"/>
    </row>
    <row r="6" spans="1:28" ht="28.5" customHeight="1" thickBot="1" x14ac:dyDescent="0.45">
      <c r="A6" s="108" t="s">
        <v>137</v>
      </c>
      <c r="B6" s="18"/>
      <c r="C6" s="18"/>
      <c r="D6" s="18"/>
      <c r="E6" s="18"/>
      <c r="F6" s="18"/>
      <c r="G6" s="18"/>
      <c r="H6" s="18"/>
      <c r="I6" s="18"/>
      <c r="J6" s="18"/>
      <c r="K6" s="18"/>
      <c r="L6" s="18"/>
      <c r="M6" s="18"/>
      <c r="Q6" s="150" t="s">
        <v>122</v>
      </c>
      <c r="R6" s="84"/>
      <c r="S6" s="84"/>
      <c r="T6" s="84"/>
      <c r="U6" s="84"/>
      <c r="V6" s="84"/>
      <c r="W6" s="84"/>
      <c r="X6" s="84"/>
      <c r="Y6" s="84"/>
      <c r="Z6" s="84"/>
      <c r="AA6" s="84"/>
      <c r="AB6" s="84"/>
    </row>
    <row r="7" spans="1:28" ht="30.75" customHeight="1" thickBot="1" x14ac:dyDescent="0.45">
      <c r="A7" s="262"/>
      <c r="B7" s="263"/>
      <c r="C7" s="69" t="s">
        <v>0</v>
      </c>
      <c r="D7" s="69" t="s">
        <v>1</v>
      </c>
      <c r="E7" s="69" t="s">
        <v>2</v>
      </c>
      <c r="F7" s="69" t="s">
        <v>3</v>
      </c>
      <c r="G7" s="69" t="s">
        <v>4</v>
      </c>
      <c r="H7" s="69" t="s">
        <v>5</v>
      </c>
      <c r="I7" s="135" t="s">
        <v>6</v>
      </c>
      <c r="J7" s="18"/>
      <c r="K7" s="18"/>
      <c r="L7" s="280" t="s">
        <v>8</v>
      </c>
      <c r="M7" s="280"/>
      <c r="Q7" s="144"/>
      <c r="R7" s="116"/>
      <c r="S7" s="116"/>
      <c r="T7" s="116"/>
      <c r="U7" s="116"/>
      <c r="V7" s="116"/>
      <c r="W7" s="116"/>
      <c r="X7" s="116"/>
      <c r="Y7" s="145"/>
      <c r="Z7" s="84"/>
      <c r="AA7" s="84"/>
      <c r="AB7" s="84"/>
    </row>
    <row r="8" spans="1:28" ht="27.75" customHeight="1" x14ac:dyDescent="0.4">
      <c r="A8" s="264"/>
      <c r="B8" s="265"/>
      <c r="C8" s="113">
        <v>44962</v>
      </c>
      <c r="D8" s="80">
        <f t="shared" ref="D8:I8" si="0">C8+1</f>
        <v>44963</v>
      </c>
      <c r="E8" s="80">
        <f t="shared" si="0"/>
        <v>44964</v>
      </c>
      <c r="F8" s="80">
        <f t="shared" si="0"/>
        <v>44965</v>
      </c>
      <c r="G8" s="80">
        <f t="shared" si="0"/>
        <v>44966</v>
      </c>
      <c r="H8" s="80">
        <f t="shared" si="0"/>
        <v>44967</v>
      </c>
      <c r="I8" s="163">
        <f t="shared" si="0"/>
        <v>44968</v>
      </c>
      <c r="J8" s="253" t="s">
        <v>127</v>
      </c>
      <c r="K8" s="254"/>
      <c r="L8" s="95"/>
      <c r="M8" s="96"/>
      <c r="Q8" s="146"/>
      <c r="R8" s="110">
        <f>C8</f>
        <v>44962</v>
      </c>
      <c r="S8" s="19">
        <f t="shared" ref="S8" si="1">R8+1</f>
        <v>44963</v>
      </c>
      <c r="T8" s="19">
        <f t="shared" ref="T8" si="2">S8+1</f>
        <v>44964</v>
      </c>
      <c r="U8" s="19">
        <f t="shared" ref="U8" si="3">T8+1</f>
        <v>44965</v>
      </c>
      <c r="V8" s="19">
        <f t="shared" ref="V8" si="4">U8+1</f>
        <v>44966</v>
      </c>
      <c r="W8" s="19">
        <f t="shared" ref="W8" si="5">V8+1</f>
        <v>44967</v>
      </c>
      <c r="X8" s="110">
        <f t="shared" ref="X8" si="6">W8+1</f>
        <v>44968</v>
      </c>
      <c r="Y8" s="147"/>
      <c r="Z8" s="84"/>
      <c r="AA8" s="84"/>
      <c r="AB8" s="84"/>
    </row>
    <row r="9" spans="1:28" s="84" customFormat="1" ht="33" customHeight="1" x14ac:dyDescent="0.4">
      <c r="A9" s="266" t="s">
        <v>123</v>
      </c>
      <c r="B9" s="267"/>
      <c r="C9" s="152" t="str">
        <f t="shared" ref="C9:I9" si="7">IF(C10+C11&gt;=50,"○","")</f>
        <v/>
      </c>
      <c r="D9" s="152" t="str">
        <f t="shared" si="7"/>
        <v/>
      </c>
      <c r="E9" s="152" t="str">
        <f t="shared" si="7"/>
        <v/>
      </c>
      <c r="F9" s="152" t="str">
        <f t="shared" si="7"/>
        <v/>
      </c>
      <c r="G9" s="152" t="str">
        <f t="shared" si="7"/>
        <v/>
      </c>
      <c r="H9" s="152" t="str">
        <f t="shared" si="7"/>
        <v/>
      </c>
      <c r="I9" s="161" t="str">
        <f t="shared" si="7"/>
        <v/>
      </c>
      <c r="J9" s="249" t="str">
        <f>IF(COUNTIF(C9:I9,"=○")&gt;0,"達成　","―　")</f>
        <v>―　</v>
      </c>
      <c r="K9" s="250"/>
      <c r="L9" s="95"/>
      <c r="M9" s="134"/>
      <c r="Q9" s="146"/>
      <c r="R9" s="26">
        <f t="shared" ref="R9:X9" si="8">C10+C11</f>
        <v>0</v>
      </c>
      <c r="S9" s="26">
        <f t="shared" si="8"/>
        <v>0</v>
      </c>
      <c r="T9" s="26">
        <f t="shared" si="8"/>
        <v>0</v>
      </c>
      <c r="U9" s="26">
        <f t="shared" si="8"/>
        <v>0</v>
      </c>
      <c r="V9" s="26">
        <f t="shared" si="8"/>
        <v>0</v>
      </c>
      <c r="W9" s="26">
        <f t="shared" si="8"/>
        <v>0</v>
      </c>
      <c r="X9" s="26">
        <f t="shared" si="8"/>
        <v>0</v>
      </c>
      <c r="Y9" s="147"/>
    </row>
    <row r="10" spans="1:28" ht="33" customHeight="1" thickBot="1" x14ac:dyDescent="0.45">
      <c r="A10" s="28" t="s">
        <v>30</v>
      </c>
      <c r="B10" s="56" t="s">
        <v>47</v>
      </c>
      <c r="C10" s="26"/>
      <c r="D10" s="26"/>
      <c r="E10" s="26"/>
      <c r="F10" s="26"/>
      <c r="G10" s="26"/>
      <c r="H10" s="26"/>
      <c r="I10" s="115"/>
      <c r="J10" s="251"/>
      <c r="K10" s="252"/>
      <c r="L10" s="95"/>
      <c r="M10" s="96"/>
      <c r="Q10" s="146"/>
      <c r="R10" s="26">
        <f t="shared" ref="R10:X10" si="9">C12+C13</f>
        <v>0</v>
      </c>
      <c r="S10" s="26">
        <f t="shared" si="9"/>
        <v>0</v>
      </c>
      <c r="T10" s="26">
        <f t="shared" si="9"/>
        <v>0</v>
      </c>
      <c r="U10" s="26">
        <f t="shared" si="9"/>
        <v>0</v>
      </c>
      <c r="V10" s="26">
        <f t="shared" si="9"/>
        <v>0</v>
      </c>
      <c r="W10" s="26">
        <f t="shared" si="9"/>
        <v>0</v>
      </c>
      <c r="X10" s="26">
        <f t="shared" si="9"/>
        <v>0</v>
      </c>
      <c r="Y10" s="147"/>
      <c r="Z10" s="84"/>
      <c r="AA10" s="84"/>
      <c r="AB10" s="84"/>
    </row>
    <row r="11" spans="1:28" ht="33" customHeight="1" x14ac:dyDescent="0.4">
      <c r="A11" s="28" t="s">
        <v>30</v>
      </c>
      <c r="B11" s="56" t="s">
        <v>48</v>
      </c>
      <c r="C11" s="26"/>
      <c r="D11" s="26"/>
      <c r="E11" s="26"/>
      <c r="F11" s="26"/>
      <c r="G11" s="26"/>
      <c r="H11" s="26"/>
      <c r="I11" s="115"/>
      <c r="J11" s="247" t="s">
        <v>124</v>
      </c>
      <c r="K11" s="248"/>
      <c r="L11" s="95"/>
      <c r="M11" s="96"/>
      <c r="Q11" s="146"/>
      <c r="R11" s="7"/>
      <c r="S11" s="7"/>
      <c r="T11" s="7"/>
      <c r="U11" s="7"/>
      <c r="V11" s="7"/>
      <c r="W11" s="7"/>
      <c r="X11" s="7"/>
      <c r="Y11" s="147"/>
      <c r="Z11" s="84"/>
      <c r="AA11" s="84"/>
      <c r="AB11" s="84"/>
    </row>
    <row r="12" spans="1:28" ht="33" customHeight="1" x14ac:dyDescent="0.4">
      <c r="A12" s="260" t="s">
        <v>27</v>
      </c>
      <c r="B12" s="261"/>
      <c r="C12" s="53"/>
      <c r="D12" s="53"/>
      <c r="E12" s="53"/>
      <c r="F12" s="53"/>
      <c r="G12" s="53"/>
      <c r="H12" s="53"/>
      <c r="I12" s="162"/>
      <c r="J12" s="245">
        <f>ROUNDDOWN(SUMIF(C9:I9,"○",C12:I12),0)</f>
        <v>0</v>
      </c>
      <c r="K12" s="246"/>
      <c r="L12" s="95"/>
      <c r="M12" s="96"/>
      <c r="Q12" s="146"/>
      <c r="R12" s="7"/>
      <c r="S12" s="7"/>
      <c r="T12" s="7"/>
      <c r="U12" s="7"/>
      <c r="V12" s="7"/>
      <c r="W12" s="7"/>
      <c r="X12" s="7"/>
      <c r="Y12" s="147"/>
      <c r="Z12" s="84"/>
      <c r="AA12" s="84"/>
      <c r="AB12" s="84"/>
    </row>
    <row r="13" spans="1:28" ht="33" customHeight="1" thickBot="1" x14ac:dyDescent="0.45">
      <c r="A13" s="260" t="s">
        <v>28</v>
      </c>
      <c r="B13" s="261"/>
      <c r="C13" s="53"/>
      <c r="D13" s="53"/>
      <c r="E13" s="53"/>
      <c r="F13" s="53"/>
      <c r="G13" s="53"/>
      <c r="H13" s="53"/>
      <c r="I13" s="162"/>
      <c r="J13" s="255">
        <f>ROUNDDOWN(SUMIF(C9:I9,"○",C13:I13),0)</f>
        <v>0</v>
      </c>
      <c r="K13" s="256"/>
      <c r="L13" s="95"/>
      <c r="M13" s="96"/>
      <c r="Q13" s="146"/>
      <c r="R13" s="7"/>
      <c r="S13" s="7"/>
      <c r="T13" s="7"/>
      <c r="U13" s="7"/>
      <c r="V13" s="7"/>
      <c r="W13" s="7"/>
      <c r="X13" s="7"/>
      <c r="Y13" s="147"/>
      <c r="Z13" s="84"/>
      <c r="AA13" s="84"/>
      <c r="AB13" s="84"/>
    </row>
    <row r="14" spans="1:28" ht="25.5" customHeight="1" x14ac:dyDescent="0.4">
      <c r="A14" s="153"/>
      <c r="B14" s="154"/>
      <c r="C14" s="113">
        <f>I8+1</f>
        <v>44969</v>
      </c>
      <c r="D14" s="80">
        <f t="shared" ref="D14:H44" si="10">C14+1</f>
        <v>44970</v>
      </c>
      <c r="E14" s="80">
        <f t="shared" si="10"/>
        <v>44971</v>
      </c>
      <c r="F14" s="80">
        <f t="shared" si="10"/>
        <v>44972</v>
      </c>
      <c r="G14" s="80">
        <f t="shared" si="10"/>
        <v>44973</v>
      </c>
      <c r="H14" s="80">
        <f t="shared" si="10"/>
        <v>44974</v>
      </c>
      <c r="I14" s="114">
        <f>H14+1</f>
        <v>44975</v>
      </c>
      <c r="J14" s="253" t="s">
        <v>127</v>
      </c>
      <c r="K14" s="254"/>
      <c r="L14" s="95"/>
      <c r="M14" s="96"/>
      <c r="Q14" s="146"/>
      <c r="R14" s="110">
        <f>X8+1</f>
        <v>44969</v>
      </c>
      <c r="S14" s="19">
        <f>R14+1</f>
        <v>44970</v>
      </c>
      <c r="T14" s="19">
        <f t="shared" ref="T14" si="11">S14+1</f>
        <v>44971</v>
      </c>
      <c r="U14" s="19">
        <f t="shared" ref="U14" si="12">T14+1</f>
        <v>44972</v>
      </c>
      <c r="V14" s="19">
        <f t="shared" ref="V14" si="13">U14+1</f>
        <v>44973</v>
      </c>
      <c r="W14" s="19">
        <f t="shared" ref="W14" si="14">V14+1</f>
        <v>44974</v>
      </c>
      <c r="X14" s="111">
        <f>W14+1</f>
        <v>44975</v>
      </c>
      <c r="Y14" s="147"/>
      <c r="Z14" s="84"/>
      <c r="AA14" s="84"/>
      <c r="AB14" s="84"/>
    </row>
    <row r="15" spans="1:28" s="84" customFormat="1" ht="33" customHeight="1" x14ac:dyDescent="0.4">
      <c r="A15" s="266" t="s">
        <v>123</v>
      </c>
      <c r="B15" s="267"/>
      <c r="C15" s="152" t="str">
        <f t="shared" ref="C15:E15" si="15">IF(C16+C17&gt;=50,"○","")</f>
        <v/>
      </c>
      <c r="D15" s="152" t="str">
        <f t="shared" si="15"/>
        <v/>
      </c>
      <c r="E15" s="152" t="str">
        <f t="shared" si="15"/>
        <v/>
      </c>
      <c r="F15" s="152" t="str">
        <f t="shared" ref="F15:I15" si="16">IF(F16+F17&gt;=50,"○","")</f>
        <v/>
      </c>
      <c r="G15" s="152" t="str">
        <f t="shared" si="16"/>
        <v/>
      </c>
      <c r="H15" s="152" t="str">
        <f t="shared" si="16"/>
        <v/>
      </c>
      <c r="I15" s="152" t="str">
        <f t="shared" si="16"/>
        <v/>
      </c>
      <c r="J15" s="249" t="str">
        <f>IF(COUNTIF(C15:I15,"=○")&gt;0,"達成　","―　")</f>
        <v>―　</v>
      </c>
      <c r="K15" s="250"/>
      <c r="L15" s="95"/>
      <c r="M15" s="134"/>
      <c r="Q15" s="146"/>
      <c r="R15" s="26">
        <f t="shared" ref="R15:X15" si="17">C16+C17</f>
        <v>0</v>
      </c>
      <c r="S15" s="26">
        <f t="shared" si="17"/>
        <v>0</v>
      </c>
      <c r="T15" s="26">
        <f t="shared" si="17"/>
        <v>0</v>
      </c>
      <c r="U15" s="26">
        <f t="shared" si="17"/>
        <v>0</v>
      </c>
      <c r="V15" s="26">
        <f t="shared" si="17"/>
        <v>0</v>
      </c>
      <c r="W15" s="26">
        <f t="shared" si="17"/>
        <v>0</v>
      </c>
      <c r="X15" s="26">
        <f t="shared" si="17"/>
        <v>0</v>
      </c>
      <c r="Y15" s="147"/>
    </row>
    <row r="16" spans="1:28" ht="33" customHeight="1" thickBot="1" x14ac:dyDescent="0.45">
      <c r="A16" s="28" t="s">
        <v>30</v>
      </c>
      <c r="B16" s="56" t="s">
        <v>47</v>
      </c>
      <c r="C16" s="26"/>
      <c r="D16" s="26"/>
      <c r="E16" s="26"/>
      <c r="F16" s="26"/>
      <c r="G16" s="26"/>
      <c r="H16" s="26"/>
      <c r="I16" s="115"/>
      <c r="J16" s="251"/>
      <c r="K16" s="252"/>
      <c r="L16" s="95"/>
      <c r="M16" s="134"/>
      <c r="Q16" s="146"/>
      <c r="R16" s="26">
        <f>C18+C19</f>
        <v>0</v>
      </c>
      <c r="S16" s="26">
        <f t="shared" ref="S16" si="18">D18+D19</f>
        <v>0</v>
      </c>
      <c r="T16" s="26">
        <f t="shared" ref="T16" si="19">E18+E19</f>
        <v>0</v>
      </c>
      <c r="U16" s="26">
        <f t="shared" ref="U16" si="20">F18+F19</f>
        <v>0</v>
      </c>
      <c r="V16" s="26">
        <f t="shared" ref="V16" si="21">G18+G19</f>
        <v>0</v>
      </c>
      <c r="W16" s="26">
        <f t="shared" ref="W16" si="22">H18+H19</f>
        <v>0</v>
      </c>
      <c r="X16" s="26">
        <f t="shared" ref="X16" si="23">I18+I19</f>
        <v>0</v>
      </c>
      <c r="Y16" s="147"/>
      <c r="Z16" s="84"/>
      <c r="AA16" s="84"/>
      <c r="AB16" s="84"/>
    </row>
    <row r="17" spans="1:28" ht="33" customHeight="1" x14ac:dyDescent="0.4">
      <c r="A17" s="28" t="s">
        <v>30</v>
      </c>
      <c r="B17" s="56" t="s">
        <v>48</v>
      </c>
      <c r="C17" s="26"/>
      <c r="D17" s="26"/>
      <c r="E17" s="26"/>
      <c r="F17" s="26"/>
      <c r="G17" s="26"/>
      <c r="H17" s="26"/>
      <c r="I17" s="115"/>
      <c r="J17" s="247" t="s">
        <v>124</v>
      </c>
      <c r="K17" s="248"/>
      <c r="L17" s="95"/>
      <c r="M17" s="134"/>
      <c r="Q17" s="146"/>
      <c r="R17" s="7"/>
      <c r="S17" s="7"/>
      <c r="T17" s="7"/>
      <c r="U17" s="7"/>
      <c r="V17" s="7"/>
      <c r="W17" s="7"/>
      <c r="X17" s="7"/>
      <c r="Y17" s="147"/>
      <c r="Z17" s="84"/>
      <c r="AA17" s="84"/>
      <c r="AB17" s="84"/>
    </row>
    <row r="18" spans="1:28" ht="33" customHeight="1" x14ac:dyDescent="0.4">
      <c r="A18" s="260" t="s">
        <v>27</v>
      </c>
      <c r="B18" s="261"/>
      <c r="C18" s="53"/>
      <c r="D18" s="53"/>
      <c r="E18" s="53"/>
      <c r="F18" s="53"/>
      <c r="G18" s="53"/>
      <c r="H18" s="53"/>
      <c r="I18" s="53"/>
      <c r="J18" s="245">
        <f>ROUNDDOWN(SUMIF(C15:I15,"○",C18:I18),0)</f>
        <v>0</v>
      </c>
      <c r="K18" s="246"/>
      <c r="L18" s="95"/>
      <c r="M18" s="134"/>
      <c r="Q18" s="146"/>
      <c r="R18" s="7"/>
      <c r="S18" s="7"/>
      <c r="T18" s="7"/>
      <c r="U18" s="7"/>
      <c r="V18" s="7"/>
      <c r="W18" s="7"/>
      <c r="X18" s="7"/>
      <c r="Y18" s="147"/>
      <c r="Z18" s="84"/>
      <c r="AA18" s="84"/>
      <c r="AB18" s="84"/>
    </row>
    <row r="19" spans="1:28" ht="33" customHeight="1" thickBot="1" x14ac:dyDescent="0.45">
      <c r="A19" s="260" t="s">
        <v>28</v>
      </c>
      <c r="B19" s="261"/>
      <c r="C19" s="53"/>
      <c r="D19" s="53"/>
      <c r="E19" s="53"/>
      <c r="F19" s="53"/>
      <c r="G19" s="53"/>
      <c r="H19" s="53"/>
      <c r="I19" s="53"/>
      <c r="J19" s="255">
        <f>ROUNDDOWN(SUMIF(C15:I15,"○",C19:I19),0)</f>
        <v>0</v>
      </c>
      <c r="K19" s="256"/>
      <c r="L19" s="95"/>
      <c r="M19" s="134"/>
      <c r="Q19" s="146"/>
      <c r="R19" s="7"/>
      <c r="S19" s="7"/>
      <c r="T19" s="7"/>
      <c r="U19" s="7"/>
      <c r="V19" s="7"/>
      <c r="W19" s="7"/>
      <c r="X19" s="7"/>
      <c r="Y19" s="147"/>
      <c r="Z19" s="84"/>
      <c r="AA19" s="84"/>
      <c r="AB19" s="84"/>
    </row>
    <row r="20" spans="1:28" ht="25.5" customHeight="1" x14ac:dyDescent="0.4">
      <c r="A20" s="153"/>
      <c r="B20" s="154"/>
      <c r="C20" s="113">
        <f>I14+1</f>
        <v>44976</v>
      </c>
      <c r="D20" s="80">
        <f>C20+1</f>
        <v>44977</v>
      </c>
      <c r="E20" s="80">
        <f t="shared" si="10"/>
        <v>44978</v>
      </c>
      <c r="F20" s="80">
        <f t="shared" si="10"/>
        <v>44979</v>
      </c>
      <c r="G20" s="113">
        <f t="shared" si="10"/>
        <v>44980</v>
      </c>
      <c r="H20" s="80">
        <f t="shared" si="10"/>
        <v>44981</v>
      </c>
      <c r="I20" s="114">
        <f>H20+1</f>
        <v>44982</v>
      </c>
      <c r="J20" s="253" t="s">
        <v>127</v>
      </c>
      <c r="K20" s="254"/>
      <c r="L20" s="95"/>
      <c r="M20" s="96"/>
      <c r="Q20" s="146"/>
      <c r="R20" s="110">
        <f>X14+1</f>
        <v>44976</v>
      </c>
      <c r="S20" s="19">
        <f>R20+1</f>
        <v>44977</v>
      </c>
      <c r="T20" s="19">
        <f t="shared" ref="T20" si="24">S20+1</f>
        <v>44978</v>
      </c>
      <c r="U20" s="19">
        <f t="shared" ref="U20" si="25">T20+1</f>
        <v>44979</v>
      </c>
      <c r="V20" s="110">
        <f t="shared" ref="V20" si="26">U20+1</f>
        <v>44980</v>
      </c>
      <c r="W20" s="19">
        <f t="shared" ref="W20" si="27">V20+1</f>
        <v>44981</v>
      </c>
      <c r="X20" s="111">
        <f>W20+1</f>
        <v>44982</v>
      </c>
      <c r="Y20" s="147"/>
      <c r="Z20" s="84"/>
      <c r="AA20" s="84"/>
      <c r="AB20" s="84"/>
    </row>
    <row r="21" spans="1:28" s="84" customFormat="1" ht="33" customHeight="1" x14ac:dyDescent="0.4">
      <c r="A21" s="266" t="s">
        <v>123</v>
      </c>
      <c r="B21" s="267"/>
      <c r="C21" s="152" t="str">
        <f t="shared" ref="C21" si="28">IF(C22+C23&gt;=50,"○","")</f>
        <v/>
      </c>
      <c r="D21" s="152" t="str">
        <f t="shared" ref="D21:I21" si="29">IF(D22+D23&gt;=50,"○","")</f>
        <v/>
      </c>
      <c r="E21" s="152" t="str">
        <f t="shared" si="29"/>
        <v/>
      </c>
      <c r="F21" s="152" t="str">
        <f t="shared" si="29"/>
        <v/>
      </c>
      <c r="G21" s="152" t="str">
        <f t="shared" si="29"/>
        <v/>
      </c>
      <c r="H21" s="152" t="str">
        <f t="shared" si="29"/>
        <v/>
      </c>
      <c r="I21" s="152" t="str">
        <f t="shared" si="29"/>
        <v/>
      </c>
      <c r="J21" s="249" t="str">
        <f>IF(COUNTIF(C21:I21,"=○")&gt;0,"達成　","―　")</f>
        <v>―　</v>
      </c>
      <c r="K21" s="250"/>
      <c r="L21" s="95"/>
      <c r="M21" s="134"/>
      <c r="Q21" s="146"/>
      <c r="R21" s="26">
        <f t="shared" ref="R21:X21" si="30">C22+C23</f>
        <v>0</v>
      </c>
      <c r="S21" s="26">
        <f t="shared" si="30"/>
        <v>0</v>
      </c>
      <c r="T21" s="26">
        <f t="shared" si="30"/>
        <v>0</v>
      </c>
      <c r="U21" s="26">
        <f t="shared" si="30"/>
        <v>0</v>
      </c>
      <c r="V21" s="26">
        <f t="shared" si="30"/>
        <v>0</v>
      </c>
      <c r="W21" s="26">
        <f t="shared" si="30"/>
        <v>0</v>
      </c>
      <c r="X21" s="26">
        <f t="shared" si="30"/>
        <v>0</v>
      </c>
      <c r="Y21" s="147"/>
    </row>
    <row r="22" spans="1:28" ht="33" customHeight="1" thickBot="1" x14ac:dyDescent="0.45">
      <c r="A22" s="28" t="s">
        <v>30</v>
      </c>
      <c r="B22" s="56" t="s">
        <v>47</v>
      </c>
      <c r="C22" s="26"/>
      <c r="D22" s="26"/>
      <c r="E22" s="26"/>
      <c r="F22" s="26"/>
      <c r="G22" s="26"/>
      <c r="H22" s="26"/>
      <c r="I22" s="115"/>
      <c r="J22" s="251"/>
      <c r="K22" s="252"/>
      <c r="L22" s="95"/>
      <c r="M22" s="134"/>
      <c r="Q22" s="146"/>
      <c r="R22" s="26">
        <f>C24+C25</f>
        <v>0</v>
      </c>
      <c r="S22" s="26">
        <f t="shared" ref="S22" si="31">D24+D25</f>
        <v>0</v>
      </c>
      <c r="T22" s="26">
        <f t="shared" ref="T22" si="32">E24+E25</f>
        <v>0</v>
      </c>
      <c r="U22" s="26">
        <f t="shared" ref="U22" si="33">F24+F25</f>
        <v>0</v>
      </c>
      <c r="V22" s="26">
        <f t="shared" ref="V22" si="34">G24+G25</f>
        <v>0</v>
      </c>
      <c r="W22" s="26">
        <f t="shared" ref="W22" si="35">H24+H25</f>
        <v>0</v>
      </c>
      <c r="X22" s="26">
        <f t="shared" ref="X22" si="36">I24+I25</f>
        <v>0</v>
      </c>
      <c r="Y22" s="147"/>
      <c r="Z22" s="84"/>
      <c r="AA22" s="84"/>
      <c r="AB22" s="84"/>
    </row>
    <row r="23" spans="1:28" ht="33" customHeight="1" x14ac:dyDescent="0.4">
      <c r="A23" s="28" t="s">
        <v>30</v>
      </c>
      <c r="B23" s="56" t="s">
        <v>48</v>
      </c>
      <c r="C23" s="26"/>
      <c r="D23" s="26"/>
      <c r="E23" s="26"/>
      <c r="F23" s="26"/>
      <c r="G23" s="26"/>
      <c r="H23" s="26"/>
      <c r="I23" s="115"/>
      <c r="J23" s="247" t="s">
        <v>124</v>
      </c>
      <c r="K23" s="248"/>
      <c r="L23" s="95"/>
      <c r="M23" s="134"/>
      <c r="Q23" s="146"/>
      <c r="R23" s="7"/>
      <c r="S23" s="7"/>
      <c r="T23" s="7"/>
      <c r="U23" s="7"/>
      <c r="V23" s="7"/>
      <c r="W23" s="7"/>
      <c r="X23" s="7"/>
      <c r="Y23" s="147"/>
      <c r="Z23" s="84"/>
      <c r="AA23" s="84"/>
      <c r="AB23" s="84"/>
    </row>
    <row r="24" spans="1:28" ht="33" customHeight="1" x14ac:dyDescent="0.4">
      <c r="A24" s="260" t="s">
        <v>27</v>
      </c>
      <c r="B24" s="261"/>
      <c r="C24" s="53"/>
      <c r="D24" s="53"/>
      <c r="E24" s="53"/>
      <c r="F24" s="53"/>
      <c r="G24" s="53"/>
      <c r="H24" s="53"/>
      <c r="I24" s="53"/>
      <c r="J24" s="245">
        <f>ROUNDDOWN(SUMIF(C21:I21,"○",C24:I24),0)</f>
        <v>0</v>
      </c>
      <c r="K24" s="246"/>
      <c r="L24" s="95"/>
      <c r="M24" s="134"/>
      <c r="Q24" s="146"/>
      <c r="R24" s="7"/>
      <c r="S24" s="7"/>
      <c r="T24" s="7"/>
      <c r="U24" s="7"/>
      <c r="V24" s="7"/>
      <c r="W24" s="7"/>
      <c r="X24" s="7"/>
      <c r="Y24" s="147"/>
      <c r="Z24" s="84"/>
      <c r="AA24" s="84"/>
      <c r="AB24" s="84"/>
    </row>
    <row r="25" spans="1:28" ht="33" customHeight="1" thickBot="1" x14ac:dyDescent="0.45">
      <c r="A25" s="260" t="s">
        <v>28</v>
      </c>
      <c r="B25" s="261"/>
      <c r="C25" s="53"/>
      <c r="D25" s="53"/>
      <c r="E25" s="53"/>
      <c r="F25" s="53"/>
      <c r="G25" s="53"/>
      <c r="H25" s="53"/>
      <c r="I25" s="53"/>
      <c r="J25" s="255">
        <f>ROUNDDOWN(SUMIF(C21:I21,"○",C25:I25),0)</f>
        <v>0</v>
      </c>
      <c r="K25" s="256"/>
      <c r="L25" s="95"/>
      <c r="M25" s="134"/>
      <c r="Q25" s="146"/>
      <c r="R25" s="7"/>
      <c r="S25" s="7"/>
      <c r="T25" s="7"/>
      <c r="U25" s="7"/>
      <c r="V25" s="7"/>
      <c r="W25" s="7"/>
      <c r="X25" s="7"/>
      <c r="Y25" s="147"/>
      <c r="Z25" s="84"/>
      <c r="AA25" s="84"/>
      <c r="AB25" s="84"/>
    </row>
    <row r="26" spans="1:28" ht="25.5" customHeight="1" x14ac:dyDescent="0.4">
      <c r="A26" s="153"/>
      <c r="B26" s="154"/>
      <c r="C26" s="113">
        <f>I20+1</f>
        <v>44983</v>
      </c>
      <c r="D26" s="80">
        <f>C26+1</f>
        <v>44984</v>
      </c>
      <c r="E26" s="80">
        <f t="shared" si="10"/>
        <v>44985</v>
      </c>
      <c r="F26" s="80">
        <f t="shared" si="10"/>
        <v>44986</v>
      </c>
      <c r="G26" s="80">
        <f t="shared" ref="G26" si="37">F26+1</f>
        <v>44987</v>
      </c>
      <c r="H26" s="80">
        <f t="shared" ref="H26" si="38">G26+1</f>
        <v>44988</v>
      </c>
      <c r="I26" s="114">
        <f>H26+1</f>
        <v>44989</v>
      </c>
      <c r="J26" s="253" t="s">
        <v>127</v>
      </c>
      <c r="K26" s="254"/>
      <c r="L26" s="95"/>
      <c r="M26" s="96"/>
      <c r="Q26" s="146"/>
      <c r="R26" s="110">
        <f>X20+1</f>
        <v>44983</v>
      </c>
      <c r="S26" s="19">
        <f>R26+1</f>
        <v>44984</v>
      </c>
      <c r="T26" s="19">
        <f t="shared" ref="T26" si="39">S26+1</f>
        <v>44985</v>
      </c>
      <c r="U26" s="19">
        <f t="shared" ref="U26" si="40">T26+1</f>
        <v>44986</v>
      </c>
      <c r="V26" s="19">
        <f t="shared" ref="V26" si="41">U26+1</f>
        <v>44987</v>
      </c>
      <c r="W26" s="19">
        <f t="shared" ref="W26" si="42">V26+1</f>
        <v>44988</v>
      </c>
      <c r="X26" s="111">
        <f>W26+1</f>
        <v>44989</v>
      </c>
      <c r="Y26" s="147"/>
      <c r="Z26" s="84"/>
      <c r="AA26" s="84"/>
      <c r="AB26" s="84"/>
    </row>
    <row r="27" spans="1:28" s="84" customFormat="1" ht="33" customHeight="1" x14ac:dyDescent="0.4">
      <c r="A27" s="266" t="s">
        <v>123</v>
      </c>
      <c r="B27" s="267"/>
      <c r="C27" s="152" t="str">
        <f t="shared" ref="C27" si="43">IF(C28+C29&gt;=50,"○","")</f>
        <v/>
      </c>
      <c r="D27" s="152" t="str">
        <f t="shared" ref="D27:I27" si="44">IF(D28+D29&gt;=50,"○","")</f>
        <v/>
      </c>
      <c r="E27" s="152" t="str">
        <f t="shared" si="44"/>
        <v/>
      </c>
      <c r="F27" s="152" t="str">
        <f t="shared" si="44"/>
        <v/>
      </c>
      <c r="G27" s="152" t="str">
        <f t="shared" si="44"/>
        <v/>
      </c>
      <c r="H27" s="152" t="str">
        <f t="shared" si="44"/>
        <v/>
      </c>
      <c r="I27" s="152" t="str">
        <f t="shared" si="44"/>
        <v/>
      </c>
      <c r="J27" s="249" t="str">
        <f>IF(COUNTIF(C27:I27,"=○")&gt;0,"達成　","―　")</f>
        <v>―　</v>
      </c>
      <c r="K27" s="250"/>
      <c r="L27" s="95"/>
      <c r="M27" s="134"/>
      <c r="Q27" s="146"/>
      <c r="R27" s="26">
        <f t="shared" ref="R27:X27" si="45">C28+C29</f>
        <v>0</v>
      </c>
      <c r="S27" s="26">
        <f t="shared" si="45"/>
        <v>0</v>
      </c>
      <c r="T27" s="26">
        <f t="shared" si="45"/>
        <v>0</v>
      </c>
      <c r="U27" s="26">
        <f t="shared" si="45"/>
        <v>0</v>
      </c>
      <c r="V27" s="26">
        <f t="shared" si="45"/>
        <v>0</v>
      </c>
      <c r="W27" s="26">
        <f t="shared" si="45"/>
        <v>0</v>
      </c>
      <c r="X27" s="26">
        <f t="shared" si="45"/>
        <v>0</v>
      </c>
      <c r="Y27" s="147"/>
    </row>
    <row r="28" spans="1:28" ht="33" customHeight="1" thickBot="1" x14ac:dyDescent="0.45">
      <c r="A28" s="28" t="s">
        <v>30</v>
      </c>
      <c r="B28" s="56" t="s">
        <v>47</v>
      </c>
      <c r="C28" s="26"/>
      <c r="D28" s="26"/>
      <c r="E28" s="26"/>
      <c r="F28" s="26"/>
      <c r="G28" s="26"/>
      <c r="H28" s="26"/>
      <c r="I28" s="115"/>
      <c r="J28" s="251"/>
      <c r="K28" s="252"/>
      <c r="L28" s="95"/>
      <c r="M28" s="134"/>
      <c r="Q28" s="146"/>
      <c r="R28" s="26">
        <f>C30+C31</f>
        <v>0</v>
      </c>
      <c r="S28" s="26">
        <f t="shared" ref="S28" si="46">D30+D31</f>
        <v>0</v>
      </c>
      <c r="T28" s="26">
        <f t="shared" ref="T28" si="47">E30+E31</f>
        <v>0</v>
      </c>
      <c r="U28" s="26">
        <f t="shared" ref="U28" si="48">F30+F31</f>
        <v>0</v>
      </c>
      <c r="V28" s="26">
        <f t="shared" ref="V28" si="49">G30+G31</f>
        <v>0</v>
      </c>
      <c r="W28" s="26">
        <f t="shared" ref="W28" si="50">H30+H31</f>
        <v>0</v>
      </c>
      <c r="X28" s="26">
        <f t="shared" ref="X28" si="51">I30+I31</f>
        <v>0</v>
      </c>
      <c r="Y28" s="147"/>
      <c r="Z28" s="84"/>
      <c r="AA28" s="84"/>
      <c r="AB28" s="84"/>
    </row>
    <row r="29" spans="1:28" ht="33" customHeight="1" x14ac:dyDescent="0.4">
      <c r="A29" s="28" t="s">
        <v>30</v>
      </c>
      <c r="B29" s="56" t="s">
        <v>48</v>
      </c>
      <c r="C29" s="26"/>
      <c r="D29" s="26"/>
      <c r="E29" s="26"/>
      <c r="F29" s="26"/>
      <c r="G29" s="26"/>
      <c r="H29" s="26"/>
      <c r="I29" s="115"/>
      <c r="J29" s="247" t="s">
        <v>124</v>
      </c>
      <c r="K29" s="248"/>
      <c r="L29" s="95"/>
      <c r="M29" s="134"/>
      <c r="Q29" s="146"/>
      <c r="R29" s="7"/>
      <c r="S29" s="7"/>
      <c r="T29" s="7"/>
      <c r="U29" s="7"/>
      <c r="V29" s="7"/>
      <c r="W29" s="7"/>
      <c r="X29" s="7"/>
      <c r="Y29" s="147"/>
      <c r="Z29" s="84"/>
      <c r="AA29" s="84"/>
      <c r="AB29" s="84"/>
    </row>
    <row r="30" spans="1:28" ht="33" customHeight="1" x14ac:dyDescent="0.4">
      <c r="A30" s="260" t="s">
        <v>27</v>
      </c>
      <c r="B30" s="261"/>
      <c r="C30" s="53"/>
      <c r="D30" s="53"/>
      <c r="E30" s="53"/>
      <c r="F30" s="53"/>
      <c r="G30" s="53"/>
      <c r="H30" s="53"/>
      <c r="I30" s="53"/>
      <c r="J30" s="245">
        <f>ROUNDDOWN(SUMIF(C27:I27,"○",C30:I30),0)</f>
        <v>0</v>
      </c>
      <c r="K30" s="246"/>
      <c r="L30" s="95"/>
      <c r="M30" s="134"/>
      <c r="Q30" s="146"/>
      <c r="R30" s="7"/>
      <c r="S30" s="7"/>
      <c r="T30" s="7"/>
      <c r="U30" s="7"/>
      <c r="V30" s="7"/>
      <c r="W30" s="7"/>
      <c r="X30" s="7"/>
      <c r="Y30" s="147"/>
      <c r="Z30" s="84"/>
      <c r="AA30" s="84"/>
      <c r="AB30" s="84"/>
    </row>
    <row r="31" spans="1:28" ht="33" customHeight="1" thickBot="1" x14ac:dyDescent="0.45">
      <c r="A31" s="260" t="s">
        <v>28</v>
      </c>
      <c r="B31" s="261"/>
      <c r="C31" s="53"/>
      <c r="D31" s="53"/>
      <c r="E31" s="53"/>
      <c r="F31" s="53"/>
      <c r="G31" s="53"/>
      <c r="H31" s="53"/>
      <c r="I31" s="53"/>
      <c r="J31" s="255">
        <f>ROUNDDOWN(SUMIF(C27:I27,"○",C31:I31),0)</f>
        <v>0</v>
      </c>
      <c r="K31" s="256"/>
      <c r="L31" s="95"/>
      <c r="M31" s="134"/>
      <c r="Q31" s="146"/>
      <c r="R31" s="7"/>
      <c r="S31" s="7"/>
      <c r="T31" s="7"/>
      <c r="U31" s="7"/>
      <c r="V31" s="7"/>
      <c r="W31" s="7"/>
      <c r="X31" s="7"/>
      <c r="Y31" s="147"/>
      <c r="Z31" s="84"/>
      <c r="AA31" s="84"/>
      <c r="AB31" s="84"/>
    </row>
    <row r="32" spans="1:28" ht="25.5" customHeight="1" x14ac:dyDescent="0.4">
      <c r="A32" s="153"/>
      <c r="B32" s="154"/>
      <c r="C32" s="113">
        <f>I26+1</f>
        <v>44990</v>
      </c>
      <c r="D32" s="80">
        <f t="shared" ref="D32" si="52">C32+1</f>
        <v>44991</v>
      </c>
      <c r="E32" s="80">
        <f t="shared" ref="E32" si="53">D32+1</f>
        <v>44992</v>
      </c>
      <c r="F32" s="80">
        <f t="shared" si="10"/>
        <v>44993</v>
      </c>
      <c r="G32" s="80">
        <f t="shared" si="10"/>
        <v>44994</v>
      </c>
      <c r="H32" s="80">
        <f t="shared" si="10"/>
        <v>44995</v>
      </c>
      <c r="I32" s="114">
        <f>H32+1</f>
        <v>44996</v>
      </c>
      <c r="J32" s="253" t="s">
        <v>127</v>
      </c>
      <c r="K32" s="254"/>
      <c r="L32" s="95"/>
      <c r="M32" s="96"/>
      <c r="Q32" s="146"/>
      <c r="R32" s="110">
        <f>X26+1</f>
        <v>44990</v>
      </c>
      <c r="S32" s="19">
        <f>R32+1</f>
        <v>44991</v>
      </c>
      <c r="T32" s="19">
        <f t="shared" ref="T32" si="54">S32+1</f>
        <v>44992</v>
      </c>
      <c r="U32" s="19">
        <f t="shared" ref="U32" si="55">T32+1</f>
        <v>44993</v>
      </c>
      <c r="V32" s="19">
        <f t="shared" ref="V32" si="56">U32+1</f>
        <v>44994</v>
      </c>
      <c r="W32" s="19">
        <f t="shared" ref="W32" si="57">V32+1</f>
        <v>44995</v>
      </c>
      <c r="X32" s="111">
        <f>W32+1</f>
        <v>44996</v>
      </c>
      <c r="Y32" s="147"/>
      <c r="Z32" s="84"/>
      <c r="AA32" s="84"/>
      <c r="AB32" s="84"/>
    </row>
    <row r="33" spans="1:28" s="84" customFormat="1" ht="33" customHeight="1" x14ac:dyDescent="0.4">
      <c r="A33" s="266" t="s">
        <v>123</v>
      </c>
      <c r="B33" s="267"/>
      <c r="C33" s="152" t="str">
        <f t="shared" ref="C33" si="58">IF(C34+C35&gt;=50,"○","")</f>
        <v/>
      </c>
      <c r="D33" s="152" t="str">
        <f t="shared" ref="D33:I33" si="59">IF(D34+D35&gt;=50,"○","")</f>
        <v/>
      </c>
      <c r="E33" s="152" t="str">
        <f t="shared" si="59"/>
        <v/>
      </c>
      <c r="F33" s="152" t="str">
        <f t="shared" si="59"/>
        <v/>
      </c>
      <c r="G33" s="152" t="str">
        <f t="shared" si="59"/>
        <v/>
      </c>
      <c r="H33" s="152" t="str">
        <f t="shared" si="59"/>
        <v/>
      </c>
      <c r="I33" s="152" t="str">
        <f t="shared" si="59"/>
        <v/>
      </c>
      <c r="J33" s="249" t="str">
        <f>IF(COUNTIF(C33:I33,"=○")&gt;0,"達成　","―　")</f>
        <v>―　</v>
      </c>
      <c r="K33" s="250"/>
      <c r="L33" s="95"/>
      <c r="M33" s="134"/>
      <c r="Q33" s="146"/>
      <c r="R33" s="26">
        <f t="shared" ref="R33:X33" si="60">C34+C35</f>
        <v>0</v>
      </c>
      <c r="S33" s="26">
        <f t="shared" si="60"/>
        <v>0</v>
      </c>
      <c r="T33" s="26">
        <f t="shared" si="60"/>
        <v>0</v>
      </c>
      <c r="U33" s="26">
        <f t="shared" si="60"/>
        <v>0</v>
      </c>
      <c r="V33" s="26">
        <f t="shared" si="60"/>
        <v>0</v>
      </c>
      <c r="W33" s="26">
        <f t="shared" si="60"/>
        <v>0</v>
      </c>
      <c r="X33" s="26">
        <f t="shared" si="60"/>
        <v>0</v>
      </c>
      <c r="Y33" s="147"/>
    </row>
    <row r="34" spans="1:28" ht="33" customHeight="1" thickBot="1" x14ac:dyDescent="0.45">
      <c r="A34" s="28" t="s">
        <v>30</v>
      </c>
      <c r="B34" s="56" t="s">
        <v>47</v>
      </c>
      <c r="C34" s="26"/>
      <c r="D34" s="26"/>
      <c r="E34" s="26"/>
      <c r="F34" s="26"/>
      <c r="G34" s="26"/>
      <c r="H34" s="26"/>
      <c r="I34" s="115"/>
      <c r="J34" s="251"/>
      <c r="K34" s="252"/>
      <c r="L34" s="95"/>
      <c r="M34" s="134"/>
      <c r="Q34" s="146"/>
      <c r="R34" s="26">
        <f>C36+C37</f>
        <v>0</v>
      </c>
      <c r="S34" s="26">
        <f t="shared" ref="S34" si="61">D36+D37</f>
        <v>0</v>
      </c>
      <c r="T34" s="26">
        <f t="shared" ref="T34" si="62">E36+E37</f>
        <v>0</v>
      </c>
      <c r="U34" s="26">
        <f t="shared" ref="U34" si="63">F36+F37</f>
        <v>0</v>
      </c>
      <c r="V34" s="26">
        <f t="shared" ref="V34" si="64">G36+G37</f>
        <v>0</v>
      </c>
      <c r="W34" s="26">
        <f t="shared" ref="W34" si="65">H36+H37</f>
        <v>0</v>
      </c>
      <c r="X34" s="26">
        <f t="shared" ref="X34" si="66">I36+I37</f>
        <v>0</v>
      </c>
      <c r="Y34" s="147"/>
      <c r="Z34" s="84"/>
      <c r="AA34" s="84"/>
      <c r="AB34" s="84"/>
    </row>
    <row r="35" spans="1:28" ht="33" customHeight="1" x14ac:dyDescent="0.4">
      <c r="A35" s="28" t="s">
        <v>30</v>
      </c>
      <c r="B35" s="56" t="s">
        <v>48</v>
      </c>
      <c r="C35" s="26"/>
      <c r="D35" s="26"/>
      <c r="E35" s="26"/>
      <c r="F35" s="26"/>
      <c r="G35" s="26"/>
      <c r="H35" s="26"/>
      <c r="I35" s="115"/>
      <c r="J35" s="247" t="s">
        <v>124</v>
      </c>
      <c r="K35" s="248"/>
      <c r="L35" s="95"/>
      <c r="M35" s="134"/>
      <c r="Q35" s="146"/>
      <c r="R35" s="7"/>
      <c r="S35" s="7"/>
      <c r="T35" s="7"/>
      <c r="U35" s="7"/>
      <c r="V35" s="7"/>
      <c r="W35" s="7"/>
      <c r="X35" s="7"/>
      <c r="Y35" s="147"/>
      <c r="Z35" s="84"/>
      <c r="AA35" s="84"/>
      <c r="AB35" s="84"/>
    </row>
    <row r="36" spans="1:28" ht="33" customHeight="1" x14ac:dyDescent="0.4">
      <c r="A36" s="260" t="s">
        <v>27</v>
      </c>
      <c r="B36" s="261"/>
      <c r="C36" s="53"/>
      <c r="D36" s="53"/>
      <c r="E36" s="53"/>
      <c r="F36" s="53"/>
      <c r="G36" s="53"/>
      <c r="H36" s="53"/>
      <c r="I36" s="53"/>
      <c r="J36" s="245">
        <f>ROUNDDOWN(SUMIF(C33:I33,"○",C36:I36),0)</f>
        <v>0</v>
      </c>
      <c r="K36" s="246"/>
      <c r="L36" s="95"/>
      <c r="M36" s="134"/>
      <c r="Q36" s="146"/>
      <c r="R36" s="7"/>
      <c r="S36" s="7"/>
      <c r="T36" s="7"/>
      <c r="U36" s="7"/>
      <c r="V36" s="7"/>
      <c r="W36" s="7"/>
      <c r="X36" s="7"/>
      <c r="Y36" s="147"/>
      <c r="Z36" s="84"/>
      <c r="AA36" s="84"/>
      <c r="AB36" s="84"/>
    </row>
    <row r="37" spans="1:28" ht="33" customHeight="1" thickBot="1" x14ac:dyDescent="0.45">
      <c r="A37" s="260" t="s">
        <v>28</v>
      </c>
      <c r="B37" s="261"/>
      <c r="C37" s="53"/>
      <c r="D37" s="53"/>
      <c r="E37" s="53"/>
      <c r="F37" s="53"/>
      <c r="G37" s="53"/>
      <c r="H37" s="53"/>
      <c r="I37" s="53"/>
      <c r="J37" s="255">
        <f>ROUNDDOWN(SUMIF(C33:I33,"○",C37:I37),0)</f>
        <v>0</v>
      </c>
      <c r="K37" s="256"/>
      <c r="L37" s="95"/>
      <c r="M37" s="134"/>
      <c r="Q37" s="146"/>
      <c r="R37" s="7"/>
      <c r="S37" s="7"/>
      <c r="T37" s="7"/>
      <c r="U37" s="7"/>
      <c r="V37" s="7"/>
      <c r="W37" s="7"/>
      <c r="X37" s="7"/>
      <c r="Y37" s="147"/>
      <c r="Z37" s="84"/>
      <c r="AA37" s="84"/>
      <c r="AB37" s="84"/>
    </row>
    <row r="38" spans="1:28" ht="25.5" customHeight="1" x14ac:dyDescent="0.4">
      <c r="A38" s="153"/>
      <c r="B38" s="154"/>
      <c r="C38" s="113">
        <f>I32+1</f>
        <v>44997</v>
      </c>
      <c r="D38" s="80">
        <f t="shared" ref="D38" si="67">C38+1</f>
        <v>44998</v>
      </c>
      <c r="E38" s="80">
        <f t="shared" si="10"/>
        <v>44999</v>
      </c>
      <c r="F38" s="80">
        <f t="shared" si="10"/>
        <v>45000</v>
      </c>
      <c r="G38" s="80">
        <f t="shared" si="10"/>
        <v>45001</v>
      </c>
      <c r="H38" s="80">
        <f t="shared" si="10"/>
        <v>45002</v>
      </c>
      <c r="I38" s="114">
        <f>H38+1</f>
        <v>45003</v>
      </c>
      <c r="J38" s="253" t="s">
        <v>127</v>
      </c>
      <c r="K38" s="254"/>
      <c r="L38" s="95"/>
      <c r="M38" s="96"/>
      <c r="Q38" s="146"/>
      <c r="R38" s="110">
        <f>X32+1</f>
        <v>44997</v>
      </c>
      <c r="S38" s="19">
        <f>R38+1</f>
        <v>44998</v>
      </c>
      <c r="T38" s="19">
        <f t="shared" ref="T38" si="68">S38+1</f>
        <v>44999</v>
      </c>
      <c r="U38" s="19">
        <f t="shared" ref="U38" si="69">T38+1</f>
        <v>45000</v>
      </c>
      <c r="V38" s="19">
        <f t="shared" ref="V38" si="70">U38+1</f>
        <v>45001</v>
      </c>
      <c r="W38" s="19">
        <f t="shared" ref="W38" si="71">V38+1</f>
        <v>45002</v>
      </c>
      <c r="X38" s="111">
        <f>W38+1</f>
        <v>45003</v>
      </c>
      <c r="Y38" s="147"/>
      <c r="Z38" s="84"/>
      <c r="AA38" s="84"/>
      <c r="AB38" s="84"/>
    </row>
    <row r="39" spans="1:28" s="84" customFormat="1" ht="33" customHeight="1" x14ac:dyDescent="0.4">
      <c r="A39" s="266" t="s">
        <v>123</v>
      </c>
      <c r="B39" s="267"/>
      <c r="C39" s="152" t="str">
        <f t="shared" ref="C39" si="72">IF(C40+C41&gt;=50,"○","")</f>
        <v/>
      </c>
      <c r="D39" s="152" t="str">
        <f t="shared" ref="D39:I39" si="73">IF(D40+D41&gt;=50,"○","")</f>
        <v/>
      </c>
      <c r="E39" s="152" t="str">
        <f t="shared" si="73"/>
        <v/>
      </c>
      <c r="F39" s="152" t="str">
        <f t="shared" si="73"/>
        <v/>
      </c>
      <c r="G39" s="152" t="str">
        <f t="shared" si="73"/>
        <v/>
      </c>
      <c r="H39" s="152" t="str">
        <f t="shared" si="73"/>
        <v/>
      </c>
      <c r="I39" s="152" t="str">
        <f t="shared" si="73"/>
        <v/>
      </c>
      <c r="J39" s="249" t="str">
        <f>IF(COUNTIF(C39:I39,"=○")&gt;0,"達成　","―　")</f>
        <v>―　</v>
      </c>
      <c r="K39" s="250"/>
      <c r="L39" s="95"/>
      <c r="M39" s="134"/>
      <c r="Q39" s="146"/>
      <c r="R39" s="26">
        <f t="shared" ref="R39:X39" si="74">C40+C41</f>
        <v>0</v>
      </c>
      <c r="S39" s="26">
        <f t="shared" si="74"/>
        <v>0</v>
      </c>
      <c r="T39" s="26">
        <f t="shared" si="74"/>
        <v>0</v>
      </c>
      <c r="U39" s="26">
        <f t="shared" si="74"/>
        <v>0</v>
      </c>
      <c r="V39" s="26">
        <f t="shared" si="74"/>
        <v>0</v>
      </c>
      <c r="W39" s="26">
        <f t="shared" si="74"/>
        <v>0</v>
      </c>
      <c r="X39" s="26">
        <f t="shared" si="74"/>
        <v>0</v>
      </c>
      <c r="Y39" s="147"/>
    </row>
    <row r="40" spans="1:28" ht="33" customHeight="1" thickBot="1" x14ac:dyDescent="0.45">
      <c r="A40" s="28" t="s">
        <v>30</v>
      </c>
      <c r="B40" s="56" t="s">
        <v>47</v>
      </c>
      <c r="C40" s="26"/>
      <c r="D40" s="26"/>
      <c r="E40" s="26"/>
      <c r="F40" s="26"/>
      <c r="G40" s="26"/>
      <c r="H40" s="26"/>
      <c r="I40" s="26"/>
      <c r="J40" s="251"/>
      <c r="K40" s="252"/>
      <c r="L40" s="95"/>
      <c r="M40" s="134"/>
      <c r="Q40" s="146"/>
      <c r="R40" s="26">
        <f>C42+C43</f>
        <v>0</v>
      </c>
      <c r="S40" s="26">
        <f t="shared" ref="S40" si="75">D42+D43</f>
        <v>0</v>
      </c>
      <c r="T40" s="26">
        <f t="shared" ref="T40" si="76">E42+E43</f>
        <v>0</v>
      </c>
      <c r="U40" s="26">
        <f t="shared" ref="U40" si="77">F42+F43</f>
        <v>0</v>
      </c>
      <c r="V40" s="26">
        <f t="shared" ref="V40" si="78">G42+G43</f>
        <v>0</v>
      </c>
      <c r="W40" s="26">
        <f t="shared" ref="W40" si="79">H42+H43</f>
        <v>0</v>
      </c>
      <c r="X40" s="26">
        <f t="shared" ref="X40" si="80">I42+I43</f>
        <v>0</v>
      </c>
      <c r="Y40" s="147"/>
      <c r="Z40" s="84"/>
      <c r="AA40" s="84"/>
      <c r="AB40" s="84"/>
    </row>
    <row r="41" spans="1:28" ht="33" customHeight="1" x14ac:dyDescent="0.4">
      <c r="A41" s="28" t="s">
        <v>30</v>
      </c>
      <c r="B41" s="56" t="s">
        <v>48</v>
      </c>
      <c r="C41" s="26"/>
      <c r="D41" s="26"/>
      <c r="E41" s="26"/>
      <c r="F41" s="26"/>
      <c r="G41" s="26"/>
      <c r="H41" s="26"/>
      <c r="I41" s="26"/>
      <c r="J41" s="247" t="s">
        <v>124</v>
      </c>
      <c r="K41" s="248"/>
      <c r="L41" s="95"/>
      <c r="M41" s="134"/>
      <c r="Q41" s="146"/>
      <c r="R41" s="7"/>
      <c r="S41" s="7"/>
      <c r="T41" s="7"/>
      <c r="U41" s="7"/>
      <c r="V41" s="7"/>
      <c r="W41" s="7"/>
      <c r="X41" s="7"/>
      <c r="Y41" s="147"/>
      <c r="Z41" s="84"/>
      <c r="AA41" s="84"/>
      <c r="AB41" s="84"/>
    </row>
    <row r="42" spans="1:28" ht="33" customHeight="1" x14ac:dyDescent="0.4">
      <c r="A42" s="260" t="s">
        <v>27</v>
      </c>
      <c r="B42" s="261"/>
      <c r="C42" s="53"/>
      <c r="D42" s="53"/>
      <c r="E42" s="53"/>
      <c r="F42" s="53"/>
      <c r="G42" s="53"/>
      <c r="H42" s="53"/>
      <c r="I42" s="53"/>
      <c r="J42" s="245">
        <f>ROUNDDOWN(SUMIF(C39:I39,"○",C42:I42),0)</f>
        <v>0</v>
      </c>
      <c r="K42" s="246"/>
      <c r="L42" s="95"/>
      <c r="M42" s="134"/>
      <c r="Q42" s="146"/>
      <c r="R42" s="7"/>
      <c r="S42" s="7"/>
      <c r="T42" s="7"/>
      <c r="U42" s="7"/>
      <c r="V42" s="7"/>
      <c r="W42" s="7"/>
      <c r="X42" s="7"/>
      <c r="Y42" s="147"/>
      <c r="Z42" s="84"/>
      <c r="AA42" s="84"/>
      <c r="AB42" s="84"/>
    </row>
    <row r="43" spans="1:28" ht="33" customHeight="1" thickBot="1" x14ac:dyDescent="0.45">
      <c r="A43" s="260" t="s">
        <v>28</v>
      </c>
      <c r="B43" s="261"/>
      <c r="C43" s="53"/>
      <c r="D43" s="53"/>
      <c r="E43" s="53"/>
      <c r="F43" s="53"/>
      <c r="G43" s="53"/>
      <c r="H43" s="53"/>
      <c r="I43" s="53"/>
      <c r="J43" s="255">
        <f>ROUNDDOWN(SUMIF(C39:I39,"○",C43:I43),0)</f>
        <v>0</v>
      </c>
      <c r="K43" s="256"/>
      <c r="L43" s="95"/>
      <c r="M43" s="134"/>
      <c r="Q43" s="146"/>
      <c r="R43" s="7"/>
      <c r="S43" s="7"/>
      <c r="T43" s="7"/>
      <c r="U43" s="7"/>
      <c r="V43" s="7"/>
      <c r="W43" s="7"/>
      <c r="X43" s="7"/>
      <c r="Y43" s="147"/>
      <c r="Z43" s="84"/>
      <c r="AA43" s="84"/>
      <c r="AB43" s="84"/>
    </row>
    <row r="44" spans="1:28" ht="25.5" customHeight="1" x14ac:dyDescent="0.4">
      <c r="A44" s="153"/>
      <c r="B44" s="154"/>
      <c r="C44" s="113">
        <f>I38+1</f>
        <v>45004</v>
      </c>
      <c r="D44" s="80">
        <f>C44+1</f>
        <v>45005</v>
      </c>
      <c r="E44" s="113">
        <f t="shared" si="10"/>
        <v>45006</v>
      </c>
      <c r="F44" s="80">
        <f t="shared" si="10"/>
        <v>45007</v>
      </c>
      <c r="G44" s="80">
        <f t="shared" si="10"/>
        <v>45008</v>
      </c>
      <c r="H44" s="80">
        <f t="shared" si="10"/>
        <v>45009</v>
      </c>
      <c r="I44" s="114">
        <f>H44+1</f>
        <v>45010</v>
      </c>
      <c r="J44" s="253" t="s">
        <v>127</v>
      </c>
      <c r="K44" s="254"/>
      <c r="L44" s="97"/>
      <c r="M44" s="98"/>
      <c r="Q44" s="146"/>
      <c r="R44" s="110">
        <f>X38+1</f>
        <v>45004</v>
      </c>
      <c r="S44" s="19">
        <f>R44+1</f>
        <v>45005</v>
      </c>
      <c r="T44" s="110">
        <f t="shared" ref="T44" si="81">S44+1</f>
        <v>45006</v>
      </c>
      <c r="U44" s="19">
        <f t="shared" ref="U44" si="82">T44+1</f>
        <v>45007</v>
      </c>
      <c r="V44" s="19">
        <f t="shared" ref="V44" si="83">U44+1</f>
        <v>45008</v>
      </c>
      <c r="W44" s="19">
        <f t="shared" ref="W44" si="84">V44+1</f>
        <v>45009</v>
      </c>
      <c r="X44" s="111">
        <f>W44+1</f>
        <v>45010</v>
      </c>
      <c r="Y44" s="147"/>
      <c r="Z44" s="84"/>
      <c r="AA44" s="84"/>
      <c r="AB44" s="84"/>
    </row>
    <row r="45" spans="1:28" s="84" customFormat="1" ht="33" customHeight="1" x14ac:dyDescent="0.4">
      <c r="A45" s="266" t="s">
        <v>123</v>
      </c>
      <c r="B45" s="267"/>
      <c r="C45" s="152" t="str">
        <f t="shared" ref="C45" si="85">IF(C46+C47&gt;=50,"○","")</f>
        <v/>
      </c>
      <c r="D45" s="152" t="str">
        <f t="shared" ref="D45:I45" si="86">IF(D46+D47&gt;=50,"○","")</f>
        <v/>
      </c>
      <c r="E45" s="152" t="str">
        <f t="shared" si="86"/>
        <v/>
      </c>
      <c r="F45" s="152" t="str">
        <f t="shared" si="86"/>
        <v/>
      </c>
      <c r="G45" s="152" t="str">
        <f t="shared" si="86"/>
        <v/>
      </c>
      <c r="H45" s="152" t="str">
        <f t="shared" si="86"/>
        <v/>
      </c>
      <c r="I45" s="152" t="str">
        <f t="shared" si="86"/>
        <v/>
      </c>
      <c r="J45" s="249" t="str">
        <f>IF(COUNTIF(C45:I45,"=○")&gt;0,"達成　","―　")</f>
        <v>―　</v>
      </c>
      <c r="K45" s="250"/>
      <c r="L45" s="95"/>
      <c r="M45" s="134"/>
      <c r="Q45" s="146"/>
      <c r="R45" s="26">
        <f t="shared" ref="R45:X45" si="87">C46+C47</f>
        <v>0</v>
      </c>
      <c r="S45" s="26">
        <f t="shared" si="87"/>
        <v>0</v>
      </c>
      <c r="T45" s="26">
        <f t="shared" si="87"/>
        <v>0</v>
      </c>
      <c r="U45" s="26">
        <f t="shared" si="87"/>
        <v>0</v>
      </c>
      <c r="V45" s="26">
        <f t="shared" si="87"/>
        <v>0</v>
      </c>
      <c r="W45" s="26">
        <f t="shared" si="87"/>
        <v>0</v>
      </c>
      <c r="X45" s="26">
        <f t="shared" si="87"/>
        <v>0</v>
      </c>
      <c r="Y45" s="147"/>
    </row>
    <row r="46" spans="1:28" ht="33" customHeight="1" thickBot="1" x14ac:dyDescent="0.45">
      <c r="A46" s="28" t="s">
        <v>30</v>
      </c>
      <c r="B46" s="56" t="s">
        <v>47</v>
      </c>
      <c r="C46" s="26"/>
      <c r="D46" s="26"/>
      <c r="E46" s="26"/>
      <c r="F46" s="26"/>
      <c r="G46" s="26"/>
      <c r="H46" s="26"/>
      <c r="I46" s="115"/>
      <c r="J46" s="251"/>
      <c r="K46" s="252"/>
      <c r="L46" s="95"/>
      <c r="M46" s="134"/>
      <c r="Q46" s="146"/>
      <c r="R46" s="26">
        <f>C48+C49</f>
        <v>0</v>
      </c>
      <c r="S46" s="26">
        <f t="shared" ref="S46" si="88">D48+D49</f>
        <v>0</v>
      </c>
      <c r="T46" s="26">
        <f t="shared" ref="T46" si="89">E48+E49</f>
        <v>0</v>
      </c>
      <c r="U46" s="26">
        <f t="shared" ref="U46" si="90">F48+F49</f>
        <v>0</v>
      </c>
      <c r="V46" s="26">
        <f t="shared" ref="V46" si="91">G48+G49</f>
        <v>0</v>
      </c>
      <c r="W46" s="26">
        <f t="shared" ref="W46" si="92">H48+H49</f>
        <v>0</v>
      </c>
      <c r="X46" s="26">
        <f t="shared" ref="X46" si="93">I48+I49</f>
        <v>0</v>
      </c>
      <c r="Y46" s="147"/>
      <c r="Z46" s="84"/>
      <c r="AA46" s="84"/>
      <c r="AB46" s="84"/>
    </row>
    <row r="47" spans="1:28" ht="33" customHeight="1" x14ac:dyDescent="0.4">
      <c r="A47" s="28" t="s">
        <v>30</v>
      </c>
      <c r="B47" s="56" t="s">
        <v>48</v>
      </c>
      <c r="C47" s="26"/>
      <c r="D47" s="26"/>
      <c r="E47" s="26"/>
      <c r="F47" s="26"/>
      <c r="G47" s="26"/>
      <c r="H47" s="26"/>
      <c r="I47" s="115"/>
      <c r="J47" s="247" t="s">
        <v>124</v>
      </c>
      <c r="K47" s="248"/>
      <c r="L47" s="95"/>
      <c r="M47" s="134"/>
      <c r="Q47" s="146"/>
      <c r="R47" s="7"/>
      <c r="S47" s="7"/>
      <c r="T47" s="7"/>
      <c r="U47" s="7"/>
      <c r="V47" s="7"/>
      <c r="W47" s="7"/>
      <c r="X47" s="7"/>
      <c r="Y47" s="147"/>
      <c r="Z47" s="84"/>
      <c r="AA47" s="84"/>
      <c r="AB47" s="84"/>
    </row>
    <row r="48" spans="1:28" ht="33" customHeight="1" x14ac:dyDescent="0.4">
      <c r="A48" s="260" t="s">
        <v>27</v>
      </c>
      <c r="B48" s="261"/>
      <c r="C48" s="53"/>
      <c r="D48" s="53"/>
      <c r="E48" s="53"/>
      <c r="F48" s="53"/>
      <c r="G48" s="53"/>
      <c r="H48" s="53"/>
      <c r="I48" s="53"/>
      <c r="J48" s="245">
        <f>ROUNDDOWN(SUMIF(C45:I45,"○",C48:I48),0)</f>
        <v>0</v>
      </c>
      <c r="K48" s="246"/>
      <c r="L48" s="95"/>
      <c r="M48" s="134"/>
      <c r="Q48" s="146"/>
      <c r="R48" s="7"/>
      <c r="S48" s="7"/>
      <c r="T48" s="7"/>
      <c r="U48" s="7"/>
      <c r="V48" s="7"/>
      <c r="W48" s="7"/>
      <c r="X48" s="7"/>
      <c r="Y48" s="147"/>
      <c r="Z48" s="84"/>
      <c r="AA48" s="84"/>
      <c r="AB48" s="84"/>
    </row>
    <row r="49" spans="1:29" ht="33" customHeight="1" thickBot="1" x14ac:dyDescent="0.45">
      <c r="A49" s="260" t="s">
        <v>28</v>
      </c>
      <c r="B49" s="261"/>
      <c r="C49" s="53"/>
      <c r="D49" s="53"/>
      <c r="E49" s="53"/>
      <c r="F49" s="53"/>
      <c r="G49" s="53"/>
      <c r="H49" s="53"/>
      <c r="I49" s="53"/>
      <c r="J49" s="255">
        <f>ROUNDDOWN(SUMIF(C45:I45,"○",C49:I49),0)</f>
        <v>0</v>
      </c>
      <c r="K49" s="256"/>
      <c r="L49" s="95"/>
      <c r="M49" s="134"/>
      <c r="Q49" s="146"/>
      <c r="R49" s="7"/>
      <c r="S49" s="7"/>
      <c r="T49" s="7"/>
      <c r="U49" s="7"/>
      <c r="V49" s="7"/>
      <c r="W49" s="7"/>
      <c r="X49" s="7"/>
      <c r="Y49" s="147"/>
      <c r="Z49" s="84"/>
      <c r="AA49" s="84"/>
      <c r="AB49" s="84"/>
    </row>
    <row r="50" spans="1:29" ht="25.5" customHeight="1" x14ac:dyDescent="0.4">
      <c r="A50" s="153"/>
      <c r="B50" s="154"/>
      <c r="C50" s="113">
        <f>I44+1</f>
        <v>45011</v>
      </c>
      <c r="D50" s="80">
        <f>C50+1</f>
        <v>45012</v>
      </c>
      <c r="E50" s="80">
        <f t="shared" ref="E50:F50" si="94">D50+1</f>
        <v>45013</v>
      </c>
      <c r="F50" s="80">
        <f t="shared" si="94"/>
        <v>45014</v>
      </c>
      <c r="G50" s="80">
        <f t="shared" ref="G50" si="95">F50+1</f>
        <v>45015</v>
      </c>
      <c r="H50" s="80">
        <f t="shared" ref="H50" si="96">G50+1</f>
        <v>45016</v>
      </c>
      <c r="I50" s="114"/>
      <c r="J50" s="253" t="s">
        <v>127</v>
      </c>
      <c r="K50" s="254"/>
      <c r="L50" s="95"/>
      <c r="M50" s="96"/>
      <c r="Q50" s="146"/>
      <c r="R50" s="110">
        <f>X44+1</f>
        <v>45011</v>
      </c>
      <c r="S50" s="19">
        <f>R50+1</f>
        <v>45012</v>
      </c>
      <c r="T50" s="19">
        <f t="shared" ref="T50" si="97">S50+1</f>
        <v>45013</v>
      </c>
      <c r="U50" s="19">
        <f t="shared" ref="U50" si="98">T50+1</f>
        <v>45014</v>
      </c>
      <c r="V50" s="19">
        <f t="shared" ref="V50" si="99">U50+1</f>
        <v>45015</v>
      </c>
      <c r="W50" s="19">
        <f t="shared" ref="W50" si="100">V50+1</f>
        <v>45016</v>
      </c>
      <c r="X50" s="111">
        <f>W50+1</f>
        <v>45017</v>
      </c>
      <c r="Y50" s="147"/>
      <c r="Z50" s="84"/>
      <c r="AA50" s="84"/>
      <c r="AB50" s="84"/>
    </row>
    <row r="51" spans="1:29" s="84" customFormat="1" ht="33" customHeight="1" x14ac:dyDescent="0.4">
      <c r="A51" s="266" t="s">
        <v>123</v>
      </c>
      <c r="B51" s="267"/>
      <c r="C51" s="152" t="str">
        <f t="shared" ref="C51" si="101">IF(C52+C53&gt;=50,"○","")</f>
        <v/>
      </c>
      <c r="D51" s="152" t="str">
        <f t="shared" ref="D51:I51" si="102">IF(D52+D53&gt;=50,"○","")</f>
        <v/>
      </c>
      <c r="E51" s="152" t="str">
        <f t="shared" si="102"/>
        <v/>
      </c>
      <c r="F51" s="152" t="str">
        <f t="shared" si="102"/>
        <v/>
      </c>
      <c r="G51" s="152" t="str">
        <f t="shared" si="102"/>
        <v/>
      </c>
      <c r="H51" s="152" t="str">
        <f t="shared" si="102"/>
        <v/>
      </c>
      <c r="I51" s="152" t="str">
        <f t="shared" si="102"/>
        <v/>
      </c>
      <c r="J51" s="249" t="str">
        <f>IF(COUNTIF(C51:H51,"=○")&gt;0,"達成　","―　")</f>
        <v>―　</v>
      </c>
      <c r="K51" s="250"/>
      <c r="L51" s="95"/>
      <c r="M51" s="134"/>
      <c r="Q51" s="146"/>
      <c r="R51" s="26">
        <f t="shared" ref="R51:X51" si="103">C52+C53</f>
        <v>0</v>
      </c>
      <c r="S51" s="26">
        <f t="shared" si="103"/>
        <v>0</v>
      </c>
      <c r="T51" s="26">
        <f t="shared" si="103"/>
        <v>0</v>
      </c>
      <c r="U51" s="26">
        <f t="shared" si="103"/>
        <v>0</v>
      </c>
      <c r="V51" s="26">
        <f t="shared" si="103"/>
        <v>0</v>
      </c>
      <c r="W51" s="26">
        <f t="shared" si="103"/>
        <v>0</v>
      </c>
      <c r="X51" s="26">
        <f t="shared" si="103"/>
        <v>0</v>
      </c>
      <c r="Y51" s="147"/>
    </row>
    <row r="52" spans="1:29" ht="33" customHeight="1" thickBot="1" x14ac:dyDescent="0.45">
      <c r="A52" s="28" t="s">
        <v>30</v>
      </c>
      <c r="B52" s="56" t="s">
        <v>47</v>
      </c>
      <c r="C52" s="26"/>
      <c r="D52" s="26"/>
      <c r="E52" s="26"/>
      <c r="F52" s="26"/>
      <c r="G52" s="26"/>
      <c r="H52" s="26"/>
      <c r="I52" s="115"/>
      <c r="J52" s="251"/>
      <c r="K52" s="252"/>
      <c r="L52" s="95"/>
      <c r="M52" s="134"/>
      <c r="Q52" s="146"/>
      <c r="R52" s="26">
        <f>C54+C55</f>
        <v>0</v>
      </c>
      <c r="S52" s="26">
        <f t="shared" ref="S52" si="104">D54+D55</f>
        <v>0</v>
      </c>
      <c r="T52" s="26">
        <f t="shared" ref="T52" si="105">E54+E55</f>
        <v>0</v>
      </c>
      <c r="U52" s="26">
        <f t="shared" ref="U52" si="106">F54+F55</f>
        <v>0</v>
      </c>
      <c r="V52" s="26">
        <f t="shared" ref="V52" si="107">G54+G55</f>
        <v>0</v>
      </c>
      <c r="W52" s="26">
        <f t="shared" ref="W52" si="108">H54+H55</f>
        <v>0</v>
      </c>
      <c r="X52" s="26">
        <f t="shared" ref="X52" si="109">I54+I55</f>
        <v>0</v>
      </c>
      <c r="Y52" s="147"/>
      <c r="Z52" s="84"/>
      <c r="AA52" s="84"/>
      <c r="AB52" s="84"/>
    </row>
    <row r="53" spans="1:29" ht="33" customHeight="1" x14ac:dyDescent="0.4">
      <c r="A53" s="28" t="s">
        <v>30</v>
      </c>
      <c r="B53" s="56" t="s">
        <v>48</v>
      </c>
      <c r="C53" s="26"/>
      <c r="D53" s="26"/>
      <c r="E53" s="26"/>
      <c r="F53" s="26"/>
      <c r="G53" s="26"/>
      <c r="H53" s="26"/>
      <c r="I53" s="115"/>
      <c r="J53" s="247" t="s">
        <v>124</v>
      </c>
      <c r="K53" s="248"/>
      <c r="L53" s="95"/>
      <c r="M53" s="134"/>
      <c r="Q53" s="146"/>
      <c r="R53" s="7"/>
      <c r="S53" s="7"/>
      <c r="T53" s="7"/>
      <c r="U53" s="7"/>
      <c r="V53" s="7"/>
      <c r="W53" s="7"/>
      <c r="X53" s="7"/>
      <c r="Y53" s="147"/>
      <c r="Z53" s="84"/>
      <c r="AA53" s="84"/>
      <c r="AB53" s="84"/>
    </row>
    <row r="54" spans="1:29" ht="33" customHeight="1" x14ac:dyDescent="0.4">
      <c r="A54" s="260" t="s">
        <v>27</v>
      </c>
      <c r="B54" s="261"/>
      <c r="C54" s="53"/>
      <c r="D54" s="53"/>
      <c r="E54" s="53"/>
      <c r="F54" s="53"/>
      <c r="G54" s="53"/>
      <c r="H54" s="53"/>
      <c r="I54" s="53"/>
      <c r="J54" s="245">
        <f>ROUNDDOWN(SUMIF(C51:H51,"○",C54:H54),0)</f>
        <v>0</v>
      </c>
      <c r="K54" s="246"/>
      <c r="L54" s="95"/>
      <c r="M54" s="134"/>
      <c r="Q54" s="146"/>
      <c r="R54" s="7"/>
      <c r="S54" s="7"/>
      <c r="T54" s="7"/>
      <c r="U54" s="7"/>
      <c r="V54" s="7"/>
      <c r="W54" s="7"/>
      <c r="X54" s="7"/>
      <c r="Y54" s="147"/>
      <c r="Z54" s="84"/>
      <c r="AA54" s="84"/>
      <c r="AB54" s="84"/>
    </row>
    <row r="55" spans="1:29" ht="33" customHeight="1" thickBot="1" x14ac:dyDescent="0.45">
      <c r="A55" s="260" t="s">
        <v>28</v>
      </c>
      <c r="B55" s="261"/>
      <c r="C55" s="53"/>
      <c r="D55" s="53"/>
      <c r="E55" s="53"/>
      <c r="F55" s="53"/>
      <c r="G55" s="53"/>
      <c r="H55" s="53"/>
      <c r="I55" s="53"/>
      <c r="J55" s="255">
        <f>ROUNDDOWN(SUMIF(C51:H51,"○",C55:H55),0)</f>
        <v>0</v>
      </c>
      <c r="K55" s="256"/>
      <c r="L55" s="95"/>
      <c r="M55" s="134"/>
      <c r="Q55" s="146"/>
      <c r="R55" s="7"/>
      <c r="S55" s="7"/>
      <c r="T55" s="7"/>
      <c r="U55" s="7"/>
      <c r="V55" s="7"/>
      <c r="W55" s="7"/>
      <c r="X55" s="7"/>
      <c r="Y55" s="147"/>
      <c r="Z55" s="84"/>
      <c r="AA55" s="84"/>
      <c r="AB55" s="84"/>
    </row>
    <row r="56" spans="1:29" s="84" customFormat="1" ht="21.75" customHeight="1" thickBot="1" x14ac:dyDescent="0.45">
      <c r="A56" s="79"/>
      <c r="B56" s="79"/>
      <c r="C56" s="79"/>
      <c r="D56" s="79"/>
      <c r="E56" s="79"/>
      <c r="F56" s="79"/>
      <c r="G56" s="79"/>
      <c r="H56" s="79"/>
      <c r="I56" s="79"/>
      <c r="J56" s="79"/>
      <c r="K56" s="79"/>
      <c r="L56" s="79"/>
      <c r="M56" s="79"/>
      <c r="Q56" s="146"/>
      <c r="R56" s="7"/>
      <c r="S56" s="7"/>
      <c r="T56" s="7"/>
      <c r="U56" s="7"/>
      <c r="V56" s="7"/>
      <c r="W56" s="7"/>
      <c r="X56" s="7"/>
      <c r="Y56" s="147"/>
    </row>
    <row r="57" spans="1:29" s="84" customFormat="1" ht="34.5" customHeight="1" x14ac:dyDescent="0.4">
      <c r="A57" s="238" t="s">
        <v>131</v>
      </c>
      <c r="B57" s="239"/>
      <c r="C57" s="239"/>
      <c r="D57" s="239"/>
      <c r="E57" s="239"/>
      <c r="F57" s="239"/>
      <c r="G57" s="273">
        <f>SUM(C12:I12,C18:I18,C24:I24,C30:I30,C36:I36,C42:I42,C48:I48,C54:I54)</f>
        <v>0</v>
      </c>
      <c r="H57" s="274"/>
      <c r="Q57" s="146"/>
      <c r="R57" s="7"/>
      <c r="S57" s="7"/>
      <c r="T57" s="7"/>
      <c r="U57" s="7"/>
      <c r="V57" s="7"/>
      <c r="W57" s="7"/>
      <c r="X57" s="7"/>
      <c r="Y57" s="147"/>
    </row>
    <row r="58" spans="1:29" s="84" customFormat="1" ht="34.5" customHeight="1" thickBot="1" x14ac:dyDescent="0.45">
      <c r="A58" s="236" t="s">
        <v>132</v>
      </c>
      <c r="B58" s="237"/>
      <c r="C58" s="237"/>
      <c r="D58" s="237"/>
      <c r="E58" s="237"/>
      <c r="F58" s="237"/>
      <c r="G58" s="275">
        <f>SUM(C13:I13,C19:I19,C25:I25,C31:I31,C37:I37,C43:I43,C49:I49,C55:I55)</f>
        <v>0</v>
      </c>
      <c r="H58" s="276"/>
      <c r="Q58" s="146"/>
      <c r="R58" s="7"/>
      <c r="S58" s="7"/>
      <c r="T58" s="7"/>
      <c r="U58" s="7"/>
      <c r="V58" s="7"/>
      <c r="W58" s="7"/>
      <c r="X58" s="7"/>
      <c r="Y58" s="147"/>
    </row>
    <row r="59" spans="1:29" ht="34.5" customHeight="1" x14ac:dyDescent="0.4">
      <c r="A59" s="238" t="s">
        <v>134</v>
      </c>
      <c r="B59" s="239"/>
      <c r="C59" s="239"/>
      <c r="D59" s="239"/>
      <c r="E59" s="239"/>
      <c r="F59" s="239"/>
      <c r="G59" s="273">
        <f>SUM(J12,J18,J24,J30,J36,J42,J48,J54)</f>
        <v>0</v>
      </c>
      <c r="H59" s="274"/>
      <c r="J59" s="74"/>
      <c r="Q59" s="146"/>
      <c r="R59" s="7"/>
      <c r="S59" s="7"/>
      <c r="T59" s="7"/>
      <c r="U59" s="7"/>
      <c r="V59" s="7"/>
      <c r="W59" s="7"/>
      <c r="X59" s="7"/>
      <c r="Y59" s="147"/>
      <c r="Z59" s="84"/>
      <c r="AA59" s="84"/>
      <c r="AB59" s="84"/>
    </row>
    <row r="60" spans="1:29" s="84" customFormat="1" ht="34.5" customHeight="1" thickBot="1" x14ac:dyDescent="0.45">
      <c r="A60" s="236" t="s">
        <v>135</v>
      </c>
      <c r="B60" s="237"/>
      <c r="C60" s="237"/>
      <c r="D60" s="237"/>
      <c r="E60" s="237"/>
      <c r="F60" s="237"/>
      <c r="G60" s="275">
        <f>SUM(J13,J19,J25,J31,J37,J43,J49,J55)</f>
        <v>0</v>
      </c>
      <c r="H60" s="276"/>
      <c r="Q60" s="146"/>
      <c r="R60" s="7"/>
      <c r="S60" s="7"/>
      <c r="T60" s="7"/>
      <c r="U60" s="7"/>
      <c r="V60" s="7"/>
      <c r="W60" s="7"/>
      <c r="X60" s="7"/>
      <c r="Y60" s="147"/>
    </row>
    <row r="61" spans="1:29" ht="34.5" customHeight="1" thickBot="1" x14ac:dyDescent="0.45">
      <c r="A61" s="234" t="s">
        <v>129</v>
      </c>
      <c r="B61" s="235"/>
      <c r="C61" s="235"/>
      <c r="D61" s="235"/>
      <c r="E61" s="235"/>
      <c r="F61" s="235"/>
      <c r="G61" s="284">
        <f>COUNTIF(J9:K55,"達成　")</f>
        <v>0</v>
      </c>
      <c r="H61" s="285"/>
      <c r="J61" s="74"/>
      <c r="Q61" s="146"/>
      <c r="R61" s="7"/>
      <c r="S61" s="7"/>
      <c r="T61" s="7"/>
      <c r="U61" s="7"/>
      <c r="V61" s="7"/>
      <c r="W61" s="7"/>
      <c r="X61" s="7"/>
      <c r="Y61" s="147"/>
      <c r="Z61" s="84"/>
      <c r="AA61" s="84"/>
      <c r="AB61" s="84"/>
    </row>
    <row r="62" spans="1:29" s="84" customFormat="1" ht="37.5" customHeight="1" thickBot="1" x14ac:dyDescent="0.45">
      <c r="A62" s="238" t="s">
        <v>130</v>
      </c>
      <c r="B62" s="239"/>
      <c r="C62" s="239"/>
      <c r="D62" s="239"/>
      <c r="E62" s="239"/>
      <c r="F62" s="239"/>
      <c r="G62" s="273">
        <f>IF(G61&gt;=4,G59,0)</f>
        <v>0</v>
      </c>
      <c r="H62" s="274"/>
      <c r="J62" s="277" t="s">
        <v>136</v>
      </c>
      <c r="K62" s="278"/>
      <c r="L62" s="278"/>
      <c r="M62" s="279"/>
      <c r="Q62" s="148"/>
      <c r="R62" s="117"/>
      <c r="S62" s="117"/>
      <c r="T62" s="117"/>
      <c r="U62" s="117"/>
      <c r="V62" s="117"/>
      <c r="W62" s="117"/>
      <c r="X62" s="117"/>
      <c r="Y62" s="149"/>
    </row>
    <row r="63" spans="1:29" s="84" customFormat="1" ht="37.5" customHeight="1" thickBot="1" x14ac:dyDescent="0.45">
      <c r="A63" s="236" t="s">
        <v>133</v>
      </c>
      <c r="B63" s="237"/>
      <c r="C63" s="237"/>
      <c r="D63" s="237"/>
      <c r="E63" s="237"/>
      <c r="F63" s="237"/>
      <c r="G63" s="275">
        <f>IF(G61&gt;=4,G60,0)</f>
        <v>0</v>
      </c>
      <c r="H63" s="276"/>
      <c r="J63" s="240">
        <f>L148</f>
        <v>0</v>
      </c>
      <c r="K63" s="241"/>
      <c r="L63" s="241"/>
      <c r="M63" s="242"/>
      <c r="Q63" s="7"/>
      <c r="R63" s="7"/>
      <c r="S63" s="7"/>
      <c r="T63" s="7"/>
      <c r="U63" s="7"/>
      <c r="V63" s="7"/>
      <c r="W63" s="7"/>
      <c r="X63" s="7"/>
      <c r="Y63" s="7"/>
    </row>
    <row r="64" spans="1:29" ht="39" customHeight="1" x14ac:dyDescent="0.4">
      <c r="A64" s="18"/>
      <c r="B64" s="18"/>
      <c r="M64" s="160" t="s">
        <v>85</v>
      </c>
      <c r="P64" s="84"/>
      <c r="Q64" s="84"/>
      <c r="R64" s="84"/>
      <c r="S64" s="84"/>
      <c r="T64" s="84"/>
      <c r="U64" s="84"/>
      <c r="V64" s="84"/>
      <c r="W64" s="84"/>
      <c r="X64" s="84"/>
      <c r="Y64" s="84"/>
      <c r="Z64" s="84"/>
      <c r="AA64" s="84"/>
      <c r="AB64" s="84"/>
      <c r="AC64" s="84"/>
    </row>
    <row r="65" spans="1:30" ht="32.25" customHeight="1" x14ac:dyDescent="0.4">
      <c r="A65" s="60" t="s">
        <v>53</v>
      </c>
      <c r="B65" s="60"/>
      <c r="C65" s="30"/>
      <c r="D65" s="30"/>
      <c r="E65" s="30"/>
      <c r="F65" s="30"/>
      <c r="G65" s="30"/>
      <c r="H65" s="30"/>
      <c r="I65" s="30"/>
      <c r="J65" s="30"/>
      <c r="K65" s="30"/>
      <c r="P65" s="84"/>
      <c r="Q65" s="84"/>
      <c r="R65" s="84"/>
      <c r="Y65" s="84"/>
      <c r="Z65" s="84"/>
      <c r="AA65" s="84"/>
      <c r="AB65" s="84"/>
      <c r="AC65" s="84"/>
    </row>
    <row r="66" spans="1:30" ht="20.100000000000001" customHeight="1" thickBot="1" x14ac:dyDescent="0.45">
      <c r="A66" s="60"/>
      <c r="B66" s="60"/>
      <c r="C66" s="30"/>
      <c r="D66" s="30"/>
      <c r="E66" s="30"/>
      <c r="F66" s="30"/>
      <c r="G66" s="30"/>
      <c r="H66" s="30"/>
      <c r="I66" s="30"/>
      <c r="J66" s="30"/>
      <c r="K66" s="30"/>
      <c r="V66" s="84"/>
      <c r="W66" s="84"/>
      <c r="X66" s="84"/>
      <c r="Y66" s="84"/>
      <c r="Z66" s="84"/>
      <c r="AA66" s="84"/>
      <c r="AB66" s="84"/>
      <c r="AC66" s="84"/>
    </row>
    <row r="67" spans="1:30" ht="42" customHeight="1" thickBot="1" x14ac:dyDescent="0.45">
      <c r="A67" s="58" t="s">
        <v>50</v>
      </c>
      <c r="B67" s="60"/>
      <c r="C67" s="30"/>
      <c r="D67" s="30"/>
      <c r="E67" s="30"/>
      <c r="F67" s="30"/>
      <c r="G67" s="30"/>
      <c r="H67" s="30"/>
      <c r="I67" s="30"/>
      <c r="J67" s="30"/>
      <c r="K67" s="30"/>
      <c r="L67" s="55"/>
      <c r="U67" s="84"/>
      <c r="V67" s="84"/>
      <c r="W67" s="84"/>
      <c r="X67" s="84"/>
      <c r="Y67" s="84"/>
      <c r="Z67" s="84"/>
      <c r="AA67" s="84"/>
      <c r="AB67" s="84"/>
      <c r="AC67" s="84"/>
    </row>
    <row r="68" spans="1:30" ht="39" customHeight="1" thickBot="1" x14ac:dyDescent="0.45">
      <c r="A68" s="60"/>
      <c r="B68" s="60"/>
      <c r="C68" s="30"/>
      <c r="D68" s="30"/>
      <c r="E68" s="30"/>
      <c r="F68" s="30"/>
      <c r="G68" s="30"/>
      <c r="H68" s="30"/>
      <c r="I68" s="30"/>
      <c r="J68" s="30"/>
      <c r="K68" s="30"/>
      <c r="L68" s="54"/>
      <c r="P68" s="84"/>
      <c r="Q68" s="84"/>
      <c r="R68" s="84"/>
      <c r="S68" s="84"/>
      <c r="T68" s="84"/>
      <c r="AA68" s="84"/>
      <c r="AB68" s="84"/>
      <c r="AC68" s="84"/>
    </row>
    <row r="69" spans="1:30" ht="42" customHeight="1" thickBot="1" x14ac:dyDescent="0.45">
      <c r="A69" s="60" t="s">
        <v>49</v>
      </c>
      <c r="B69" s="60"/>
      <c r="C69" s="30"/>
      <c r="D69" s="30"/>
      <c r="F69" s="60"/>
      <c r="K69" s="156" t="s">
        <v>125</v>
      </c>
      <c r="L69" s="59"/>
      <c r="P69" s="84"/>
      <c r="Q69" s="84"/>
      <c r="R69" s="84"/>
      <c r="S69" s="84"/>
      <c r="T69" s="84"/>
      <c r="AA69" s="84"/>
      <c r="AB69" s="84"/>
      <c r="AC69" s="84"/>
    </row>
    <row r="70" spans="1:30" ht="39" customHeight="1" thickBot="1" x14ac:dyDescent="0.45">
      <c r="A70" s="60"/>
      <c r="B70" s="60"/>
      <c r="C70" s="30"/>
      <c r="D70" s="30"/>
      <c r="F70" s="60"/>
      <c r="H70" s="60"/>
      <c r="I70" s="30"/>
      <c r="J70" s="30"/>
      <c r="K70" s="30"/>
      <c r="L70" s="67" t="s">
        <v>78</v>
      </c>
      <c r="P70" s="84"/>
      <c r="W70" s="84"/>
      <c r="X70" s="84"/>
      <c r="Y70" s="84"/>
      <c r="Z70" s="84"/>
      <c r="AA70" s="84"/>
      <c r="AB70" s="84"/>
      <c r="AC70" s="84"/>
    </row>
    <row r="71" spans="1:30" ht="42" customHeight="1" thickBot="1" x14ac:dyDescent="0.45">
      <c r="A71" s="60" t="s">
        <v>71</v>
      </c>
      <c r="B71" s="60"/>
      <c r="C71" s="55"/>
      <c r="D71" s="30"/>
      <c r="E71" s="30"/>
      <c r="F71" s="30"/>
      <c r="G71" s="30"/>
      <c r="H71" s="30"/>
      <c r="I71" s="30"/>
      <c r="J71" s="30"/>
      <c r="K71" s="30"/>
      <c r="P71" s="84"/>
      <c r="Q71" s="84"/>
      <c r="R71" s="84"/>
      <c r="S71" s="84"/>
      <c r="T71" s="84"/>
      <c r="U71" s="84"/>
      <c r="V71" s="84"/>
      <c r="W71" s="84"/>
      <c r="X71" s="84"/>
      <c r="Y71" s="84"/>
      <c r="Z71" s="84"/>
      <c r="AA71" s="84"/>
      <c r="AB71" s="84"/>
      <c r="AC71" s="84"/>
    </row>
    <row r="72" spans="1:30" ht="39" customHeight="1" thickBot="1" x14ac:dyDescent="0.45">
      <c r="A72" s="60"/>
      <c r="B72" s="60"/>
      <c r="C72" s="54"/>
      <c r="D72" s="30"/>
      <c r="E72" s="30"/>
      <c r="F72" s="30"/>
      <c r="G72" s="30"/>
      <c r="H72" s="30"/>
      <c r="I72" s="30"/>
      <c r="J72" s="30"/>
      <c r="K72" s="30"/>
      <c r="P72" s="84"/>
      <c r="Q72" s="84"/>
      <c r="R72" s="84"/>
      <c r="S72" s="84"/>
      <c r="T72" s="84"/>
      <c r="U72" s="84"/>
      <c r="V72" s="84"/>
      <c r="W72" s="84"/>
      <c r="X72" s="84"/>
      <c r="Y72" s="84"/>
      <c r="Z72" s="84"/>
      <c r="AA72" s="84"/>
      <c r="AB72" s="84"/>
      <c r="AC72" s="84"/>
    </row>
    <row r="73" spans="1:30" ht="42" customHeight="1" thickBot="1" x14ac:dyDescent="0.45">
      <c r="A73" s="63" t="s">
        <v>79</v>
      </c>
      <c r="B73" s="63"/>
      <c r="C73" s="64"/>
      <c r="D73" s="64"/>
      <c r="E73" s="64"/>
      <c r="F73" s="64"/>
      <c r="G73" s="64"/>
      <c r="H73" s="64"/>
      <c r="I73" s="64"/>
      <c r="J73" s="64"/>
      <c r="K73" s="156" t="s">
        <v>125</v>
      </c>
      <c r="L73" s="59"/>
      <c r="P73" s="84"/>
      <c r="Q73" s="84"/>
      <c r="R73" s="84"/>
      <c r="S73" s="84"/>
      <c r="T73" s="84"/>
      <c r="U73" s="84"/>
      <c r="V73" s="84"/>
      <c r="W73" s="84"/>
      <c r="X73" s="84"/>
      <c r="Y73" s="84"/>
      <c r="Z73" s="84"/>
      <c r="AA73" s="84"/>
      <c r="AB73" s="84"/>
      <c r="AC73" s="84"/>
    </row>
    <row r="74" spans="1:30" ht="39" customHeight="1" thickBot="1" x14ac:dyDescent="0.45">
      <c r="A74" s="60"/>
      <c r="B74" s="60"/>
      <c r="C74" s="30"/>
      <c r="D74" s="30"/>
      <c r="F74" s="60"/>
      <c r="H74" s="60"/>
      <c r="I74" s="30"/>
      <c r="J74" s="30"/>
      <c r="K74" s="30"/>
      <c r="L74" s="67" t="s">
        <v>77</v>
      </c>
      <c r="P74" s="84"/>
      <c r="Q74" s="84"/>
      <c r="R74" s="84"/>
      <c r="S74" s="84"/>
      <c r="T74" s="84"/>
      <c r="U74" s="84"/>
      <c r="V74" s="84"/>
      <c r="W74" s="84"/>
      <c r="X74" s="84"/>
      <c r="Y74" s="84"/>
      <c r="Z74" s="84"/>
      <c r="AA74" s="84"/>
      <c r="AB74" s="84"/>
      <c r="AC74" s="84"/>
      <c r="AD74" s="84"/>
    </row>
    <row r="75" spans="1:30" ht="42" customHeight="1" thickBot="1" x14ac:dyDescent="0.45">
      <c r="A75" s="60" t="s">
        <v>71</v>
      </c>
      <c r="B75" s="60"/>
      <c r="C75" s="55"/>
      <c r="D75" s="30"/>
      <c r="E75" s="30"/>
      <c r="F75" s="30"/>
      <c r="G75" s="30"/>
      <c r="H75" s="30"/>
      <c r="I75" s="30"/>
      <c r="J75" s="30"/>
      <c r="K75" s="30"/>
      <c r="P75" s="84"/>
      <c r="Q75" s="84"/>
      <c r="R75" s="84"/>
      <c r="S75" s="84"/>
      <c r="T75" s="84"/>
      <c r="U75" s="84"/>
      <c r="V75" s="84"/>
      <c r="W75" s="84"/>
      <c r="X75" s="84"/>
      <c r="Y75" s="84"/>
      <c r="Z75" s="84"/>
      <c r="AA75" s="84"/>
      <c r="AB75" s="84"/>
      <c r="AC75" s="84"/>
      <c r="AD75" s="84"/>
    </row>
    <row r="76" spans="1:30" ht="39" customHeight="1" thickBot="1" x14ac:dyDescent="0.45">
      <c r="A76" s="60"/>
      <c r="B76" s="60"/>
      <c r="C76" s="54"/>
      <c r="D76" s="30"/>
      <c r="E76" s="30"/>
      <c r="F76" s="30"/>
      <c r="G76" s="30"/>
      <c r="H76" s="30"/>
      <c r="I76" s="30"/>
      <c r="J76" s="30"/>
      <c r="K76" s="30"/>
      <c r="P76" s="84"/>
      <c r="Q76" s="84"/>
      <c r="R76" s="84"/>
      <c r="S76" s="84"/>
      <c r="T76" s="84"/>
      <c r="U76" s="84"/>
      <c r="V76" s="84"/>
      <c r="W76" s="84"/>
      <c r="X76" s="84"/>
      <c r="Y76" s="84"/>
      <c r="Z76" s="84"/>
      <c r="AA76" s="84"/>
      <c r="AB76" s="84"/>
      <c r="AC76" s="84"/>
      <c r="AD76" s="84"/>
    </row>
    <row r="77" spans="1:30" ht="42" customHeight="1" thickBot="1" x14ac:dyDescent="0.45">
      <c r="A77" s="196" t="s">
        <v>80</v>
      </c>
      <c r="B77" s="196"/>
      <c r="C77" s="196"/>
      <c r="D77" s="196"/>
      <c r="E77" s="196"/>
      <c r="F77" s="196"/>
      <c r="G77" s="196"/>
      <c r="H77" s="196"/>
      <c r="I77" s="196"/>
      <c r="J77" s="196"/>
      <c r="K77" s="156" t="s">
        <v>125</v>
      </c>
      <c r="L77" s="59"/>
      <c r="P77" s="84"/>
      <c r="Q77" s="84"/>
      <c r="R77" s="84"/>
      <c r="S77" s="84"/>
      <c r="T77" s="84"/>
      <c r="U77" s="84"/>
      <c r="V77" s="84"/>
      <c r="W77" s="84"/>
      <c r="X77" s="84"/>
      <c r="Y77" s="84"/>
      <c r="Z77" s="84"/>
      <c r="AA77" s="84"/>
      <c r="AB77" s="84"/>
      <c r="AC77" s="84"/>
      <c r="AD77" s="84"/>
    </row>
    <row r="78" spans="1:30" ht="25.5" customHeight="1" x14ac:dyDescent="0.4">
      <c r="A78" s="196"/>
      <c r="B78" s="196"/>
      <c r="C78" s="196"/>
      <c r="D78" s="196"/>
      <c r="E78" s="196"/>
      <c r="F78" s="196"/>
      <c r="G78" s="196"/>
      <c r="H78" s="196"/>
      <c r="I78" s="196"/>
      <c r="J78" s="196"/>
      <c r="K78" s="60"/>
      <c r="L78" s="66"/>
      <c r="P78" s="84"/>
      <c r="Q78" s="84"/>
      <c r="R78" s="84"/>
      <c r="S78" s="84"/>
      <c r="T78" s="84"/>
      <c r="U78" s="84"/>
      <c r="V78" s="84"/>
      <c r="W78" s="84"/>
      <c r="X78" s="84"/>
      <c r="Y78" s="84"/>
      <c r="Z78" s="84"/>
      <c r="AA78" s="84"/>
      <c r="AB78" s="84"/>
      <c r="AC78" s="84"/>
      <c r="AD78" s="84"/>
    </row>
    <row r="79" spans="1:30" ht="72" customHeight="1" x14ac:dyDescent="0.4">
      <c r="A79" s="258" t="s">
        <v>83</v>
      </c>
      <c r="B79" s="258"/>
      <c r="C79" s="258"/>
      <c r="D79" s="258"/>
      <c r="E79" s="258"/>
      <c r="F79" s="258"/>
      <c r="G79" s="258"/>
      <c r="H79" s="258"/>
      <c r="I79" s="258"/>
      <c r="J79" s="258"/>
      <c r="K79" s="30"/>
      <c r="L79" s="84"/>
      <c r="P79" s="84"/>
      <c r="Q79" s="84"/>
      <c r="R79" s="84"/>
      <c r="S79" s="84"/>
      <c r="T79" s="84"/>
      <c r="U79" s="84"/>
      <c r="V79" s="84"/>
      <c r="W79" s="84"/>
      <c r="X79" s="84"/>
      <c r="Y79" s="84"/>
      <c r="Z79" s="84"/>
      <c r="AA79" s="84"/>
      <c r="AB79" s="84"/>
      <c r="AC79" s="84"/>
      <c r="AD79" s="84"/>
    </row>
    <row r="80" spans="1:30" ht="42" customHeight="1" x14ac:dyDescent="0.4">
      <c r="A80" s="137"/>
      <c r="B80" s="137"/>
      <c r="C80" s="137"/>
      <c r="D80" s="137"/>
      <c r="E80" s="137"/>
      <c r="F80" s="137"/>
      <c r="G80" s="137"/>
      <c r="H80" s="137"/>
      <c r="I80" s="137"/>
      <c r="J80" s="137"/>
      <c r="K80" s="30"/>
      <c r="L80" s="84"/>
      <c r="P80" s="84"/>
      <c r="Q80" s="84"/>
      <c r="R80" s="84"/>
      <c r="S80" s="84"/>
      <c r="T80" s="84"/>
      <c r="U80" s="84"/>
      <c r="V80" s="84"/>
      <c r="W80" s="84"/>
      <c r="X80" s="84"/>
      <c r="Y80" s="84"/>
      <c r="Z80" s="84"/>
      <c r="AA80" s="84"/>
      <c r="AB80" s="84"/>
      <c r="AC80" s="84"/>
      <c r="AD80" s="84"/>
    </row>
    <row r="81" spans="1:30" ht="19.5" customHeight="1" x14ac:dyDescent="0.4">
      <c r="A81" s="60"/>
      <c r="B81" s="60"/>
      <c r="C81" s="30"/>
      <c r="D81" s="30"/>
      <c r="E81" s="30"/>
      <c r="F81" s="30"/>
      <c r="G81" s="30"/>
      <c r="H81" s="30"/>
      <c r="I81" s="30"/>
      <c r="J81" s="30"/>
      <c r="K81" s="30"/>
      <c r="L81" s="84"/>
      <c r="P81" s="84"/>
      <c r="Q81" s="84"/>
      <c r="R81" s="84"/>
      <c r="S81" s="84"/>
      <c r="T81" s="84"/>
      <c r="U81" s="84"/>
      <c r="V81" s="84"/>
      <c r="W81" s="84"/>
      <c r="X81" s="84"/>
      <c r="Y81" s="84"/>
      <c r="Z81" s="84"/>
      <c r="AA81" s="84"/>
      <c r="AB81" s="84"/>
      <c r="AC81" s="84"/>
      <c r="AD81" s="84"/>
    </row>
    <row r="82" spans="1:30" ht="42" customHeight="1" x14ac:dyDescent="0.4">
      <c r="A82" s="57" t="s">
        <v>54</v>
      </c>
      <c r="B82" s="57"/>
      <c r="C82" s="30"/>
      <c r="D82" s="30"/>
      <c r="E82" s="30"/>
      <c r="F82" s="30"/>
      <c r="G82" s="30"/>
      <c r="H82" s="30"/>
      <c r="I82" s="30"/>
      <c r="J82" s="30"/>
      <c r="K82" s="30"/>
      <c r="L82" s="54"/>
      <c r="P82" s="84"/>
      <c r="Q82" s="84"/>
      <c r="R82" s="84"/>
      <c r="S82" s="84"/>
      <c r="T82" s="84"/>
      <c r="U82" s="84"/>
      <c r="V82" s="84"/>
      <c r="W82" s="84"/>
      <c r="X82" s="84"/>
      <c r="Y82" s="84"/>
      <c r="Z82" s="84"/>
      <c r="AA82" s="84"/>
      <c r="AB82" s="84"/>
      <c r="AC82" s="84"/>
      <c r="AD82" s="84"/>
    </row>
    <row r="83" spans="1:30" ht="42" customHeight="1" x14ac:dyDescent="0.4">
      <c r="A83" s="60" t="s">
        <v>57</v>
      </c>
      <c r="B83" s="60"/>
      <c r="C83" s="30"/>
      <c r="D83" s="30"/>
      <c r="E83" s="30"/>
      <c r="F83" s="30"/>
      <c r="G83" s="30"/>
      <c r="H83" s="30"/>
      <c r="I83" s="30"/>
      <c r="J83" s="30"/>
      <c r="K83" s="30"/>
      <c r="L83" s="54"/>
      <c r="P83" s="84"/>
      <c r="Q83" s="84"/>
      <c r="R83" s="84"/>
      <c r="S83" s="84"/>
      <c r="T83" s="84"/>
      <c r="U83" s="84"/>
      <c r="V83" s="84"/>
      <c r="W83" s="84"/>
      <c r="X83" s="84"/>
      <c r="Y83" s="84"/>
      <c r="Z83" s="84"/>
      <c r="AA83" s="84"/>
      <c r="AB83" s="84"/>
      <c r="AC83" s="84"/>
      <c r="AD83" s="84"/>
    </row>
    <row r="84" spans="1:30" ht="42" customHeight="1" x14ac:dyDescent="0.4">
      <c r="A84" s="60" t="s">
        <v>58</v>
      </c>
      <c r="B84" s="60"/>
      <c r="C84" s="30"/>
      <c r="D84" s="30"/>
      <c r="E84" s="30"/>
      <c r="F84" s="30"/>
      <c r="G84" s="30"/>
      <c r="H84" s="30"/>
      <c r="I84" s="30"/>
      <c r="J84" s="30"/>
      <c r="K84" s="30"/>
      <c r="L84" s="54"/>
      <c r="P84" s="84"/>
      <c r="Q84" s="84"/>
      <c r="R84" s="84"/>
      <c r="S84" s="84"/>
      <c r="T84" s="84"/>
      <c r="U84" s="84"/>
      <c r="V84" s="84"/>
      <c r="W84" s="84"/>
      <c r="X84" s="84"/>
      <c r="Y84" s="84"/>
      <c r="Z84" s="84"/>
      <c r="AA84" s="84"/>
      <c r="AB84" s="84"/>
      <c r="AC84" s="84"/>
      <c r="AD84" s="84"/>
    </row>
    <row r="85" spans="1:30" ht="42" customHeight="1" x14ac:dyDescent="0.4">
      <c r="A85" s="138" t="s">
        <v>62</v>
      </c>
      <c r="B85" s="138"/>
      <c r="C85" s="138"/>
      <c r="D85" s="138"/>
      <c r="E85" s="138"/>
      <c r="F85" s="138"/>
      <c r="G85" s="138"/>
      <c r="H85" s="138"/>
      <c r="I85" s="138"/>
      <c r="J85" s="138"/>
      <c r="K85" s="138"/>
      <c r="L85" s="54"/>
      <c r="P85" s="84"/>
      <c r="Q85" s="84"/>
      <c r="R85" s="84"/>
      <c r="S85" s="84"/>
      <c r="T85" s="84"/>
      <c r="U85" s="84"/>
      <c r="V85" s="84"/>
      <c r="W85" s="84"/>
      <c r="X85" s="84"/>
      <c r="Y85" s="84"/>
      <c r="Z85" s="84"/>
      <c r="AA85" s="84"/>
      <c r="AB85" s="84"/>
      <c r="AC85" s="84"/>
      <c r="AD85" s="84"/>
    </row>
    <row r="86" spans="1:30" ht="42" customHeight="1" x14ac:dyDescent="0.4">
      <c r="A86" s="60" t="s">
        <v>63</v>
      </c>
      <c r="B86" s="60"/>
      <c r="C86" s="60"/>
      <c r="D86" s="60"/>
      <c r="E86" s="60"/>
      <c r="F86" s="60"/>
      <c r="G86" s="60"/>
      <c r="H86" s="60"/>
      <c r="I86" s="60"/>
      <c r="J86" s="60"/>
      <c r="K86" s="60"/>
      <c r="L86" s="54"/>
      <c r="P86" s="84"/>
      <c r="Q86" s="84"/>
      <c r="R86" s="84"/>
      <c r="S86" s="84"/>
      <c r="T86" s="84"/>
      <c r="U86" s="84"/>
      <c r="V86" s="84"/>
      <c r="W86" s="84"/>
      <c r="X86" s="84"/>
      <c r="Y86" s="84"/>
      <c r="Z86" s="84"/>
      <c r="AA86" s="84"/>
      <c r="AB86" s="84"/>
      <c r="AC86" s="84"/>
      <c r="AD86" s="84"/>
    </row>
    <row r="87" spans="1:30" ht="42" customHeight="1" x14ac:dyDescent="0.4">
      <c r="A87" s="60" t="s">
        <v>64</v>
      </c>
      <c r="B87" s="60"/>
      <c r="C87" s="60"/>
      <c r="D87" s="60"/>
      <c r="E87" s="60"/>
      <c r="F87" s="60"/>
      <c r="G87" s="60"/>
      <c r="H87" s="60"/>
      <c r="I87" s="60"/>
      <c r="J87" s="60"/>
      <c r="K87" s="60"/>
      <c r="L87" s="54"/>
      <c r="P87" s="84"/>
      <c r="Q87" s="84"/>
      <c r="R87" s="84"/>
      <c r="S87" s="84"/>
      <c r="T87" s="84"/>
      <c r="U87" s="84"/>
      <c r="V87" s="84"/>
      <c r="W87" s="84"/>
      <c r="X87" s="84"/>
      <c r="Y87" s="84"/>
      <c r="Z87" s="84"/>
      <c r="AA87" s="84"/>
      <c r="AB87" s="84"/>
      <c r="AC87" s="84"/>
      <c r="AD87" s="84"/>
    </row>
    <row r="88" spans="1:30" ht="42" customHeight="1" x14ac:dyDescent="0.4">
      <c r="A88" s="60" t="s">
        <v>65</v>
      </c>
      <c r="B88" s="60"/>
      <c r="C88" s="60"/>
      <c r="D88" s="60"/>
      <c r="E88" s="60"/>
      <c r="F88" s="60"/>
      <c r="G88" s="60"/>
      <c r="H88" s="60"/>
      <c r="I88" s="60"/>
      <c r="J88" s="60"/>
      <c r="K88" s="60"/>
      <c r="L88" s="54"/>
      <c r="P88" s="84"/>
      <c r="Q88" s="84"/>
      <c r="R88" s="84"/>
      <c r="S88" s="84"/>
      <c r="T88" s="84"/>
      <c r="U88" s="84"/>
      <c r="V88" s="84"/>
      <c r="W88" s="84"/>
      <c r="X88" s="84"/>
      <c r="Y88" s="84"/>
      <c r="Z88" s="84"/>
      <c r="AA88" s="84"/>
      <c r="AB88" s="84"/>
      <c r="AC88" s="84"/>
      <c r="AD88" s="84"/>
    </row>
    <row r="89" spans="1:30" ht="25.5" customHeight="1" x14ac:dyDescent="0.4">
      <c r="A89" s="60"/>
      <c r="B89" s="60"/>
      <c r="C89" s="60"/>
      <c r="D89" s="60"/>
      <c r="E89" s="60"/>
      <c r="F89" s="60"/>
      <c r="G89" s="60"/>
      <c r="H89" s="60"/>
      <c r="I89" s="60"/>
      <c r="J89" s="60"/>
      <c r="K89" s="60"/>
      <c r="L89" s="54"/>
      <c r="P89" s="84"/>
      <c r="Q89" s="84"/>
      <c r="R89" s="84"/>
      <c r="S89" s="84"/>
      <c r="T89" s="84"/>
      <c r="U89" s="84"/>
      <c r="V89" s="84"/>
      <c r="W89" s="84"/>
      <c r="X89" s="84"/>
      <c r="Y89" s="84"/>
      <c r="Z89" s="84"/>
      <c r="AA89" s="84"/>
      <c r="AB89" s="84"/>
      <c r="AC89" s="84"/>
      <c r="AD89" s="84"/>
    </row>
    <row r="90" spans="1:30" ht="42" customHeight="1" x14ac:dyDescent="0.4">
      <c r="A90" s="60" t="s">
        <v>73</v>
      </c>
      <c r="B90" s="60"/>
      <c r="C90" s="30"/>
      <c r="D90" s="30"/>
      <c r="E90" s="30"/>
      <c r="F90" s="30"/>
      <c r="G90" s="30"/>
      <c r="H90" s="30"/>
      <c r="I90" s="30"/>
      <c r="J90" s="30"/>
      <c r="K90" s="30"/>
      <c r="L90" s="54"/>
      <c r="P90" s="84"/>
      <c r="Q90" s="84"/>
      <c r="R90" s="84"/>
      <c r="S90" s="84"/>
      <c r="T90" s="84"/>
      <c r="U90" s="84"/>
      <c r="V90" s="84"/>
      <c r="W90" s="84"/>
      <c r="X90" s="84"/>
      <c r="Y90" s="84"/>
      <c r="Z90" s="84"/>
      <c r="AA90" s="84"/>
      <c r="AB90" s="84"/>
      <c r="AC90" s="84"/>
      <c r="AD90" s="84"/>
    </row>
    <row r="91" spans="1:30" ht="42" customHeight="1" x14ac:dyDescent="0.4">
      <c r="A91" s="27" t="s">
        <v>72</v>
      </c>
      <c r="B91" s="139"/>
      <c r="C91" s="140"/>
      <c r="D91" s="140"/>
      <c r="E91" s="140"/>
      <c r="F91" s="140"/>
      <c r="G91" s="140"/>
      <c r="H91" s="140"/>
      <c r="I91" s="140"/>
      <c r="J91" s="140"/>
      <c r="K91" s="155"/>
      <c r="L91" s="54"/>
      <c r="P91" s="84"/>
      <c r="Q91" s="84"/>
      <c r="R91" s="84"/>
      <c r="S91" s="84"/>
      <c r="T91" s="84"/>
      <c r="U91" s="84"/>
      <c r="V91" s="84"/>
      <c r="W91" s="84"/>
      <c r="X91" s="84"/>
      <c r="Y91" s="84"/>
      <c r="Z91" s="84"/>
      <c r="AA91" s="84"/>
      <c r="AB91" s="84"/>
      <c r="AC91" s="84"/>
      <c r="AD91" s="84"/>
    </row>
    <row r="92" spans="1:30" ht="42" customHeight="1" x14ac:dyDescent="0.4">
      <c r="A92" s="15"/>
      <c r="B92" s="61" t="s">
        <v>74</v>
      </c>
      <c r="C92" s="84"/>
      <c r="D92" s="84"/>
      <c r="E92" s="84"/>
      <c r="F92" s="84"/>
      <c r="G92" s="84"/>
      <c r="H92" s="84"/>
      <c r="I92" s="84"/>
      <c r="K92" s="7"/>
      <c r="L92" s="84"/>
      <c r="P92" s="84"/>
      <c r="Q92" s="84"/>
      <c r="R92" s="84"/>
      <c r="S92" s="84"/>
      <c r="T92" s="84"/>
      <c r="U92" s="84"/>
      <c r="V92" s="84"/>
      <c r="W92" s="84"/>
      <c r="X92" s="84"/>
      <c r="Y92" s="84"/>
      <c r="Z92" s="84"/>
      <c r="AA92" s="84"/>
      <c r="AB92" s="84"/>
      <c r="AC92" s="84"/>
      <c r="AD92" s="84"/>
    </row>
    <row r="93" spans="1:30" ht="42" customHeight="1" x14ac:dyDescent="0.4">
      <c r="A93" s="60" t="s">
        <v>75</v>
      </c>
      <c r="B93" s="60"/>
      <c r="C93" s="30"/>
      <c r="D93" s="30"/>
      <c r="E93" s="30"/>
      <c r="F93" s="30"/>
      <c r="G93" s="30"/>
      <c r="H93" s="30"/>
      <c r="I93" s="30"/>
      <c r="J93" s="30"/>
      <c r="K93" s="30"/>
      <c r="L93" s="54"/>
      <c r="P93" s="84"/>
      <c r="Q93" s="84"/>
      <c r="R93" s="84"/>
      <c r="S93" s="84"/>
      <c r="T93" s="84"/>
      <c r="U93" s="84"/>
      <c r="V93" s="84"/>
      <c r="W93" s="84"/>
      <c r="X93" s="84"/>
      <c r="Y93" s="84"/>
      <c r="Z93" s="84"/>
      <c r="AA93" s="84"/>
      <c r="AB93" s="84"/>
      <c r="AC93" s="84"/>
      <c r="AD93" s="84"/>
    </row>
    <row r="94" spans="1:30" ht="42" customHeight="1" x14ac:dyDescent="0.4">
      <c r="A94" s="27" t="s">
        <v>72</v>
      </c>
      <c r="B94" s="139"/>
      <c r="C94" s="140"/>
      <c r="D94" s="140"/>
      <c r="E94" s="140"/>
      <c r="F94" s="140"/>
      <c r="G94" s="140"/>
      <c r="H94" s="140"/>
      <c r="I94" s="140"/>
      <c r="J94" s="140"/>
      <c r="K94" s="155"/>
      <c r="L94" s="54"/>
      <c r="P94" s="84"/>
      <c r="Q94" s="84"/>
      <c r="R94" s="84"/>
      <c r="S94" s="84"/>
      <c r="T94" s="84"/>
      <c r="U94" s="84"/>
      <c r="V94" s="84"/>
      <c r="W94" s="84"/>
      <c r="X94" s="84"/>
      <c r="Y94" s="84"/>
      <c r="Z94" s="84"/>
      <c r="AA94" s="84"/>
      <c r="AB94" s="84"/>
      <c r="AC94" s="84"/>
      <c r="AD94" s="84"/>
    </row>
    <row r="95" spans="1:30" ht="42" customHeight="1" x14ac:dyDescent="0.4">
      <c r="A95" s="15"/>
      <c r="B95" s="61"/>
      <c r="C95" s="84"/>
      <c r="D95" s="84"/>
      <c r="E95" s="84"/>
      <c r="F95" s="84"/>
      <c r="G95" s="84"/>
      <c r="H95" s="84"/>
      <c r="I95" s="84"/>
      <c r="K95" s="7"/>
      <c r="L95" s="84"/>
      <c r="P95" s="84"/>
      <c r="Q95" s="84"/>
      <c r="R95" s="84"/>
      <c r="S95" s="84"/>
      <c r="T95" s="84"/>
      <c r="U95" s="84"/>
      <c r="V95" s="84"/>
      <c r="W95" s="84"/>
      <c r="X95" s="84"/>
      <c r="Y95" s="84"/>
      <c r="Z95" s="84"/>
      <c r="AA95" s="84"/>
      <c r="AB95" s="84"/>
      <c r="AC95" s="84"/>
      <c r="AD95" s="84"/>
    </row>
    <row r="96" spans="1:30" ht="42" customHeight="1" x14ac:dyDescent="0.4">
      <c r="A96" s="57" t="s">
        <v>55</v>
      </c>
      <c r="B96" s="57"/>
      <c r="C96" s="30"/>
      <c r="D96" s="30"/>
      <c r="E96" s="30"/>
      <c r="F96" s="30"/>
      <c r="G96" s="30"/>
      <c r="H96" s="30"/>
      <c r="I96" s="30"/>
      <c r="J96" s="30"/>
      <c r="K96" s="30"/>
      <c r="L96" s="54"/>
      <c r="P96" s="84"/>
      <c r="Q96" s="84"/>
      <c r="R96" s="84"/>
      <c r="S96" s="84"/>
      <c r="T96" s="84"/>
      <c r="U96" s="84"/>
      <c r="V96" s="84"/>
      <c r="W96" s="84"/>
      <c r="X96" s="84"/>
      <c r="Y96" s="84"/>
      <c r="Z96" s="84"/>
      <c r="AA96" s="84"/>
      <c r="AB96" s="84"/>
      <c r="AC96" s="84"/>
      <c r="AD96" s="84"/>
    </row>
    <row r="97" spans="1:30" ht="42" customHeight="1" x14ac:dyDescent="0.4">
      <c r="A97" s="60" t="s">
        <v>56</v>
      </c>
      <c r="B97" s="60"/>
      <c r="C97" s="30"/>
      <c r="D97" s="30"/>
      <c r="E97" s="30"/>
      <c r="F97" s="30"/>
      <c r="G97" s="30"/>
      <c r="H97" s="30"/>
      <c r="I97" s="30"/>
      <c r="J97" s="30"/>
      <c r="K97" s="30"/>
      <c r="L97" s="54"/>
      <c r="P97" s="84"/>
      <c r="Q97" s="84"/>
      <c r="R97" s="84"/>
      <c r="S97" s="84"/>
      <c r="T97" s="84"/>
      <c r="U97" s="84"/>
      <c r="V97" s="84"/>
      <c r="W97" s="84"/>
      <c r="X97" s="84"/>
      <c r="Y97" s="84"/>
      <c r="Z97" s="84"/>
      <c r="AA97" s="84"/>
      <c r="AB97" s="84"/>
      <c r="AC97" s="84"/>
      <c r="AD97" s="84"/>
    </row>
    <row r="98" spans="1:30" ht="42" customHeight="1" x14ac:dyDescent="0.4">
      <c r="A98" s="60" t="s">
        <v>58</v>
      </c>
      <c r="B98" s="60"/>
      <c r="C98" s="30"/>
      <c r="D98" s="30"/>
      <c r="E98" s="30"/>
      <c r="F98" s="30"/>
      <c r="G98" s="30"/>
      <c r="H98" s="30"/>
      <c r="I98" s="30"/>
      <c r="J98" s="30"/>
      <c r="K98" s="30"/>
      <c r="L98" s="54"/>
      <c r="P98" s="84"/>
      <c r="Q98" s="84"/>
      <c r="R98" s="84"/>
      <c r="S98" s="84"/>
      <c r="T98" s="84"/>
      <c r="U98" s="84"/>
      <c r="V98" s="84"/>
      <c r="W98" s="84"/>
      <c r="X98" s="84"/>
      <c r="Y98" s="84"/>
      <c r="Z98" s="84"/>
      <c r="AA98" s="84"/>
      <c r="AB98" s="84"/>
      <c r="AC98" s="84"/>
      <c r="AD98" s="84"/>
    </row>
    <row r="99" spans="1:30" ht="42" customHeight="1" x14ac:dyDescent="0.4">
      <c r="A99" s="138" t="s">
        <v>60</v>
      </c>
      <c r="B99" s="138"/>
      <c r="C99" s="138"/>
      <c r="D99" s="138"/>
      <c r="E99" s="138"/>
      <c r="F99" s="138"/>
      <c r="G99" s="138"/>
      <c r="H99" s="138"/>
      <c r="I99" s="138"/>
      <c r="J99" s="138"/>
      <c r="K99" s="138"/>
      <c r="L99" s="54"/>
      <c r="P99" s="84"/>
      <c r="Q99" s="84"/>
      <c r="R99" s="84"/>
      <c r="S99" s="84"/>
      <c r="T99" s="84"/>
      <c r="U99" s="84"/>
      <c r="V99" s="84"/>
      <c r="W99" s="84"/>
      <c r="X99" s="84"/>
      <c r="Y99" s="84"/>
      <c r="Z99" s="84"/>
      <c r="AA99" s="84"/>
      <c r="AB99" s="84"/>
      <c r="AC99" s="84"/>
      <c r="AD99" s="84"/>
    </row>
    <row r="100" spans="1:30" ht="42" customHeight="1" x14ac:dyDescent="0.4">
      <c r="A100" s="60" t="s">
        <v>61</v>
      </c>
      <c r="B100" s="60"/>
      <c r="C100" s="60"/>
      <c r="D100" s="60"/>
      <c r="E100" s="60"/>
      <c r="F100" s="60"/>
      <c r="G100" s="60"/>
      <c r="H100" s="60"/>
      <c r="I100" s="60"/>
      <c r="J100" s="60"/>
      <c r="K100" s="60"/>
      <c r="L100" s="54"/>
      <c r="P100" s="84"/>
      <c r="Q100" s="84"/>
      <c r="R100" s="84"/>
      <c r="S100" s="84"/>
      <c r="T100" s="84"/>
      <c r="U100" s="84"/>
      <c r="V100" s="84"/>
      <c r="W100" s="84"/>
      <c r="X100" s="84"/>
      <c r="Y100" s="84"/>
      <c r="Z100" s="84"/>
      <c r="AA100" s="84"/>
      <c r="AB100" s="84"/>
      <c r="AC100" s="84"/>
      <c r="AD100" s="84"/>
    </row>
    <row r="101" spans="1:30" ht="42" customHeight="1" x14ac:dyDescent="0.4">
      <c r="A101" s="60" t="s">
        <v>66</v>
      </c>
      <c r="B101" s="60"/>
      <c r="C101" s="30"/>
      <c r="D101" s="30"/>
      <c r="E101" s="30"/>
      <c r="F101" s="30"/>
      <c r="G101" s="30"/>
      <c r="H101" s="30"/>
      <c r="I101" s="30"/>
      <c r="J101" s="30"/>
      <c r="K101" s="30"/>
      <c r="L101" s="54"/>
      <c r="P101" s="84"/>
      <c r="Q101" s="84"/>
      <c r="R101" s="84"/>
      <c r="S101" s="84"/>
      <c r="T101" s="84"/>
      <c r="U101" s="84"/>
      <c r="V101" s="84"/>
      <c r="W101" s="84"/>
      <c r="X101" s="84"/>
      <c r="Y101" s="84"/>
      <c r="Z101" s="84"/>
      <c r="AA101" s="84"/>
      <c r="AB101" s="84"/>
      <c r="AC101" s="84"/>
      <c r="AD101" s="84"/>
    </row>
    <row r="102" spans="1:30" ht="25.5" customHeight="1" x14ac:dyDescent="0.4">
      <c r="A102" s="60" t="s">
        <v>51</v>
      </c>
      <c r="B102" s="60"/>
      <c r="C102" s="30"/>
      <c r="D102" s="30"/>
      <c r="E102" s="30"/>
      <c r="F102" s="30"/>
      <c r="G102" s="30"/>
      <c r="H102" s="30"/>
      <c r="I102" s="30"/>
      <c r="J102" s="30"/>
      <c r="K102" s="30"/>
      <c r="L102" s="54"/>
      <c r="P102" s="84"/>
      <c r="Q102" s="84"/>
      <c r="R102" s="84"/>
      <c r="S102" s="84"/>
      <c r="T102" s="84"/>
      <c r="U102" s="84"/>
      <c r="V102" s="84"/>
      <c r="W102" s="84"/>
      <c r="X102" s="84"/>
      <c r="Y102" s="84"/>
      <c r="Z102" s="84"/>
      <c r="AA102" s="84"/>
      <c r="AB102" s="84"/>
      <c r="AC102" s="84"/>
      <c r="AD102" s="84"/>
    </row>
    <row r="103" spans="1:30" ht="42" customHeight="1" x14ac:dyDescent="0.4">
      <c r="A103" s="60" t="s">
        <v>73</v>
      </c>
      <c r="B103" s="60"/>
      <c r="C103" s="30"/>
      <c r="D103" s="30"/>
      <c r="E103" s="30"/>
      <c r="F103" s="30"/>
      <c r="G103" s="30"/>
      <c r="H103" s="30"/>
      <c r="I103" s="30"/>
      <c r="J103" s="30"/>
      <c r="K103" s="30"/>
      <c r="L103" s="54"/>
      <c r="P103" s="84"/>
      <c r="Q103" s="84"/>
      <c r="R103" s="84"/>
      <c r="S103" s="84"/>
      <c r="T103" s="84"/>
      <c r="U103" s="84"/>
      <c r="V103" s="84"/>
      <c r="W103" s="84"/>
      <c r="X103" s="84"/>
      <c r="Y103" s="84"/>
      <c r="Z103" s="84"/>
      <c r="AA103" s="84"/>
      <c r="AB103" s="84"/>
      <c r="AC103" s="84"/>
      <c r="AD103" s="84"/>
    </row>
    <row r="104" spans="1:30" ht="42" customHeight="1" x14ac:dyDescent="0.4">
      <c r="A104" s="27" t="s">
        <v>72</v>
      </c>
      <c r="B104" s="139"/>
      <c r="C104" s="140"/>
      <c r="D104" s="140"/>
      <c r="E104" s="140"/>
      <c r="F104" s="140"/>
      <c r="G104" s="140"/>
      <c r="H104" s="140"/>
      <c r="I104" s="140"/>
      <c r="J104" s="140"/>
      <c r="K104" s="155"/>
      <c r="L104" s="54"/>
      <c r="P104" s="84"/>
      <c r="Q104" s="84"/>
      <c r="R104" s="84"/>
      <c r="S104" s="84"/>
      <c r="T104" s="84"/>
      <c r="U104" s="84"/>
      <c r="V104" s="84"/>
      <c r="W104" s="84"/>
      <c r="X104" s="84"/>
      <c r="Y104" s="84"/>
      <c r="Z104" s="84"/>
      <c r="AA104" s="84"/>
      <c r="AB104" s="84"/>
      <c r="AC104" s="84"/>
      <c r="AD104" s="84"/>
    </row>
    <row r="105" spans="1:30" ht="42" customHeight="1" x14ac:dyDescent="0.4">
      <c r="A105" s="15"/>
      <c r="B105" s="61" t="s">
        <v>74</v>
      </c>
      <c r="C105" s="84"/>
      <c r="D105" s="84"/>
      <c r="E105" s="84"/>
      <c r="F105" s="84"/>
      <c r="G105" s="84"/>
      <c r="H105" s="84"/>
      <c r="I105" s="84"/>
      <c r="K105" s="7"/>
      <c r="L105" s="84"/>
      <c r="P105" s="84"/>
      <c r="Q105" s="84"/>
      <c r="R105" s="84"/>
      <c r="S105" s="84"/>
      <c r="T105" s="84"/>
      <c r="U105" s="84"/>
      <c r="V105" s="84"/>
      <c r="W105" s="84"/>
      <c r="X105" s="84"/>
      <c r="Y105" s="84"/>
      <c r="Z105" s="84"/>
      <c r="AA105" s="84"/>
      <c r="AB105" s="84"/>
      <c r="AC105" s="84"/>
      <c r="AD105" s="84"/>
    </row>
    <row r="106" spans="1:30" ht="42" customHeight="1" x14ac:dyDescent="0.4">
      <c r="A106" s="60" t="s">
        <v>75</v>
      </c>
      <c r="B106" s="60"/>
      <c r="C106" s="30"/>
      <c r="D106" s="30"/>
      <c r="E106" s="30"/>
      <c r="F106" s="30"/>
      <c r="G106" s="30"/>
      <c r="H106" s="30"/>
      <c r="I106" s="30"/>
      <c r="J106" s="30"/>
      <c r="K106" s="30"/>
      <c r="L106" s="54"/>
      <c r="P106" s="84"/>
      <c r="Q106" s="84"/>
      <c r="R106" s="84"/>
      <c r="S106" s="84"/>
      <c r="T106" s="84"/>
      <c r="U106" s="84"/>
      <c r="V106" s="84"/>
      <c r="W106" s="84"/>
      <c r="X106" s="84"/>
      <c r="Y106" s="84"/>
      <c r="Z106" s="84"/>
      <c r="AA106" s="84"/>
      <c r="AB106" s="84"/>
      <c r="AC106" s="84"/>
      <c r="AD106" s="84"/>
    </row>
    <row r="107" spans="1:30" ht="42" customHeight="1" x14ac:dyDescent="0.4">
      <c r="A107" s="27" t="s">
        <v>72</v>
      </c>
      <c r="B107" s="139"/>
      <c r="C107" s="140"/>
      <c r="D107" s="140"/>
      <c r="E107" s="140"/>
      <c r="F107" s="140"/>
      <c r="G107" s="140"/>
      <c r="H107" s="140"/>
      <c r="I107" s="140"/>
      <c r="J107" s="140"/>
      <c r="K107" s="155"/>
      <c r="L107" s="54"/>
      <c r="P107" s="84"/>
      <c r="Q107" s="84"/>
      <c r="R107" s="84"/>
      <c r="S107" s="84"/>
      <c r="T107" s="84"/>
      <c r="U107" s="84"/>
      <c r="V107" s="84"/>
      <c r="W107" s="84"/>
      <c r="X107" s="84"/>
      <c r="Y107" s="84"/>
      <c r="Z107" s="84"/>
      <c r="AA107" s="84"/>
      <c r="AB107" s="84"/>
      <c r="AC107" s="84"/>
      <c r="AD107" s="84"/>
    </row>
    <row r="108" spans="1:30" ht="42" customHeight="1" x14ac:dyDescent="0.4">
      <c r="A108" s="15"/>
      <c r="B108" s="61"/>
      <c r="C108" s="84"/>
      <c r="D108" s="84"/>
      <c r="E108" s="84"/>
      <c r="F108" s="84"/>
      <c r="G108" s="84"/>
      <c r="H108" s="84"/>
      <c r="I108" s="84"/>
      <c r="K108" s="7"/>
      <c r="L108" s="84"/>
      <c r="P108" s="84"/>
      <c r="Q108" s="84"/>
      <c r="R108" s="84"/>
      <c r="S108" s="84"/>
      <c r="T108" s="84"/>
      <c r="U108" s="84"/>
      <c r="V108" s="84"/>
      <c r="W108" s="84"/>
      <c r="X108" s="84"/>
      <c r="Y108" s="84"/>
      <c r="Z108" s="84"/>
      <c r="AA108" s="84"/>
      <c r="AB108" s="84"/>
      <c r="AC108" s="84"/>
      <c r="AD108" s="84"/>
    </row>
    <row r="109" spans="1:30" ht="23.25" customHeight="1" x14ac:dyDescent="0.4">
      <c r="A109" s="15"/>
      <c r="B109" s="15"/>
      <c r="C109" s="84"/>
      <c r="D109" s="84"/>
      <c r="E109" s="84"/>
      <c r="F109" s="84"/>
      <c r="G109" s="84"/>
      <c r="H109" s="84"/>
      <c r="I109" s="84"/>
      <c r="K109" s="84"/>
      <c r="L109" s="7"/>
      <c r="P109" s="84"/>
      <c r="Q109" s="84"/>
      <c r="R109" s="84"/>
      <c r="S109" s="84"/>
      <c r="T109" s="84"/>
      <c r="U109" s="84"/>
      <c r="V109" s="84"/>
      <c r="W109" s="84"/>
      <c r="X109" s="84"/>
      <c r="Y109" s="84"/>
      <c r="Z109" s="84"/>
      <c r="AA109" s="84"/>
      <c r="AB109" s="84"/>
      <c r="AC109" s="84"/>
      <c r="AD109" s="84"/>
    </row>
    <row r="110" spans="1:30" ht="68.25" customHeight="1" x14ac:dyDescent="0.4">
      <c r="A110" s="15"/>
      <c r="B110" s="15"/>
      <c r="C110" s="42" t="s">
        <v>16</v>
      </c>
      <c r="D110" s="84"/>
      <c r="E110" s="84"/>
      <c r="F110" s="84"/>
      <c r="G110" s="84"/>
      <c r="H110" s="84"/>
      <c r="I110" s="42"/>
      <c r="J110" s="42"/>
      <c r="K110" s="84"/>
      <c r="L110" s="84"/>
      <c r="P110" s="84"/>
      <c r="Q110" s="84"/>
      <c r="R110" s="84"/>
      <c r="S110" s="84"/>
      <c r="T110" s="84"/>
      <c r="U110" s="84"/>
      <c r="V110" s="84"/>
      <c r="W110" s="84"/>
      <c r="X110" s="84"/>
      <c r="Y110" s="84"/>
      <c r="Z110" s="84"/>
      <c r="AA110" s="84"/>
      <c r="AB110" s="84"/>
      <c r="AC110" s="84"/>
      <c r="AD110" s="84"/>
    </row>
    <row r="111" spans="1:30" ht="45" customHeight="1" x14ac:dyDescent="0.4">
      <c r="A111" s="15"/>
      <c r="B111" s="15"/>
      <c r="C111" s="141"/>
      <c r="D111" s="141"/>
      <c r="E111" s="141"/>
      <c r="F111" s="141"/>
      <c r="G111" s="141"/>
      <c r="H111" s="141"/>
      <c r="I111" s="141"/>
      <c r="J111" s="141"/>
      <c r="K111" s="141"/>
      <c r="L111" s="141"/>
      <c r="P111" s="84"/>
      <c r="Q111" s="84"/>
      <c r="R111" s="84"/>
      <c r="S111" s="84"/>
      <c r="T111" s="84"/>
      <c r="U111" s="84"/>
      <c r="V111" s="84"/>
      <c r="W111" s="84"/>
      <c r="X111" s="84"/>
      <c r="Y111" s="84"/>
      <c r="Z111" s="84"/>
      <c r="AA111" s="84"/>
      <c r="AB111" s="84"/>
      <c r="AC111" s="84"/>
      <c r="AD111" s="84"/>
    </row>
    <row r="112" spans="1:30" ht="68.25" customHeight="1" x14ac:dyDescent="0.4">
      <c r="A112" s="15"/>
      <c r="B112" s="15"/>
      <c r="C112" s="42"/>
      <c r="E112" s="136"/>
      <c r="F112" s="136"/>
      <c r="G112" s="136"/>
      <c r="H112" s="136"/>
      <c r="I112" s="136"/>
      <c r="J112" s="136" t="str">
        <f>C1&amp;"     "</f>
        <v xml:space="preserve">医療機関○○病院     </v>
      </c>
      <c r="K112" s="41" t="s">
        <v>35</v>
      </c>
      <c r="L112" s="84"/>
      <c r="P112" s="84"/>
      <c r="Q112" s="84"/>
      <c r="R112" s="84"/>
      <c r="S112" s="84"/>
      <c r="T112" s="84"/>
      <c r="U112" s="84"/>
      <c r="V112" s="84"/>
      <c r="W112" s="84"/>
      <c r="X112" s="84"/>
      <c r="Y112" s="84"/>
      <c r="Z112" s="84"/>
      <c r="AA112" s="84"/>
      <c r="AB112" s="84"/>
      <c r="AC112" s="84"/>
      <c r="AD112" s="84"/>
    </row>
    <row r="113" spans="1:30" ht="45.75" customHeight="1" x14ac:dyDescent="0.4">
      <c r="K113" s="15"/>
      <c r="M113" s="27" t="s">
        <v>99</v>
      </c>
      <c r="P113" s="84"/>
      <c r="Q113" s="84"/>
      <c r="R113" s="84"/>
      <c r="S113" s="84"/>
      <c r="T113" s="84"/>
      <c r="U113" s="84"/>
      <c r="V113" s="84"/>
      <c r="W113" s="84"/>
      <c r="X113" s="84"/>
      <c r="Y113" s="84"/>
      <c r="Z113" s="84"/>
      <c r="AA113" s="84"/>
      <c r="AB113" s="84"/>
      <c r="AC113" s="84"/>
      <c r="AD113" s="84"/>
    </row>
    <row r="114" spans="1:30" ht="45.75" customHeight="1" x14ac:dyDescent="0.4">
      <c r="Q114" s="84"/>
      <c r="R114" s="84"/>
      <c r="S114" s="84"/>
      <c r="T114" s="84"/>
      <c r="U114" s="84"/>
      <c r="V114" s="84"/>
      <c r="W114" s="84"/>
      <c r="X114" s="84"/>
      <c r="Y114" s="84"/>
      <c r="Z114" s="84"/>
      <c r="AA114" s="84"/>
      <c r="AB114" s="84"/>
      <c r="AC114" s="84"/>
      <c r="AD114" s="84"/>
    </row>
    <row r="115" spans="1:30" ht="39.75" x14ac:dyDescent="0.4">
      <c r="A115" s="34" t="s">
        <v>15</v>
      </c>
      <c r="B115" s="34"/>
      <c r="C115" s="35"/>
      <c r="D115" s="35"/>
      <c r="E115" s="35"/>
      <c r="F115" s="35"/>
      <c r="G115" s="15"/>
      <c r="H115" s="15"/>
      <c r="I115" s="15"/>
      <c r="J115" s="192" t="s">
        <v>52</v>
      </c>
      <c r="K115" s="192"/>
      <c r="L115" s="192"/>
      <c r="M115" s="27"/>
      <c r="Q115" s="84"/>
      <c r="R115" s="84"/>
      <c r="S115" s="84"/>
      <c r="T115" s="84"/>
      <c r="U115" s="84"/>
      <c r="V115" s="84"/>
      <c r="W115" s="84"/>
      <c r="X115" s="84"/>
      <c r="Y115" s="84"/>
      <c r="Z115" s="84"/>
      <c r="AA115" s="84"/>
      <c r="AB115" s="84"/>
      <c r="AC115" s="84"/>
      <c r="AD115" s="84"/>
    </row>
    <row r="116" spans="1:30" ht="42" customHeight="1" x14ac:dyDescent="0.4">
      <c r="A116" s="35"/>
      <c r="B116" s="35"/>
      <c r="C116" s="35"/>
      <c r="D116" s="35"/>
      <c r="E116" s="35"/>
      <c r="F116" s="35"/>
      <c r="G116" s="41"/>
      <c r="H116" s="41"/>
      <c r="I116" s="35"/>
      <c r="J116" s="35"/>
      <c r="K116" s="35"/>
      <c r="L116" s="35"/>
      <c r="M116" s="35"/>
      <c r="Q116" s="84"/>
      <c r="R116" s="84"/>
      <c r="S116" s="84"/>
      <c r="T116" s="84"/>
      <c r="U116" s="84"/>
      <c r="V116" s="84"/>
      <c r="W116" s="84"/>
      <c r="X116" s="84"/>
      <c r="Y116" s="84"/>
      <c r="Z116" s="84"/>
      <c r="AA116" s="84"/>
      <c r="AB116" s="84"/>
      <c r="AC116" s="84"/>
      <c r="AD116" s="84"/>
    </row>
    <row r="117" spans="1:30" ht="39.75" x14ac:dyDescent="0.4">
      <c r="A117" s="35"/>
      <c r="B117" s="35"/>
      <c r="C117" s="35"/>
      <c r="D117" s="35"/>
      <c r="E117" s="35"/>
      <c r="F117" s="35"/>
      <c r="G117" s="35"/>
      <c r="H117" s="35"/>
      <c r="I117" s="35"/>
      <c r="J117" s="35"/>
      <c r="K117" s="35"/>
      <c r="L117" s="35"/>
      <c r="M117" s="35"/>
      <c r="P117" s="1"/>
      <c r="Q117" s="84"/>
      <c r="R117" s="84"/>
      <c r="S117" s="84"/>
      <c r="T117" s="84"/>
      <c r="U117" s="84"/>
      <c r="V117" s="84"/>
      <c r="W117" s="84"/>
      <c r="X117" s="84"/>
      <c r="Y117" s="84"/>
      <c r="Z117" s="84"/>
      <c r="AA117" s="84"/>
      <c r="AB117" s="84"/>
      <c r="AC117" s="84"/>
      <c r="AD117" s="84"/>
    </row>
    <row r="118" spans="1:30" ht="39.75" x14ac:dyDescent="0.4">
      <c r="A118" s="35"/>
      <c r="B118" s="35"/>
      <c r="C118" s="35"/>
      <c r="D118" s="35"/>
      <c r="E118" s="35"/>
      <c r="F118" s="35"/>
      <c r="G118" s="142" t="s">
        <v>36</v>
      </c>
      <c r="H118" s="45"/>
      <c r="I118" s="142"/>
      <c r="J118" s="259" t="str">
        <f>C1</f>
        <v>医療機関○○病院</v>
      </c>
      <c r="K118" s="259"/>
      <c r="L118" s="259"/>
      <c r="M118" s="259"/>
      <c r="P118" s="1"/>
      <c r="Q118" s="84"/>
      <c r="R118" s="84"/>
      <c r="S118" s="84"/>
      <c r="T118" s="84"/>
      <c r="U118" s="84"/>
      <c r="V118" s="84"/>
      <c r="W118" s="84"/>
      <c r="X118" s="84"/>
      <c r="Y118" s="84"/>
      <c r="Z118" s="84"/>
      <c r="AA118" s="84"/>
      <c r="AB118" s="84"/>
      <c r="AC118" s="84"/>
      <c r="AD118" s="84"/>
    </row>
    <row r="119" spans="1:30" ht="39.75" x14ac:dyDescent="0.4">
      <c r="A119" s="35"/>
      <c r="B119" s="35"/>
      <c r="C119" s="35"/>
      <c r="D119" s="35"/>
      <c r="E119" s="35"/>
      <c r="F119" s="35"/>
      <c r="G119" s="142" t="s">
        <v>11</v>
      </c>
      <c r="H119" s="45"/>
      <c r="I119" s="142"/>
      <c r="J119" s="52"/>
      <c r="K119" s="52"/>
      <c r="L119" s="52"/>
      <c r="M119" s="52"/>
      <c r="P119" s="1"/>
      <c r="Q119" s="84"/>
      <c r="R119" s="84"/>
      <c r="S119" s="84"/>
      <c r="T119" s="84"/>
      <c r="U119" s="84"/>
      <c r="V119" s="84"/>
      <c r="W119" s="84"/>
      <c r="X119" s="84"/>
      <c r="Y119" s="84"/>
      <c r="Z119" s="84"/>
      <c r="AA119" s="84"/>
      <c r="AB119" s="84"/>
      <c r="AC119" s="84"/>
      <c r="AD119" s="84"/>
    </row>
    <row r="120" spans="1:30" ht="39.75" x14ac:dyDescent="0.4">
      <c r="A120" s="35"/>
      <c r="B120" s="35"/>
      <c r="C120" s="35"/>
      <c r="D120" s="35"/>
      <c r="E120" s="35"/>
      <c r="F120" s="35"/>
      <c r="G120" s="142" t="s">
        <v>12</v>
      </c>
      <c r="H120" s="45"/>
      <c r="I120" s="142"/>
      <c r="J120" s="52"/>
      <c r="K120" s="52"/>
      <c r="L120" s="52"/>
      <c r="M120" s="52"/>
      <c r="N120" s="35"/>
      <c r="O120" s="35"/>
      <c r="Q120" s="84"/>
      <c r="R120" s="84"/>
      <c r="S120" s="84"/>
      <c r="T120" s="84"/>
      <c r="U120" s="84"/>
      <c r="V120" s="84"/>
      <c r="W120" s="84"/>
      <c r="X120" s="84"/>
      <c r="Y120" s="84"/>
      <c r="Z120" s="84"/>
      <c r="AA120" s="84"/>
      <c r="AB120" s="84"/>
      <c r="AC120" s="84"/>
      <c r="AD120" s="84"/>
    </row>
    <row r="121" spans="1:30" ht="24.75" customHeight="1" x14ac:dyDescent="0.4">
      <c r="A121" s="35"/>
      <c r="B121" s="35"/>
      <c r="C121" s="35"/>
      <c r="D121" s="35"/>
      <c r="E121" s="35"/>
      <c r="F121" s="35"/>
      <c r="G121" s="35"/>
      <c r="H121" s="35"/>
      <c r="I121" s="35"/>
      <c r="J121" s="35"/>
      <c r="K121" s="35"/>
      <c r="L121" s="35"/>
      <c r="M121" s="35"/>
      <c r="N121" s="35"/>
      <c r="O121" s="35"/>
      <c r="Q121" s="84"/>
      <c r="R121" s="84"/>
      <c r="S121" s="84"/>
      <c r="T121" s="84"/>
      <c r="U121" s="84"/>
      <c r="V121" s="84"/>
      <c r="W121" s="84"/>
      <c r="X121" s="84"/>
      <c r="Y121" s="84"/>
      <c r="Z121" s="84"/>
      <c r="AA121" s="84"/>
      <c r="AB121" s="84"/>
      <c r="AC121" s="84"/>
      <c r="AD121" s="84"/>
    </row>
    <row r="122" spans="1:30" ht="39" customHeight="1" x14ac:dyDescent="0.4">
      <c r="A122" s="194" t="s">
        <v>46</v>
      </c>
      <c r="B122" s="194"/>
      <c r="C122" s="194"/>
      <c r="D122" s="194"/>
      <c r="E122" s="194"/>
      <c r="F122" s="194"/>
      <c r="G122" s="194"/>
      <c r="H122" s="194"/>
      <c r="I122" s="194"/>
      <c r="J122" s="194"/>
      <c r="K122" s="194"/>
      <c r="L122" s="194"/>
      <c r="M122" s="194"/>
      <c r="N122" s="194"/>
      <c r="O122" s="194"/>
      <c r="P122" s="8"/>
      <c r="Q122" s="84"/>
      <c r="R122" s="84"/>
      <c r="S122" s="84"/>
      <c r="T122" s="84"/>
      <c r="U122" s="84"/>
      <c r="V122" s="84"/>
      <c r="W122" s="84"/>
      <c r="X122" s="84"/>
      <c r="Y122" s="84"/>
      <c r="Z122" s="84"/>
      <c r="AA122" s="84"/>
      <c r="AB122" s="84"/>
      <c r="AC122" s="84"/>
      <c r="AD122" s="84"/>
    </row>
    <row r="123" spans="1:30" ht="39.75" x14ac:dyDescent="0.4">
      <c r="A123" s="35"/>
      <c r="B123" s="35"/>
      <c r="C123" s="35"/>
      <c r="D123" s="35"/>
      <c r="E123" s="35"/>
      <c r="F123" s="35"/>
      <c r="G123" s="35"/>
      <c r="H123" s="35"/>
      <c r="I123" s="35"/>
      <c r="J123" s="35"/>
      <c r="K123" s="35"/>
      <c r="L123" s="35"/>
      <c r="M123" s="35"/>
      <c r="N123" s="35"/>
      <c r="O123" s="35"/>
      <c r="Q123" s="84"/>
      <c r="R123" s="84"/>
      <c r="S123" s="84"/>
      <c r="T123" s="84"/>
      <c r="U123" s="84"/>
      <c r="V123" s="84"/>
      <c r="W123" s="84"/>
      <c r="X123" s="84"/>
      <c r="Y123" s="84"/>
      <c r="Z123" s="84"/>
      <c r="AA123" s="84"/>
      <c r="AB123" s="84"/>
      <c r="AC123" s="84"/>
      <c r="AD123" s="84"/>
    </row>
    <row r="124" spans="1:30" ht="33" customHeight="1" x14ac:dyDescent="0.4">
      <c r="A124" s="35"/>
      <c r="B124" s="35"/>
      <c r="C124" s="35"/>
      <c r="D124" s="35"/>
      <c r="E124" s="35"/>
      <c r="F124" s="35"/>
      <c r="G124" s="35"/>
      <c r="H124" s="35"/>
      <c r="I124" s="35"/>
      <c r="J124" s="35"/>
      <c r="K124" s="35"/>
      <c r="L124" s="35"/>
      <c r="M124" s="35"/>
      <c r="N124" s="35"/>
      <c r="O124" s="35"/>
      <c r="Q124" s="84"/>
      <c r="R124" s="84"/>
      <c r="S124" s="84"/>
      <c r="T124" s="84"/>
      <c r="U124" s="84"/>
      <c r="V124" s="84"/>
      <c r="W124" s="84"/>
      <c r="X124" s="84"/>
      <c r="Y124" s="84"/>
      <c r="Z124" s="84"/>
      <c r="AA124" s="84"/>
      <c r="AB124" s="84"/>
      <c r="AC124" s="84"/>
      <c r="AD124" s="84"/>
    </row>
    <row r="125" spans="1:30" ht="41.25" customHeight="1" x14ac:dyDescent="0.4">
      <c r="A125" s="35"/>
      <c r="B125" s="35"/>
      <c r="C125" s="35"/>
      <c r="D125" s="35"/>
      <c r="E125" s="35"/>
      <c r="F125" s="35"/>
      <c r="G125" s="35"/>
      <c r="H125" s="35"/>
      <c r="I125" s="35"/>
      <c r="J125" s="35"/>
      <c r="K125" s="35"/>
      <c r="L125" s="35"/>
      <c r="M125" s="35"/>
      <c r="N125" s="35"/>
      <c r="O125" s="35"/>
      <c r="Q125" s="84"/>
      <c r="R125" s="84"/>
      <c r="S125" s="84"/>
      <c r="T125" s="84"/>
      <c r="U125" s="84"/>
      <c r="V125" s="84"/>
      <c r="W125" s="84"/>
      <c r="X125" s="84"/>
      <c r="Y125" s="84"/>
      <c r="Z125" s="84"/>
      <c r="AA125" s="84"/>
      <c r="AB125" s="84"/>
      <c r="AC125" s="84"/>
      <c r="AD125" s="84"/>
    </row>
    <row r="126" spans="1:30" ht="75" customHeight="1" x14ac:dyDescent="0.4">
      <c r="A126" s="257" t="s">
        <v>140</v>
      </c>
      <c r="B126" s="257"/>
      <c r="C126" s="257"/>
      <c r="D126" s="257"/>
      <c r="E126" s="257"/>
      <c r="F126" s="257"/>
      <c r="G126" s="257"/>
      <c r="H126" s="257"/>
      <c r="I126" s="257"/>
      <c r="J126" s="257"/>
      <c r="K126" s="257"/>
      <c r="L126" s="257"/>
      <c r="M126" s="257"/>
      <c r="N126" s="143"/>
      <c r="O126" s="143"/>
      <c r="P126" s="6"/>
      <c r="Q126" s="84"/>
      <c r="R126" s="84"/>
      <c r="S126" s="84"/>
      <c r="T126" s="84"/>
      <c r="U126" s="84"/>
      <c r="V126" s="84"/>
      <c r="W126" s="84"/>
      <c r="X126" s="84"/>
      <c r="Y126" s="84"/>
      <c r="Z126" s="84"/>
      <c r="AA126" s="84"/>
      <c r="AB126" s="84"/>
      <c r="AC126" s="84"/>
      <c r="AD126" s="84"/>
    </row>
    <row r="127" spans="1:30" x14ac:dyDescent="0.4">
      <c r="C127" s="5"/>
      <c r="D127" s="5"/>
      <c r="E127" s="5"/>
      <c r="F127" s="5"/>
      <c r="G127" s="5"/>
      <c r="H127" s="5"/>
      <c r="I127" s="5"/>
      <c r="J127" s="5"/>
      <c r="Q127" s="84"/>
      <c r="R127" s="84"/>
      <c r="S127" s="84"/>
      <c r="T127" s="84"/>
      <c r="U127" s="84"/>
      <c r="V127" s="84"/>
      <c r="W127" s="84"/>
      <c r="X127" s="84"/>
      <c r="Y127" s="84"/>
      <c r="Z127" s="84"/>
      <c r="AA127" s="84"/>
      <c r="AB127" s="84"/>
      <c r="AC127" s="84"/>
      <c r="AD127" s="84"/>
    </row>
    <row r="128" spans="1:30" ht="48.75" customHeight="1" x14ac:dyDescent="0.4">
      <c r="C128" s="2"/>
      <c r="D128" s="1"/>
      <c r="E128" s="1"/>
      <c r="F128" s="3"/>
      <c r="G128" s="3"/>
      <c r="H128" s="4"/>
      <c r="I128" s="4"/>
      <c r="J128" s="4"/>
      <c r="Q128" s="84"/>
      <c r="R128" s="84"/>
      <c r="S128" s="84"/>
      <c r="T128" s="84"/>
      <c r="U128" s="84"/>
      <c r="V128" s="84"/>
      <c r="W128" s="84"/>
      <c r="X128" s="84"/>
      <c r="Y128" s="84"/>
      <c r="Z128" s="84"/>
      <c r="AA128" s="84"/>
      <c r="AB128" s="84"/>
      <c r="AC128" s="84"/>
      <c r="AD128" s="84"/>
    </row>
    <row r="129" spans="1:30" ht="58.5" x14ac:dyDescent="1.1000000000000001">
      <c r="C129" s="43" t="s">
        <v>13</v>
      </c>
      <c r="D129" s="44"/>
      <c r="E129" s="44"/>
      <c r="F129" s="268">
        <f>SUM(E148,J148)</f>
        <v>0</v>
      </c>
      <c r="G129" s="268"/>
      <c r="H129" s="268"/>
      <c r="I129" s="268"/>
      <c r="J129" s="268"/>
      <c r="K129" s="268"/>
      <c r="L129" s="7"/>
      <c r="M129" s="7"/>
      <c r="N129" s="7"/>
      <c r="Q129" s="84"/>
      <c r="R129" s="84"/>
      <c r="S129" s="84"/>
      <c r="T129" s="84"/>
      <c r="U129" s="84"/>
      <c r="V129" s="84"/>
      <c r="W129" s="84"/>
      <c r="X129" s="84"/>
      <c r="Y129" s="84"/>
      <c r="Z129" s="84"/>
      <c r="AA129" s="84"/>
      <c r="AB129" s="84"/>
      <c r="AC129" s="84"/>
      <c r="AD129" s="84"/>
    </row>
    <row r="130" spans="1:30" x14ac:dyDescent="0.4">
      <c r="Q130" s="84"/>
      <c r="R130" s="84"/>
      <c r="S130" s="84"/>
      <c r="T130" s="84"/>
      <c r="U130" s="84"/>
      <c r="V130" s="84"/>
      <c r="W130" s="84"/>
      <c r="X130" s="84"/>
      <c r="Y130" s="84"/>
      <c r="Z130" s="84"/>
      <c r="AA130" s="84"/>
      <c r="AB130" s="84"/>
      <c r="AC130" s="84"/>
      <c r="AD130" s="84"/>
    </row>
    <row r="131" spans="1:30" ht="59.25" customHeight="1" x14ac:dyDescent="0.4">
      <c r="Q131" s="84"/>
      <c r="R131" s="84"/>
      <c r="S131" s="84"/>
      <c r="T131" s="84"/>
      <c r="U131" s="84"/>
      <c r="V131" s="84"/>
      <c r="W131" s="84"/>
      <c r="X131" s="84"/>
      <c r="Y131" s="84"/>
      <c r="Z131" s="84"/>
      <c r="AA131" s="84"/>
      <c r="AB131" s="84"/>
      <c r="AC131" s="84"/>
      <c r="AD131" s="84"/>
    </row>
    <row r="132" spans="1:30" ht="35.25" x14ac:dyDescent="0.4">
      <c r="A132" s="31" t="s">
        <v>14</v>
      </c>
      <c r="B132" s="31"/>
      <c r="C132" s="31"/>
      <c r="D132" s="31"/>
      <c r="E132" s="31"/>
      <c r="F132" s="31"/>
      <c r="G132" s="31"/>
      <c r="H132" s="31"/>
      <c r="I132" s="31"/>
      <c r="J132" s="31"/>
      <c r="K132" s="31"/>
      <c r="L132" s="31"/>
      <c r="M132" s="31"/>
      <c r="N132" s="31"/>
      <c r="O132" s="31"/>
      <c r="Q132" s="84"/>
      <c r="R132" s="84"/>
      <c r="S132" s="84"/>
      <c r="T132" s="84"/>
      <c r="U132" s="84"/>
      <c r="V132" s="84"/>
      <c r="W132" s="84"/>
      <c r="X132" s="84"/>
      <c r="Y132" s="84"/>
      <c r="Z132" s="84"/>
      <c r="AA132" s="84"/>
      <c r="AB132" s="84"/>
      <c r="AC132" s="84"/>
      <c r="AD132" s="84"/>
    </row>
    <row r="133" spans="1:30" ht="11.25" customHeight="1" x14ac:dyDescent="0.4">
      <c r="A133" s="31"/>
      <c r="B133" s="31"/>
      <c r="C133" s="31"/>
      <c r="D133" s="31"/>
      <c r="E133" s="31"/>
      <c r="F133" s="31"/>
      <c r="G133" s="31"/>
      <c r="H133" s="31"/>
      <c r="I133" s="31"/>
      <c r="J133" s="31"/>
      <c r="K133" s="31"/>
      <c r="L133" s="31"/>
      <c r="M133" s="31"/>
      <c r="N133" s="31"/>
      <c r="O133" s="72"/>
      <c r="Q133" s="84"/>
      <c r="R133" s="84"/>
      <c r="S133" s="84"/>
      <c r="T133" s="84"/>
      <c r="U133" s="84"/>
      <c r="V133" s="84"/>
      <c r="W133" s="84"/>
      <c r="X133" s="84"/>
      <c r="Y133" s="84"/>
      <c r="Z133" s="84"/>
      <c r="AA133" s="84"/>
      <c r="AB133" s="84"/>
      <c r="AC133" s="84"/>
      <c r="AD133" s="84"/>
    </row>
    <row r="134" spans="1:30" ht="35.25" customHeight="1" x14ac:dyDescent="0.4">
      <c r="A134" s="119" t="s">
        <v>139</v>
      </c>
      <c r="B134" s="94"/>
      <c r="C134" s="94"/>
      <c r="D134" s="94"/>
      <c r="E134" s="94"/>
      <c r="F134" s="31"/>
      <c r="G134" s="31"/>
      <c r="H134" s="31"/>
      <c r="L134" s="94"/>
      <c r="M134" s="94"/>
      <c r="N134" s="94"/>
      <c r="O134" s="94"/>
      <c r="Q134" s="84"/>
      <c r="R134" s="84"/>
      <c r="S134" s="84"/>
      <c r="T134" s="84"/>
      <c r="U134" s="84"/>
      <c r="V134" s="84"/>
      <c r="W134" s="84"/>
      <c r="X134" s="84"/>
      <c r="Y134" s="84"/>
      <c r="Z134" s="84"/>
      <c r="AA134" s="84"/>
      <c r="AB134" s="84"/>
      <c r="AC134" s="84"/>
      <c r="AD134" s="84"/>
    </row>
    <row r="135" spans="1:30" ht="35.25" customHeight="1" x14ac:dyDescent="0.4">
      <c r="A135" s="270" t="s">
        <v>126</v>
      </c>
      <c r="B135" s="270"/>
      <c r="C135" s="270"/>
      <c r="D135" s="270"/>
      <c r="E135" s="270"/>
      <c r="F135" s="270"/>
      <c r="G135" s="270"/>
      <c r="H135" s="270"/>
      <c r="I135" s="104">
        <f>G61</f>
        <v>0</v>
      </c>
      <c r="J135" s="104"/>
      <c r="L135" s="94"/>
      <c r="M135" s="157" t="s">
        <v>110</v>
      </c>
      <c r="N135" s="94"/>
      <c r="O135" s="94"/>
      <c r="Q135" s="84"/>
      <c r="R135" s="84"/>
      <c r="S135" s="84"/>
      <c r="T135" s="84"/>
      <c r="U135" s="84"/>
      <c r="V135" s="84"/>
      <c r="W135" s="84"/>
      <c r="X135" s="84"/>
      <c r="Y135" s="84"/>
      <c r="Z135" s="84"/>
      <c r="AA135" s="84"/>
      <c r="AB135" s="84"/>
      <c r="AC135" s="84"/>
      <c r="AD135" s="84"/>
    </row>
    <row r="136" spans="1:30" s="84" customFormat="1" ht="35.25" customHeight="1" x14ac:dyDescent="0.4">
      <c r="A136" s="109"/>
      <c r="B136" s="107"/>
      <c r="C136" s="107"/>
      <c r="D136" s="107"/>
      <c r="E136" s="107"/>
      <c r="F136" s="107"/>
      <c r="G136" s="107"/>
      <c r="H136" s="107"/>
      <c r="K136" s="106"/>
      <c r="L136" s="106"/>
      <c r="M136" s="106"/>
      <c r="N136" s="106"/>
      <c r="O136" s="106"/>
    </row>
    <row r="137" spans="1:30" ht="35.25" x14ac:dyDescent="0.4">
      <c r="A137" s="72"/>
      <c r="B137" s="72"/>
      <c r="C137" s="72"/>
      <c r="D137" s="72"/>
      <c r="E137" s="72"/>
      <c r="F137" s="31"/>
      <c r="G137" s="72"/>
      <c r="H137" s="37"/>
      <c r="I137" s="72"/>
      <c r="J137" s="119"/>
      <c r="K137" s="72"/>
      <c r="L137" s="72"/>
      <c r="M137" s="72"/>
      <c r="N137" s="72"/>
      <c r="O137" s="72"/>
      <c r="Q137" s="84"/>
      <c r="R137" s="84"/>
      <c r="S137" s="84"/>
      <c r="T137" s="84"/>
      <c r="U137" s="84"/>
      <c r="V137" s="84"/>
      <c r="W137" s="84"/>
      <c r="X137" s="84"/>
      <c r="Y137" s="84"/>
      <c r="Z137" s="84"/>
      <c r="AA137" s="84"/>
      <c r="AB137" s="84"/>
      <c r="AC137" s="84"/>
      <c r="AD137" s="84"/>
    </row>
    <row r="138" spans="1:30" ht="56.25" customHeight="1" x14ac:dyDescent="0.4">
      <c r="A138" s="31"/>
      <c r="B138" s="31"/>
      <c r="C138" s="269" t="s">
        <v>121</v>
      </c>
      <c r="D138" s="269"/>
      <c r="E138" s="269"/>
      <c r="F138" s="269"/>
      <c r="G138" s="269"/>
      <c r="H138" s="269"/>
      <c r="I138" s="269"/>
      <c r="J138" s="269"/>
      <c r="K138" s="269"/>
      <c r="L138" s="243" t="s">
        <v>128</v>
      </c>
      <c r="M138" s="244"/>
      <c r="Q138" s="84"/>
      <c r="R138" s="84"/>
      <c r="S138" s="84"/>
      <c r="T138" s="84"/>
      <c r="U138" s="84"/>
      <c r="V138" s="84"/>
      <c r="W138" s="84"/>
      <c r="X138" s="84"/>
      <c r="Y138" s="84"/>
      <c r="Z138" s="84"/>
      <c r="AA138" s="84"/>
      <c r="AB138" s="84"/>
      <c r="AC138" s="84"/>
      <c r="AD138" s="84"/>
    </row>
    <row r="139" spans="1:30" ht="43.5" customHeight="1" x14ac:dyDescent="0.4">
      <c r="A139" s="72"/>
      <c r="B139" s="72"/>
      <c r="C139" s="271" t="s">
        <v>101</v>
      </c>
      <c r="D139" s="271"/>
      <c r="E139" s="271"/>
      <c r="F139" s="271"/>
      <c r="G139" s="271"/>
      <c r="H139" s="272" t="s">
        <v>102</v>
      </c>
      <c r="I139" s="271"/>
      <c r="J139" s="271"/>
      <c r="K139" s="271"/>
      <c r="L139" s="243"/>
      <c r="M139" s="244"/>
      <c r="Q139" s="84"/>
      <c r="R139" s="84"/>
      <c r="S139" s="84"/>
      <c r="T139" s="84"/>
      <c r="U139" s="84"/>
      <c r="V139" s="84"/>
      <c r="W139" s="84"/>
      <c r="X139" s="84"/>
      <c r="Y139" s="84"/>
      <c r="Z139" s="84"/>
      <c r="AA139" s="84"/>
      <c r="AB139" s="84"/>
      <c r="AC139" s="84"/>
      <c r="AD139" s="84"/>
    </row>
    <row r="140" spans="1:30" ht="47.25" customHeight="1" x14ac:dyDescent="0.4">
      <c r="A140" s="158">
        <v>44962</v>
      </c>
      <c r="B140" s="159"/>
      <c r="C140" s="232">
        <f>IF($I$135&gt;=4,J12,0)</f>
        <v>0</v>
      </c>
      <c r="D140" s="233"/>
      <c r="E140" s="170">
        <f t="shared" ref="E140:E147" si="110">C140*7550</f>
        <v>0</v>
      </c>
      <c r="F140" s="170"/>
      <c r="G140" s="170"/>
      <c r="H140" s="232">
        <f>IF($I$135&gt;=4,J13,0)</f>
        <v>0</v>
      </c>
      <c r="I140" s="233"/>
      <c r="J140" s="228">
        <f>H140*2760</f>
        <v>0</v>
      </c>
      <c r="K140" s="229"/>
      <c r="L140" s="224">
        <f>IF($I$135&gt;=4,SUMIFS(R9:X9,C9:I9,"○",R10:X10,"&gt;0"),0)</f>
        <v>0</v>
      </c>
      <c r="M140" s="225"/>
      <c r="Q140" s="84"/>
      <c r="R140" s="84"/>
      <c r="S140" s="84"/>
      <c r="T140" s="84"/>
      <c r="U140" s="84"/>
      <c r="V140" s="84"/>
      <c r="W140" s="84"/>
      <c r="X140" s="84"/>
      <c r="Y140" s="84"/>
      <c r="Z140" s="84"/>
      <c r="AA140" s="84"/>
      <c r="AB140" s="84"/>
      <c r="AC140" s="84"/>
      <c r="AD140" s="84"/>
    </row>
    <row r="141" spans="1:30" ht="47.25" customHeight="1" x14ac:dyDescent="0.4">
      <c r="A141" s="99">
        <f>A140+7</f>
        <v>44969</v>
      </c>
      <c r="B141" s="32"/>
      <c r="C141" s="232">
        <f>IF($I$135&gt;=4,J18,0)</f>
        <v>0</v>
      </c>
      <c r="D141" s="233"/>
      <c r="E141" s="170">
        <f t="shared" si="110"/>
        <v>0</v>
      </c>
      <c r="F141" s="170"/>
      <c r="G141" s="170"/>
      <c r="H141" s="232">
        <f>IF($I$135&gt;=4,J19,0)</f>
        <v>0</v>
      </c>
      <c r="I141" s="233"/>
      <c r="J141" s="228">
        <f t="shared" ref="J141:J148" si="111">H141*2760</f>
        <v>0</v>
      </c>
      <c r="K141" s="229"/>
      <c r="L141" s="224">
        <f>IF($I$135&gt;=4,SUMIFS(R15:X15,C15:I15,"○",R16:X16,"&gt;0"),0)</f>
        <v>0</v>
      </c>
      <c r="M141" s="225"/>
      <c r="Q141" s="84"/>
      <c r="R141" s="84"/>
      <c r="S141" s="84"/>
      <c r="T141" s="84"/>
      <c r="U141" s="84"/>
      <c r="V141" s="84"/>
      <c r="W141" s="84"/>
      <c r="X141" s="84"/>
      <c r="Y141" s="84"/>
      <c r="Z141" s="84"/>
      <c r="AA141" s="84"/>
      <c r="AB141" s="84"/>
      <c r="AC141" s="84"/>
      <c r="AD141" s="84"/>
    </row>
    <row r="142" spans="1:30" ht="47.25" customHeight="1" x14ac:dyDescent="0.4">
      <c r="A142" s="99">
        <f t="shared" ref="A142:A147" si="112">A141+7</f>
        <v>44976</v>
      </c>
      <c r="B142" s="32"/>
      <c r="C142" s="232">
        <f>IF($I$135&gt;=4,J24,0)</f>
        <v>0</v>
      </c>
      <c r="D142" s="233"/>
      <c r="E142" s="170">
        <f t="shared" si="110"/>
        <v>0</v>
      </c>
      <c r="F142" s="170"/>
      <c r="G142" s="170"/>
      <c r="H142" s="232">
        <f>IF($I$135&gt;=4,J25,0)</f>
        <v>0</v>
      </c>
      <c r="I142" s="233"/>
      <c r="J142" s="228">
        <f t="shared" si="111"/>
        <v>0</v>
      </c>
      <c r="K142" s="229"/>
      <c r="L142" s="224">
        <f>IF($I$135&gt;=4,SUMIFS(R21:X21,C21:I21,"○",R22:X22,"&gt;0"),0)</f>
        <v>0</v>
      </c>
      <c r="M142" s="225"/>
      <c r="Q142" s="84"/>
      <c r="R142" s="84"/>
      <c r="S142" s="84"/>
      <c r="T142" s="84"/>
      <c r="U142" s="84"/>
      <c r="V142" s="84"/>
      <c r="W142" s="84"/>
      <c r="X142" s="84"/>
      <c r="Y142" s="84"/>
      <c r="Z142" s="84"/>
      <c r="AA142" s="84"/>
      <c r="AB142" s="84"/>
      <c r="AC142" s="84"/>
      <c r="AD142" s="84"/>
    </row>
    <row r="143" spans="1:30" ht="47.25" customHeight="1" x14ac:dyDescent="0.4">
      <c r="A143" s="99">
        <f t="shared" si="112"/>
        <v>44983</v>
      </c>
      <c r="B143" s="32"/>
      <c r="C143" s="232">
        <f>IF($I$135&gt;=4,J30,0)</f>
        <v>0</v>
      </c>
      <c r="D143" s="233"/>
      <c r="E143" s="170">
        <f t="shared" si="110"/>
        <v>0</v>
      </c>
      <c r="F143" s="170"/>
      <c r="G143" s="170"/>
      <c r="H143" s="232">
        <f>IF($I$135&gt;=4,J31,0)</f>
        <v>0</v>
      </c>
      <c r="I143" s="233"/>
      <c r="J143" s="228">
        <f t="shared" si="111"/>
        <v>0</v>
      </c>
      <c r="K143" s="229"/>
      <c r="L143" s="224">
        <f>IF($I$135&gt;=4,SUMIFS(R27:X27,C27:I27,"○",R28:X28,"&gt;0"),0)</f>
        <v>0</v>
      </c>
      <c r="M143" s="225"/>
      <c r="Q143" s="84"/>
      <c r="R143" s="84"/>
      <c r="S143" s="84"/>
      <c r="T143" s="84"/>
      <c r="U143" s="84"/>
      <c r="V143" s="84"/>
      <c r="W143" s="84"/>
      <c r="X143" s="84"/>
      <c r="Y143" s="84"/>
      <c r="Z143" s="84"/>
      <c r="AA143" s="84"/>
      <c r="AB143" s="84"/>
      <c r="AC143" s="84"/>
      <c r="AD143" s="84"/>
    </row>
    <row r="144" spans="1:30" ht="47.25" customHeight="1" x14ac:dyDescent="0.4">
      <c r="A144" s="99">
        <f t="shared" si="112"/>
        <v>44990</v>
      </c>
      <c r="B144" s="32"/>
      <c r="C144" s="232">
        <f>IF($I$135&gt;=4,J36,0)</f>
        <v>0</v>
      </c>
      <c r="D144" s="233"/>
      <c r="E144" s="170">
        <f t="shared" si="110"/>
        <v>0</v>
      </c>
      <c r="F144" s="170"/>
      <c r="G144" s="170"/>
      <c r="H144" s="232">
        <f>IF($I$135&gt;=4,J37,0)</f>
        <v>0</v>
      </c>
      <c r="I144" s="233"/>
      <c r="J144" s="228">
        <f t="shared" si="111"/>
        <v>0</v>
      </c>
      <c r="K144" s="229"/>
      <c r="L144" s="224">
        <f>IF($I$135&gt;=4,SUMIFS(R33:X33,C33:I33,"○",R34:X34,"&gt;0"),0)</f>
        <v>0</v>
      </c>
      <c r="M144" s="225"/>
      <c r="Q144" s="84"/>
      <c r="R144" s="84"/>
      <c r="S144" s="84"/>
      <c r="T144" s="84"/>
      <c r="U144" s="84"/>
      <c r="V144" s="84"/>
      <c r="W144" s="84"/>
      <c r="X144" s="84"/>
      <c r="Y144" s="84"/>
      <c r="Z144" s="84"/>
      <c r="AA144" s="84"/>
      <c r="AB144" s="84"/>
      <c r="AC144" s="84"/>
      <c r="AD144" s="84"/>
    </row>
    <row r="145" spans="1:30" ht="47.25" customHeight="1" x14ac:dyDescent="0.4">
      <c r="A145" s="99">
        <f t="shared" si="112"/>
        <v>44997</v>
      </c>
      <c r="B145" s="32"/>
      <c r="C145" s="232">
        <f>IF($I$135&gt;=4,J42,0)</f>
        <v>0</v>
      </c>
      <c r="D145" s="233"/>
      <c r="E145" s="170">
        <f t="shared" si="110"/>
        <v>0</v>
      </c>
      <c r="F145" s="170"/>
      <c r="G145" s="170"/>
      <c r="H145" s="232">
        <f>IF($I$135&gt;=4,J43,0)</f>
        <v>0</v>
      </c>
      <c r="I145" s="233"/>
      <c r="J145" s="228">
        <f t="shared" si="111"/>
        <v>0</v>
      </c>
      <c r="K145" s="229"/>
      <c r="L145" s="224">
        <f>IF($I$135&gt;=4,SUMIFS(R39:X39,C39:I39,"○",R40:X40,"&gt;0"),0)</f>
        <v>0</v>
      </c>
      <c r="M145" s="225"/>
      <c r="Q145" s="84"/>
      <c r="R145" s="84"/>
      <c r="S145" s="84"/>
      <c r="T145" s="84"/>
      <c r="U145" s="84"/>
      <c r="V145" s="84"/>
      <c r="W145" s="84"/>
      <c r="X145" s="84"/>
      <c r="Y145" s="84"/>
      <c r="Z145" s="84"/>
      <c r="AA145" s="84"/>
      <c r="AB145" s="84"/>
      <c r="AC145" s="84"/>
      <c r="AD145" s="84"/>
    </row>
    <row r="146" spans="1:30" ht="47.25" customHeight="1" x14ac:dyDescent="0.4">
      <c r="A146" s="99">
        <f t="shared" si="112"/>
        <v>45004</v>
      </c>
      <c r="B146" s="32"/>
      <c r="C146" s="232">
        <f>IF($I$135&gt;=4,J48,0)</f>
        <v>0</v>
      </c>
      <c r="D146" s="233"/>
      <c r="E146" s="170">
        <f t="shared" si="110"/>
        <v>0</v>
      </c>
      <c r="F146" s="170"/>
      <c r="G146" s="170"/>
      <c r="H146" s="232">
        <f>IF($I$135&gt;=4,J49,0)</f>
        <v>0</v>
      </c>
      <c r="I146" s="233"/>
      <c r="J146" s="228">
        <f t="shared" si="111"/>
        <v>0</v>
      </c>
      <c r="K146" s="229"/>
      <c r="L146" s="224">
        <f>IF($I$135&gt;=4,SUMIFS(R45:X45,C45:I45,"○",R46:X46,"&gt;0"),0)</f>
        <v>0</v>
      </c>
      <c r="M146" s="225"/>
      <c r="Q146" s="84"/>
      <c r="R146" s="84"/>
      <c r="S146" s="84"/>
      <c r="T146" s="84"/>
      <c r="U146" s="84"/>
      <c r="V146" s="84"/>
      <c r="W146" s="84"/>
      <c r="X146" s="84"/>
      <c r="Y146" s="84"/>
      <c r="Z146" s="84"/>
      <c r="AA146" s="84"/>
      <c r="AB146" s="84"/>
      <c r="AC146" s="84"/>
      <c r="AD146" s="84"/>
    </row>
    <row r="147" spans="1:30" ht="47.25" customHeight="1" thickBot="1" x14ac:dyDescent="0.45">
      <c r="A147" s="99">
        <f t="shared" si="112"/>
        <v>45011</v>
      </c>
      <c r="B147" s="32"/>
      <c r="C147" s="232">
        <f>IF($I$135&gt;=4,J54,0)</f>
        <v>0</v>
      </c>
      <c r="D147" s="233"/>
      <c r="E147" s="170">
        <f t="shared" si="110"/>
        <v>0</v>
      </c>
      <c r="F147" s="170"/>
      <c r="G147" s="170"/>
      <c r="H147" s="232">
        <f>IF($I$135&gt;=4,J55,0)</f>
        <v>0</v>
      </c>
      <c r="I147" s="233"/>
      <c r="J147" s="228">
        <f t="shared" si="111"/>
        <v>0</v>
      </c>
      <c r="K147" s="229"/>
      <c r="L147" s="224">
        <f>IF($I$135&gt;=4,SUMIFS(R51:X51,C51:I51,"○",R52:X52,"&gt;0"),0)</f>
        <v>0</v>
      </c>
      <c r="M147" s="225"/>
      <c r="Q147" s="84"/>
      <c r="R147" s="84"/>
      <c r="S147" s="84"/>
      <c r="T147" s="84"/>
      <c r="U147" s="84"/>
      <c r="V147" s="84"/>
      <c r="W147" s="84"/>
      <c r="X147" s="84"/>
      <c r="Y147" s="84"/>
      <c r="Z147" s="84"/>
      <c r="AA147" s="84"/>
      <c r="AB147" s="84"/>
      <c r="AC147" s="84"/>
      <c r="AD147" s="84"/>
    </row>
    <row r="148" spans="1:30" ht="47.25" customHeight="1" thickTop="1" x14ac:dyDescent="0.4">
      <c r="A148" s="39" t="s">
        <v>29</v>
      </c>
      <c r="B148" s="39"/>
      <c r="C148" s="230">
        <f>SUM(C140:D147)</f>
        <v>0</v>
      </c>
      <c r="D148" s="231"/>
      <c r="E148" s="286">
        <f>SUM(E140:G147)</f>
        <v>0</v>
      </c>
      <c r="F148" s="286"/>
      <c r="G148" s="286"/>
      <c r="H148" s="230">
        <f>SUM(H140:I147)</f>
        <v>0</v>
      </c>
      <c r="I148" s="231"/>
      <c r="J148" s="287">
        <f>SUM(J140:K147)</f>
        <v>0</v>
      </c>
      <c r="K148" s="288"/>
      <c r="L148" s="226">
        <f>SUM(L140:M147)</f>
        <v>0</v>
      </c>
      <c r="M148" s="227"/>
      <c r="Q148" s="84"/>
      <c r="R148" s="84"/>
      <c r="S148" s="84"/>
      <c r="T148" s="84"/>
      <c r="U148" s="84"/>
      <c r="V148" s="84"/>
      <c r="W148" s="84"/>
      <c r="X148" s="84"/>
      <c r="Y148" s="84"/>
      <c r="Z148" s="84"/>
      <c r="AA148" s="84"/>
      <c r="AB148" s="84"/>
      <c r="AC148" s="84"/>
      <c r="AD148" s="84"/>
    </row>
    <row r="149" spans="1:30" ht="46.5" customHeight="1" x14ac:dyDescent="0.4">
      <c r="A149" s="131"/>
      <c r="B149" s="38"/>
      <c r="C149" s="38"/>
      <c r="E149" s="218"/>
      <c r="F149" s="218"/>
      <c r="G149" s="218"/>
      <c r="H149" s="40"/>
      <c r="I149" s="40"/>
      <c r="J149" s="40"/>
      <c r="K149" s="40"/>
      <c r="L149" s="40"/>
      <c r="M149" s="40"/>
      <c r="N149" s="40"/>
      <c r="O149" s="40"/>
      <c r="Q149" s="84"/>
      <c r="R149" s="84"/>
      <c r="S149" s="84"/>
      <c r="T149" s="84"/>
      <c r="U149" s="84"/>
      <c r="V149" s="84"/>
      <c r="W149" s="84"/>
      <c r="X149" s="84"/>
      <c r="Y149" s="84"/>
      <c r="Z149" s="84"/>
      <c r="AA149" s="84"/>
      <c r="AB149" s="84"/>
      <c r="AC149" s="84"/>
      <c r="AD149" s="84"/>
    </row>
    <row r="150" spans="1:30" s="84" customFormat="1" ht="27.75" customHeight="1" x14ac:dyDescent="0.4">
      <c r="A150" s="38"/>
      <c r="B150" s="38"/>
      <c r="C150" s="38"/>
      <c r="D150" s="127"/>
      <c r="E150" s="128"/>
      <c r="F150" s="128"/>
      <c r="G150" s="128"/>
      <c r="H150" s="40"/>
      <c r="I150" s="40"/>
      <c r="J150" s="40"/>
      <c r="K150" s="40"/>
      <c r="L150" s="40"/>
      <c r="M150" s="40"/>
      <c r="N150" s="40"/>
      <c r="O150" s="40"/>
    </row>
    <row r="151" spans="1:30" s="84" customFormat="1" ht="35.25" x14ac:dyDescent="0.4">
      <c r="A151" s="38"/>
      <c r="B151" s="38"/>
      <c r="C151" s="38"/>
      <c r="D151" s="127"/>
      <c r="E151" s="128"/>
      <c r="F151" s="128"/>
      <c r="G151" s="128"/>
      <c r="H151" s="40"/>
      <c r="I151" s="40"/>
      <c r="J151" s="40"/>
      <c r="K151" s="40"/>
      <c r="L151" s="40"/>
      <c r="M151" s="40"/>
    </row>
    <row r="152" spans="1:30" s="84" customFormat="1" ht="36" thickTop="1" x14ac:dyDescent="0.4">
      <c r="A152" s="38"/>
      <c r="B152" s="38"/>
      <c r="C152" s="38"/>
      <c r="D152" s="127"/>
      <c r="E152" s="128"/>
      <c r="F152" s="128"/>
      <c r="G152" s="128"/>
      <c r="H152" s="40"/>
      <c r="I152" s="40"/>
      <c r="J152" s="40"/>
      <c r="K152" s="40"/>
      <c r="L152" s="40"/>
      <c r="M152" s="40"/>
    </row>
    <row r="153" spans="1:30" s="84" customFormat="1" ht="35.25" x14ac:dyDescent="0.4">
      <c r="A153" s="38"/>
      <c r="B153" s="38"/>
      <c r="C153" s="38"/>
      <c r="D153" s="127"/>
      <c r="E153" s="128"/>
      <c r="F153" s="128"/>
      <c r="G153" s="128"/>
      <c r="H153" s="40"/>
      <c r="I153" s="40"/>
      <c r="J153" s="40"/>
      <c r="K153" s="40"/>
      <c r="L153" s="40"/>
      <c r="M153" s="40"/>
    </row>
    <row r="154" spans="1:30" s="84" customFormat="1" ht="55.5" customHeight="1" x14ac:dyDescent="0.4">
      <c r="A154" s="38"/>
      <c r="B154" s="38"/>
      <c r="C154" s="38"/>
      <c r="D154" s="127"/>
      <c r="E154" s="128"/>
      <c r="F154" s="128"/>
      <c r="G154" s="128"/>
      <c r="H154" s="40"/>
      <c r="I154" s="40"/>
      <c r="J154" s="40"/>
      <c r="K154" s="40"/>
      <c r="L154" s="40"/>
      <c r="M154" s="40"/>
    </row>
    <row r="155" spans="1:30" ht="65.25" customHeight="1" x14ac:dyDescent="0.4">
      <c r="A155" s="33" t="s">
        <v>18</v>
      </c>
      <c r="B155" s="281"/>
      <c r="C155" s="282"/>
      <c r="D155" s="282"/>
      <c r="E155" s="282"/>
      <c r="F155" s="291"/>
      <c r="G155" s="289" t="s">
        <v>19</v>
      </c>
      <c r="H155" s="290"/>
      <c r="I155" s="283"/>
      <c r="J155" s="283"/>
      <c r="K155" s="283"/>
      <c r="L155" s="283"/>
      <c r="M155" s="283"/>
      <c r="N155" s="84"/>
      <c r="O155" s="84"/>
    </row>
    <row r="156" spans="1:30" ht="65.25" customHeight="1" x14ac:dyDescent="0.4">
      <c r="A156" s="33" t="s">
        <v>20</v>
      </c>
      <c r="B156" s="281"/>
      <c r="C156" s="282"/>
      <c r="D156" s="282"/>
      <c r="E156" s="282"/>
      <c r="F156" s="291"/>
      <c r="G156" s="289" t="s">
        <v>21</v>
      </c>
      <c r="H156" s="290"/>
      <c r="I156" s="283"/>
      <c r="J156" s="283"/>
      <c r="K156" s="283"/>
      <c r="L156" s="283"/>
      <c r="M156" s="283"/>
      <c r="N156" s="84"/>
      <c r="O156" s="84"/>
    </row>
    <row r="157" spans="1:30" ht="65.25" customHeight="1" x14ac:dyDescent="0.4">
      <c r="A157" s="33" t="s">
        <v>22</v>
      </c>
      <c r="B157" s="281"/>
      <c r="C157" s="282"/>
      <c r="D157" s="282"/>
      <c r="E157" s="282"/>
      <c r="F157" s="291"/>
      <c r="G157" s="289" t="s">
        <v>23</v>
      </c>
      <c r="H157" s="290"/>
      <c r="I157" s="283"/>
      <c r="J157" s="283"/>
      <c r="K157" s="283"/>
      <c r="L157" s="283"/>
      <c r="M157" s="283"/>
      <c r="N157" s="84"/>
      <c r="O157" s="84"/>
    </row>
    <row r="158" spans="1:30" ht="65.25" customHeight="1" x14ac:dyDescent="0.4">
      <c r="A158" s="33" t="s">
        <v>25</v>
      </c>
      <c r="B158" s="281"/>
      <c r="C158" s="282"/>
      <c r="D158" s="282"/>
      <c r="E158" s="282"/>
      <c r="F158" s="282"/>
      <c r="G158" s="282"/>
      <c r="H158" s="282"/>
      <c r="I158" s="282"/>
      <c r="J158" s="282"/>
      <c r="K158" s="282"/>
      <c r="L158" s="282"/>
      <c r="M158" s="282"/>
      <c r="N158" s="84"/>
      <c r="O158" s="84"/>
    </row>
    <row r="159" spans="1:30" ht="65.25" customHeight="1" x14ac:dyDescent="0.4">
      <c r="A159" s="33" t="s">
        <v>24</v>
      </c>
      <c r="B159" s="281"/>
      <c r="C159" s="282"/>
      <c r="D159" s="282"/>
      <c r="E159" s="282"/>
      <c r="F159" s="282"/>
      <c r="G159" s="282"/>
      <c r="H159" s="282"/>
      <c r="I159" s="282"/>
      <c r="J159" s="282"/>
      <c r="K159" s="282"/>
      <c r="L159" s="282"/>
      <c r="M159" s="282"/>
      <c r="N159" s="84"/>
      <c r="O159" s="84"/>
    </row>
    <row r="160" spans="1:30" x14ac:dyDescent="0.4">
      <c r="N160" s="84"/>
      <c r="O160" s="84"/>
    </row>
    <row r="161" spans="14:15" x14ac:dyDescent="0.4">
      <c r="N161" s="84"/>
      <c r="O161" s="84"/>
    </row>
  </sheetData>
  <mergeCells count="152">
    <mergeCell ref="B159:M159"/>
    <mergeCell ref="B158:M158"/>
    <mergeCell ref="I157:M157"/>
    <mergeCell ref="I156:M156"/>
    <mergeCell ref="I155:M155"/>
    <mergeCell ref="G59:H59"/>
    <mergeCell ref="G61:H61"/>
    <mergeCell ref="G60:H60"/>
    <mergeCell ref="G62:H62"/>
    <mergeCell ref="G63:H63"/>
    <mergeCell ref="C148:D148"/>
    <mergeCell ref="E148:G148"/>
    <mergeCell ref="J148:K148"/>
    <mergeCell ref="G155:H155"/>
    <mergeCell ref="G156:H156"/>
    <mergeCell ref="G157:H157"/>
    <mergeCell ref="B155:F155"/>
    <mergeCell ref="B156:F156"/>
    <mergeCell ref="B157:F157"/>
    <mergeCell ref="E145:G145"/>
    <mergeCell ref="J145:K145"/>
    <mergeCell ref="C140:D140"/>
    <mergeCell ref="E140:G140"/>
    <mergeCell ref="E149:G149"/>
    <mergeCell ref="C1:I1"/>
    <mergeCell ref="A122:O122"/>
    <mergeCell ref="F129:K129"/>
    <mergeCell ref="C138:K138"/>
    <mergeCell ref="A135:H135"/>
    <mergeCell ref="C139:G139"/>
    <mergeCell ref="H139:K139"/>
    <mergeCell ref="E143:G143"/>
    <mergeCell ref="J143:K143"/>
    <mergeCell ref="G57:H57"/>
    <mergeCell ref="G58:H58"/>
    <mergeCell ref="A63:F63"/>
    <mergeCell ref="A62:F62"/>
    <mergeCell ref="C141:D141"/>
    <mergeCell ref="E141:G141"/>
    <mergeCell ref="J141:K141"/>
    <mergeCell ref="J62:M62"/>
    <mergeCell ref="A55:B55"/>
    <mergeCell ref="A33:B33"/>
    <mergeCell ref="A39:B39"/>
    <mergeCell ref="A45:B45"/>
    <mergeCell ref="A51:B51"/>
    <mergeCell ref="J8:K8"/>
    <mergeCell ref="L7:M7"/>
    <mergeCell ref="C147:D147"/>
    <mergeCell ref="E147:G147"/>
    <mergeCell ref="J147:K147"/>
    <mergeCell ref="J13:K13"/>
    <mergeCell ref="A31:B31"/>
    <mergeCell ref="A36:B36"/>
    <mergeCell ref="A37:B37"/>
    <mergeCell ref="A42:B42"/>
    <mergeCell ref="A43:B43"/>
    <mergeCell ref="A48:B48"/>
    <mergeCell ref="A49:B49"/>
    <mergeCell ref="A54:B54"/>
    <mergeCell ref="J47:K47"/>
    <mergeCell ref="A13:B13"/>
    <mergeCell ref="J20:K20"/>
    <mergeCell ref="J21:K22"/>
    <mergeCell ref="J23:K23"/>
    <mergeCell ref="J24:K24"/>
    <mergeCell ref="J25:K25"/>
    <mergeCell ref="J26:K26"/>
    <mergeCell ref="J27:K28"/>
    <mergeCell ref="J29:K29"/>
    <mergeCell ref="J30:K30"/>
    <mergeCell ref="A12:B12"/>
    <mergeCell ref="A18:B18"/>
    <mergeCell ref="A19:B19"/>
    <mergeCell ref="A24:B24"/>
    <mergeCell ref="A25:B25"/>
    <mergeCell ref="A30:B30"/>
    <mergeCell ref="A7:B8"/>
    <mergeCell ref="A9:B9"/>
    <mergeCell ref="A15:B15"/>
    <mergeCell ref="A21:B21"/>
    <mergeCell ref="A27:B27"/>
    <mergeCell ref="J36:K36"/>
    <mergeCell ref="J37:K37"/>
    <mergeCell ref="J38:K38"/>
    <mergeCell ref="J39:K40"/>
    <mergeCell ref="J41:K41"/>
    <mergeCell ref="J42:K42"/>
    <mergeCell ref="J43:K43"/>
    <mergeCell ref="J44:K44"/>
    <mergeCell ref="J45:K46"/>
    <mergeCell ref="J12:K12"/>
    <mergeCell ref="J11:K11"/>
    <mergeCell ref="J9:K10"/>
    <mergeCell ref="J14:K14"/>
    <mergeCell ref="J15:K16"/>
    <mergeCell ref="J17:K17"/>
    <mergeCell ref="J18:K18"/>
    <mergeCell ref="J19:K19"/>
    <mergeCell ref="A126:M126"/>
    <mergeCell ref="J53:K53"/>
    <mergeCell ref="J54:K54"/>
    <mergeCell ref="J55:K55"/>
    <mergeCell ref="A77:J78"/>
    <mergeCell ref="A79:J79"/>
    <mergeCell ref="J115:L115"/>
    <mergeCell ref="J118:M118"/>
    <mergeCell ref="J48:K48"/>
    <mergeCell ref="J49:K49"/>
    <mergeCell ref="J50:K50"/>
    <mergeCell ref="J51:K52"/>
    <mergeCell ref="J31:K31"/>
    <mergeCell ref="J32:K32"/>
    <mergeCell ref="J33:K34"/>
    <mergeCell ref="J35:K35"/>
    <mergeCell ref="A61:F61"/>
    <mergeCell ref="A60:F60"/>
    <mergeCell ref="A59:F59"/>
    <mergeCell ref="A58:F58"/>
    <mergeCell ref="A57:F57"/>
    <mergeCell ref="J63:M63"/>
    <mergeCell ref="L144:M144"/>
    <mergeCell ref="L145:M145"/>
    <mergeCell ref="L146:M146"/>
    <mergeCell ref="L143:M143"/>
    <mergeCell ref="C144:D144"/>
    <mergeCell ref="E144:G144"/>
    <mergeCell ref="J144:K144"/>
    <mergeCell ref="C145:D145"/>
    <mergeCell ref="E142:G142"/>
    <mergeCell ref="J142:K142"/>
    <mergeCell ref="L138:M139"/>
    <mergeCell ref="L140:M140"/>
    <mergeCell ref="L141:M141"/>
    <mergeCell ref="L142:M142"/>
    <mergeCell ref="C143:D143"/>
    <mergeCell ref="C146:D146"/>
    <mergeCell ref="E146:G146"/>
    <mergeCell ref="C142:D142"/>
    <mergeCell ref="L147:M147"/>
    <mergeCell ref="L148:M148"/>
    <mergeCell ref="J140:K140"/>
    <mergeCell ref="H148:I148"/>
    <mergeCell ref="H147:I147"/>
    <mergeCell ref="H146:I146"/>
    <mergeCell ref="H145:I145"/>
    <mergeCell ref="H144:I144"/>
    <mergeCell ref="H143:I143"/>
    <mergeCell ref="H142:I142"/>
    <mergeCell ref="H141:I141"/>
    <mergeCell ref="H140:I140"/>
    <mergeCell ref="J146:K146"/>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rowBreaks count="2" manualBreakCount="2">
    <brk id="63" max="16383" man="1"/>
    <brk id="1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2022-11-24T04:50:13Z</cp:lastPrinted>
  <dcterms:created xsi:type="dcterms:W3CDTF">2021-05-25T06:48:22Z</dcterms:created>
  <dcterms:modified xsi:type="dcterms:W3CDTF">2023-01-16T05:12:28Z</dcterms:modified>
</cp:coreProperties>
</file>