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8534E06F-1435-4ABB-BC70-0C7FC9002F2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1" i="1" l="1"/>
  <c r="W21" i="1" s="1"/>
  <c r="U21" i="1"/>
  <c r="T21" i="1"/>
  <c r="U20" i="1"/>
  <c r="T20" i="1"/>
  <c r="V20" i="1" s="1"/>
  <c r="W20" i="1" s="1"/>
  <c r="U19" i="1"/>
  <c r="T19" i="1"/>
  <c r="V19" i="1" s="1"/>
  <c r="W19" i="1" s="1"/>
  <c r="U18" i="1"/>
  <c r="T18" i="1"/>
  <c r="V18" i="1" s="1"/>
  <c r="W18" i="1" s="1"/>
  <c r="V17" i="1"/>
  <c r="W17" i="1" s="1"/>
  <c r="U17" i="1"/>
  <c r="T17" i="1"/>
  <c r="U16" i="1"/>
  <c r="T16" i="1"/>
  <c r="V16" i="1" s="1"/>
  <c r="W16" i="1" s="1"/>
  <c r="U15" i="1"/>
  <c r="T15" i="1"/>
  <c r="V15" i="1" s="1"/>
  <c r="W15" i="1" s="1"/>
  <c r="U14" i="1"/>
  <c r="T14" i="1"/>
  <c r="V14" i="1" s="1"/>
  <c r="W14" i="1" s="1"/>
  <c r="V13" i="1"/>
  <c r="W13" i="1" s="1"/>
  <c r="U13" i="1"/>
  <c r="T13" i="1"/>
  <c r="V12" i="1"/>
  <c r="W12" i="1" s="1"/>
  <c r="U12" i="1"/>
  <c r="T12" i="1"/>
  <c r="U11" i="1"/>
  <c r="T11" i="1"/>
  <c r="V11" i="1" s="1"/>
  <c r="W11" i="1" s="1"/>
  <c r="U10" i="1"/>
  <c r="T10" i="1"/>
  <c r="V10" i="1" s="1"/>
  <c r="W10" i="1" s="1"/>
  <c r="U9" i="1"/>
  <c r="V9" i="1" s="1"/>
  <c r="W9" i="1" s="1"/>
  <c r="T9" i="1"/>
  <c r="U8" i="1"/>
  <c r="T8" i="1"/>
  <c r="V8" i="1" s="1"/>
  <c r="W8" i="1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U7" i="1"/>
  <c r="T7" i="1"/>
  <c r="V7" i="1" s="1"/>
  <c r="W7" i="1" s="1"/>
</calcChain>
</file>

<file path=xl/sharedStrings.xml><?xml version="1.0" encoding="utf-8"?>
<sst xmlns="http://schemas.openxmlformats.org/spreadsheetml/2006/main" count="265" uniqueCount="81">
  <si>
    <t>３　国立医薬品食品衛生研究所における検査</t>
  </si>
  <si>
    <t>NO</t>
    <phoneticPr fontId="5"/>
  </si>
  <si>
    <t>報告自治体</t>
    <rPh sb="0" eb="2">
      <t>ホウコク</t>
    </rPh>
    <rPh sb="2" eb="5">
      <t>ジチタイ</t>
    </rPh>
    <phoneticPr fontId="5"/>
  </si>
  <si>
    <t>実施主体</t>
    <rPh sb="0" eb="2">
      <t>ジッシ</t>
    </rPh>
    <phoneticPr fontId="5"/>
  </si>
  <si>
    <t>産地</t>
    <rPh sb="0" eb="2">
      <t>サンチ</t>
    </rPh>
    <phoneticPr fontId="5"/>
  </si>
  <si>
    <t>非流通品
／流通品</t>
    <rPh sb="0" eb="1">
      <t>ヒ</t>
    </rPh>
    <rPh sb="1" eb="3">
      <t>リュウツウ</t>
    </rPh>
    <rPh sb="3" eb="4">
      <t>ヒン</t>
    </rPh>
    <phoneticPr fontId="5"/>
  </si>
  <si>
    <t>食品
カテゴリ</t>
    <phoneticPr fontId="5"/>
  </si>
  <si>
    <t>品目</t>
    <rPh sb="0" eb="2">
      <t>ヒンモク</t>
    </rPh>
    <phoneticPr fontId="5"/>
  </si>
  <si>
    <t>検査</t>
    <phoneticPr fontId="5"/>
  </si>
  <si>
    <t>日時</t>
    <rPh sb="0" eb="2">
      <t>ニチジ</t>
    </rPh>
    <phoneticPr fontId="5"/>
  </si>
  <si>
    <t>結果（Bq/kg)</t>
    <rPh sb="0" eb="2">
      <t>ケッカ</t>
    </rPh>
    <phoneticPr fontId="5"/>
  </si>
  <si>
    <t>都道府県</t>
    <rPh sb="0" eb="4">
      <t>トドウフケン</t>
    </rPh>
    <phoneticPr fontId="5"/>
  </si>
  <si>
    <t>市町村</t>
    <rPh sb="0" eb="3">
      <t>シチョウソン</t>
    </rPh>
    <phoneticPr fontId="5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</si>
  <si>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5"/>
  </si>
  <si>
    <t>品目名</t>
    <rPh sb="2" eb="3">
      <t>メイ</t>
    </rPh>
    <phoneticPr fontId="5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</si>
  <si>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5"/>
  </si>
  <si>
    <t>検査機関</t>
    <phoneticPr fontId="5"/>
  </si>
  <si>
    <t>検査法</t>
    <rPh sb="0" eb="2">
      <t>ケンサ</t>
    </rPh>
    <rPh sb="2" eb="3">
      <t>ホウ</t>
    </rPh>
    <phoneticPr fontId="5"/>
  </si>
  <si>
    <t>採取日
（購入日)</t>
  </si>
  <si>
    <t>結果
判明日</t>
    <phoneticPr fontId="5"/>
  </si>
  <si>
    <t>入力用</t>
    <rPh sb="0" eb="3">
      <t>ニュウリョクヨウ</t>
    </rPh>
    <phoneticPr fontId="1"/>
  </si>
  <si>
    <t>Cs-134</t>
    <phoneticPr fontId="5"/>
  </si>
  <si>
    <t>Cs-137</t>
    <phoneticPr fontId="5"/>
  </si>
  <si>
    <t>Cs合計</t>
    <rPh sb="2" eb="4">
      <t>ゴウケイ</t>
    </rPh>
    <phoneticPr fontId="5"/>
  </si>
  <si>
    <t>基準超過</t>
    <rPh sb="0" eb="2">
      <t>キジュン</t>
    </rPh>
    <rPh sb="2" eb="4">
      <t>チョウカ</t>
    </rPh>
    <phoneticPr fontId="5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</si>
  <si>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5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</si>
  <si>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5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</si>
  <si>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</si>
  <si>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</si>
  <si>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</si>
  <si>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</si>
  <si>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―</t>
    <phoneticPr fontId="1"/>
  </si>
  <si>
    <t>国立医薬品食品衛生研究所</t>
    <rPh sb="0" eb="12">
      <t>コクリツイヤクヒンショクヒンエイセイケンキュウショ</t>
    </rPh>
    <phoneticPr fontId="1"/>
  </si>
  <si>
    <t>茨城県</t>
    <rPh sb="0" eb="3">
      <t>イバラキケン</t>
    </rPh>
    <phoneticPr fontId="7"/>
  </si>
  <si>
    <t>流通品</t>
    <rPh sb="0" eb="2">
      <t>リュウツウ</t>
    </rPh>
    <rPh sb="2" eb="3">
      <t>ヒン</t>
    </rPh>
    <phoneticPr fontId="8"/>
  </si>
  <si>
    <t>農産物</t>
    <rPh sb="0" eb="3">
      <t>ノウサンブツ</t>
    </rPh>
    <phoneticPr fontId="5"/>
  </si>
  <si>
    <t>コメ</t>
  </si>
  <si>
    <t>栽培</t>
    <rPh sb="0" eb="2">
      <t>サイバイ</t>
    </rPh>
    <phoneticPr fontId="1"/>
  </si>
  <si>
    <t>品種：あきたこまち</t>
    <rPh sb="0" eb="2">
      <t>ヒンシュ</t>
    </rPh>
    <phoneticPr fontId="1"/>
  </si>
  <si>
    <t>制限なし</t>
    <rPh sb="0" eb="2">
      <t>セイゲン</t>
    </rPh>
    <phoneticPr fontId="8"/>
  </si>
  <si>
    <t>CsI</t>
  </si>
  <si>
    <t>-</t>
    <phoneticPr fontId="1"/>
  </si>
  <si>
    <t>&lt;25</t>
    <phoneticPr fontId="1"/>
  </si>
  <si>
    <t>神奈川県</t>
    <rPh sb="0" eb="4">
      <t>カナガワケン</t>
    </rPh>
    <phoneticPr fontId="7"/>
  </si>
  <si>
    <t>ミカン</t>
  </si>
  <si>
    <t>秋田県</t>
    <rPh sb="0" eb="3">
      <t>アキタケン</t>
    </rPh>
    <phoneticPr fontId="7"/>
  </si>
  <si>
    <t>トンビマイタケ</t>
  </si>
  <si>
    <t>原木</t>
    <rPh sb="0" eb="2">
      <t>ゲンボク</t>
    </rPh>
    <phoneticPr fontId="1"/>
  </si>
  <si>
    <t>湯沢市</t>
    <rPh sb="0" eb="3">
      <t>ユザワシ</t>
    </rPh>
    <phoneticPr fontId="1"/>
  </si>
  <si>
    <t>シイタケ</t>
  </si>
  <si>
    <t>横手市</t>
    <rPh sb="0" eb="3">
      <t>ヨコテシ</t>
    </rPh>
    <phoneticPr fontId="1"/>
  </si>
  <si>
    <t>山内</t>
    <rPh sb="0" eb="2">
      <t>サンナイ</t>
    </rPh>
    <phoneticPr fontId="1"/>
  </si>
  <si>
    <t>ウワバミソウ</t>
    <phoneticPr fontId="1"/>
  </si>
  <si>
    <t>天然</t>
    <rPh sb="0" eb="2">
      <t>テンネン</t>
    </rPh>
    <phoneticPr fontId="1"/>
  </si>
  <si>
    <t>部位：球芽、別名：ミズノミ</t>
    <rPh sb="0" eb="2">
      <t>ブイ</t>
    </rPh>
    <rPh sb="3" eb="4">
      <t>タマ</t>
    </rPh>
    <rPh sb="4" eb="5">
      <t>メ</t>
    </rPh>
    <rPh sb="6" eb="8">
      <t>ベツメイ</t>
    </rPh>
    <phoneticPr fontId="1"/>
  </si>
  <si>
    <t>美郷町</t>
    <rPh sb="0" eb="2">
      <t>ミサト</t>
    </rPh>
    <rPh sb="2" eb="3">
      <t>マチ</t>
    </rPh>
    <phoneticPr fontId="1"/>
  </si>
  <si>
    <t>畜産物</t>
    <rPh sb="0" eb="3">
      <t>チクサンブツ</t>
    </rPh>
    <phoneticPr fontId="5"/>
  </si>
  <si>
    <t>その他</t>
    <rPh sb="2" eb="3">
      <t>タ</t>
    </rPh>
    <phoneticPr fontId="5"/>
  </si>
  <si>
    <t>乾燥トンビマイタケ</t>
    <rPh sb="0" eb="2">
      <t>カンソウ</t>
    </rPh>
    <phoneticPr fontId="1"/>
  </si>
  <si>
    <t>Ge</t>
  </si>
  <si>
    <t>&lt;2.004475</t>
  </si>
  <si>
    <t>&lt;1.6681</t>
  </si>
  <si>
    <t>大仙市</t>
    <rPh sb="0" eb="3">
      <t>ダイセンシ</t>
    </rPh>
    <phoneticPr fontId="1"/>
  </si>
  <si>
    <t>協和</t>
    <rPh sb="0" eb="2">
      <t>キョウワ</t>
    </rPh>
    <phoneticPr fontId="1"/>
  </si>
  <si>
    <t>クルミ</t>
  </si>
  <si>
    <t>自然</t>
    <rPh sb="0" eb="2">
      <t>シゼン</t>
    </rPh>
    <phoneticPr fontId="1"/>
  </si>
  <si>
    <t>品種：五百川</t>
    <rPh sb="0" eb="2">
      <t>ヒンシュ</t>
    </rPh>
    <rPh sb="3" eb="6">
      <t>イモガワ</t>
    </rPh>
    <phoneticPr fontId="1"/>
  </si>
  <si>
    <t>岩手県</t>
    <rPh sb="0" eb="3">
      <t>イワテケン</t>
    </rPh>
    <phoneticPr fontId="7"/>
  </si>
  <si>
    <t>九戸村</t>
    <rPh sb="0" eb="3">
      <t>クノヘムラ</t>
    </rPh>
    <phoneticPr fontId="1"/>
  </si>
  <si>
    <t>コウタケ</t>
  </si>
  <si>
    <t>&lt;3.5390</t>
  </si>
  <si>
    <t>牛乳・乳児用食品</t>
    <rPh sb="0" eb="2">
      <t>ギュウニュウ</t>
    </rPh>
    <rPh sb="3" eb="6">
      <t>ニュウジヨウ</t>
    </rPh>
    <rPh sb="6" eb="8">
      <t>ショクヒン</t>
    </rPh>
    <phoneticPr fontId="5"/>
  </si>
  <si>
    <t>調製粉乳</t>
    <rPh sb="0" eb="2">
      <t>チョウセイ</t>
    </rPh>
    <rPh sb="2" eb="4">
      <t>フンニュウ</t>
    </rPh>
    <phoneticPr fontId="1"/>
  </si>
  <si>
    <t>―</t>
  </si>
  <si>
    <t>&lt;0.94076</t>
  </si>
  <si>
    <t>&lt;0.89593</t>
  </si>
  <si>
    <t>&lt;1.83669</t>
  </si>
  <si>
    <t>ベビーフード</t>
    <phoneticPr fontId="1"/>
  </si>
  <si>
    <t>&lt;0.56791</t>
  </si>
  <si>
    <t>&lt;0.49100</t>
  </si>
  <si>
    <t>&lt;1.05891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</si>
</sst>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name val="游ゴシック"/>
      <family val="3"/>
      <charset val="128"/>
    </font>
    <font>
      <sz val="11"/>
      <name val="游ゴシック"/>
      <family val="3"/>
      <charset val="128"/>
    </font>
    <font>
      <b/>
      <sz val="14"/>
      <name val="游ゴシック"/>
      <family val="3"/>
      <charset val="128"/>
    </font>
    <font>
      <sz val="6"/>
      <name val="ＭＳ Ｐゴシック"/>
      <family val="3"/>
      <charset val="128"/>
    </font>
    <font>
      <sz val="10"/>
      <name val="游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176" fontId="3" fillId="2" borderId="34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2" borderId="35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57" fontId="3" fillId="2" borderId="36" xfId="0" applyNumberFormat="1" applyFont="1" applyFill="1" applyBorder="1" applyAlignment="1">
      <alignment horizontal="center" vertical="center"/>
    </xf>
    <xf numFmtId="176" fontId="3" fillId="0" borderId="37" xfId="0" applyNumberFormat="1" applyFont="1" applyBorder="1" applyAlignment="1">
      <alignment horizontal="center" vertical="center"/>
    </xf>
    <xf numFmtId="176" fontId="3" fillId="2" borderId="40" xfId="0" applyNumberFormat="1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3" borderId="35" xfId="0" applyFont="1" applyFill="1" applyBorder="1" applyAlignment="1">
      <alignment horizontal="center" vertical="center"/>
    </xf>
    <xf numFmtId="0" fontId="3" fillId="3" borderId="42" xfId="0" applyFont="1" applyFill="1" applyBorder="1" applyAlignment="1">
      <alignment horizontal="center" vertical="center"/>
    </xf>
    <xf numFmtId="176" fontId="3" fillId="2" borderId="43" xfId="0" applyNumberFormat="1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176" fontId="3" fillId="2" borderId="44" xfId="0" applyNumberFormat="1" applyFont="1" applyFill="1" applyBorder="1" applyAlignment="1">
      <alignment horizontal="center" vertical="center"/>
    </xf>
    <xf numFmtId="176" fontId="3" fillId="2" borderId="12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3" fillId="3" borderId="14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left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25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176" fontId="3" fillId="2" borderId="19" xfId="0" applyNumberFormat="1" applyFont="1" applyFill="1" applyBorder="1" applyAlignment="1">
      <alignment horizontal="center" vertical="center" wrapText="1"/>
    </xf>
    <xf numFmtId="176" fontId="3" fillId="2" borderId="16" xfId="0" applyNumberFormat="1" applyFont="1" applyFill="1" applyBorder="1" applyAlignment="1">
      <alignment horizontal="center" vertical="center" wrapText="1"/>
    </xf>
    <xf numFmtId="176" fontId="3" fillId="2" borderId="31" xfId="0" applyNumberFormat="1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176" fontId="3" fillId="2" borderId="23" xfId="0" applyNumberFormat="1" applyFont="1" applyFill="1" applyBorder="1" applyAlignment="1">
      <alignment horizontal="center" vertical="center" wrapText="1"/>
    </xf>
    <xf numFmtId="176" fontId="3" fillId="2" borderId="27" xfId="0" applyNumberFormat="1" applyFont="1" applyFill="1" applyBorder="1" applyAlignment="1">
      <alignment horizontal="center" vertical="center" wrapText="1"/>
    </xf>
    <xf numFmtId="176" fontId="3" fillId="2" borderId="20" xfId="0" applyNumberFormat="1" applyFont="1" applyFill="1" applyBorder="1" applyAlignment="1">
      <alignment horizontal="center" vertical="center" wrapText="1"/>
    </xf>
    <xf numFmtId="176" fontId="3" fillId="2" borderId="2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76" fontId="2" fillId="2" borderId="9" xfId="0" applyNumberFormat="1" applyFont="1" applyFill="1" applyBorder="1" applyAlignment="1">
      <alignment horizontal="center" vertical="center" wrapText="1"/>
    </xf>
    <xf numFmtId="176" fontId="2" fillId="2" borderId="10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vertical="center"/>
    </xf>
    <xf numFmtId="0" fontId="3" fillId="2" borderId="46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vertical="center"/>
    </xf>
  </cellXfs>
  <cellStyles count="1">
    <cellStyle name="標準" xfId="0" builtinId="0"/>
  </cellStyles>
  <dxfs count="2"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2"/>
  <sheetViews>
    <sheetView tabSelected="1" workbookViewId="0">
      <selection sqref="A1:XFD1048576"/>
    </sheetView>
  </sheetViews>
  <sheetFormatPr defaultColWidth="9" defaultRowHeight="18.75" x14ac:dyDescent="0.4"/>
  <cols>
    <col min="1" max="1" width="8.625" style="4" customWidth="1"/>
    <col min="2" max="2" width="10.625" style="28" customWidth="1"/>
    <col min="3" max="3" width="26" style="28" bestFit="1" customWidth="1"/>
    <col min="4" max="4" width="10.625" style="28" customWidth="1"/>
    <col min="5" max="5" width="13.875" style="28" customWidth="1"/>
    <col min="6" max="6" width="26" style="29" bestFit="1" customWidth="1"/>
    <col min="7" max="8" width="17.625" style="29" bestFit="1" customWidth="1"/>
    <col min="9" max="9" width="19.25" style="28" bestFit="1" customWidth="1"/>
    <col min="10" max="10" width="39.625" style="29" bestFit="1" customWidth="1"/>
    <col min="11" max="11" width="27.625" style="28" bestFit="1" customWidth="1"/>
    <col min="12" max="12" width="28.125" style="29" bestFit="1" customWidth="1"/>
    <col min="13" max="13" width="26" style="28" bestFit="1" customWidth="1"/>
    <col min="14" max="14" width="10.625" style="28" customWidth="1"/>
    <col min="15" max="16" width="10.625" style="30" customWidth="1"/>
    <col min="17" max="18" width="12.625" style="28" customWidth="1"/>
    <col min="19" max="19" width="12.625" style="30" customWidth="1"/>
    <col min="20" max="22" width="10.625" style="28" customWidth="1"/>
    <col min="23" max="23" width="10.625" style="4" customWidth="1"/>
    <col min="24" max="24" width="13.5" style="4" customWidth="1"/>
    <col min="25" max="16384" width="9" style="4"/>
  </cols>
  <sheetData>
    <row r="1" spans="1:24" x14ac:dyDescent="0.4">
      <c r="A1" t="s">
        <v>0</v>
      </c>
      <c r="B1" s="1"/>
      <c r="C1" s="1"/>
      <c r="D1" s="2"/>
      <c r="E1" s="1"/>
      <c r="F1" s="1"/>
      <c r="G1" s="1"/>
      <c r="H1" s="1"/>
      <c r="I1" s="1"/>
      <c r="J1" s="1"/>
      <c r="K1" s="1"/>
      <c r="L1" s="2"/>
      <c r="M1" s="1"/>
      <c r="N1" s="1"/>
      <c r="O1" s="3"/>
      <c r="P1" s="3"/>
      <c r="Q1" s="1"/>
      <c r="R1" s="1"/>
      <c r="S1" s="3"/>
      <c r="T1" s="1"/>
      <c r="U1" s="1"/>
      <c r="V1" s="4"/>
    </row>
    <row r="2" spans="1:24" ht="24.75" thickBot="1" x14ac:dyDescent="0.45">
      <c r="A2" s="81"/>
      <c r="B2" s="1"/>
      <c r="C2" s="83"/>
      <c r="D2" s="2"/>
      <c r="E2" s="1"/>
      <c r="F2" s="1"/>
      <c r="G2" s="1"/>
      <c r="H2" s="1"/>
      <c r="I2" s="1"/>
      <c r="J2" s="1"/>
      <c r="K2" s="1"/>
      <c r="L2" s="2"/>
      <c r="M2" s="1"/>
      <c r="N2" s="1"/>
      <c r="O2" s="3"/>
      <c r="P2" s="3"/>
      <c r="Q2" s="1"/>
      <c r="R2" s="1"/>
      <c r="S2" s="3"/>
      <c r="T2" s="1"/>
      <c r="U2" s="1"/>
      <c r="V2" s="4"/>
    </row>
    <row r="3" spans="1:24" x14ac:dyDescent="0.4">
      <c r="A3" s="73" t="s">
        <v>1</v>
      </c>
      <c r="B3" s="82" t="s">
        <v>2</v>
      </c>
      <c r="C3" s="45" t="s">
        <v>3</v>
      </c>
      <c r="D3" s="61" t="s">
        <v>4</v>
      </c>
      <c r="E3" s="59"/>
      <c r="F3" s="60"/>
      <c r="G3" s="75" t="s">
        <v>5</v>
      </c>
      <c r="H3" s="78" t="s">
        <v>6</v>
      </c>
      <c r="I3" s="58" t="s">
        <v>7</v>
      </c>
      <c r="J3" s="59"/>
      <c r="K3" s="59"/>
      <c r="L3" s="60"/>
      <c r="M3" s="61" t="s">
        <v>8</v>
      </c>
      <c r="N3" s="60"/>
      <c r="O3" s="62" t="s">
        <v>9</v>
      </c>
      <c r="P3" s="63"/>
      <c r="Q3" s="61" t="s">
        <v>10</v>
      </c>
      <c r="R3" s="59"/>
      <c r="S3" s="59"/>
      <c r="T3" s="59"/>
      <c r="U3" s="59"/>
      <c r="V3" s="59"/>
      <c r="W3" s="60"/>
    </row>
    <row r="4" spans="1:24" x14ac:dyDescent="0.4">
      <c r="A4" s="73"/>
      <c r="B4" s="73"/>
      <c r="C4" s="45"/>
      <c r="D4" s="64" t="s">
        <v>11</v>
      </c>
      <c r="E4" s="67" t="s">
        <v>12</v>
      </c>
      <c r="F4" s="44" t="s">
        <v>13</v>
      </c>
      <c r="G4" s="76"/>
      <c r="H4" s="79"/>
      <c r="I4" s="67" t="s">
        <v>14</v>
      </c>
      <c r="J4" s="5"/>
      <c r="K4" s="6"/>
      <c r="L4" s="72" t="s">
        <v>15</v>
      </c>
      <c r="M4" s="67" t="s">
        <v>16</v>
      </c>
      <c r="N4" s="44" t="s">
        <v>17</v>
      </c>
      <c r="O4" s="47" t="s">
        <v>18</v>
      </c>
      <c r="P4" s="50" t="s">
        <v>19</v>
      </c>
      <c r="Q4" s="53" t="s">
        <v>20</v>
      </c>
      <c r="R4" s="54"/>
      <c r="S4" s="54"/>
      <c r="T4" s="55" t="s">
        <v>21</v>
      </c>
      <c r="U4" s="32" t="s">
        <v>22</v>
      </c>
      <c r="V4" s="32" t="s">
        <v>23</v>
      </c>
      <c r="W4" s="35" t="s">
        <v>24</v>
      </c>
    </row>
    <row r="5" spans="1:24" ht="110.1" customHeight="1" x14ac:dyDescent="0.4">
      <c r="A5" s="73"/>
      <c r="B5" s="73"/>
      <c r="C5" s="45"/>
      <c r="D5" s="65"/>
      <c r="E5" s="68"/>
      <c r="F5" s="70"/>
      <c r="G5" s="76"/>
      <c r="H5" s="79"/>
      <c r="I5" s="68"/>
      <c r="J5" s="38" t="s">
        <v>25</v>
      </c>
      <c r="K5" s="38" t="s">
        <v>26</v>
      </c>
      <c r="L5" s="70"/>
      <c r="M5" s="68"/>
      <c r="N5" s="45"/>
      <c r="O5" s="48"/>
      <c r="P5" s="51"/>
      <c r="Q5" s="41" t="s">
        <v>27</v>
      </c>
      <c r="R5" s="42"/>
      <c r="S5" s="43"/>
      <c r="T5" s="56"/>
      <c r="U5" s="33"/>
      <c r="V5" s="33"/>
      <c r="W5" s="36"/>
    </row>
    <row r="6" spans="1:24" ht="19.5" thickBot="1" x14ac:dyDescent="0.45">
      <c r="A6" s="74"/>
      <c r="B6" s="74"/>
      <c r="C6" s="46"/>
      <c r="D6" s="66"/>
      <c r="E6" s="69"/>
      <c r="F6" s="71"/>
      <c r="G6" s="77"/>
      <c r="H6" s="80"/>
      <c r="I6" s="69"/>
      <c r="J6" s="39"/>
      <c r="K6" s="40"/>
      <c r="L6" s="71"/>
      <c r="M6" s="69"/>
      <c r="N6" s="46"/>
      <c r="O6" s="49"/>
      <c r="P6" s="52"/>
      <c r="Q6" s="7" t="s">
        <v>28</v>
      </c>
      <c r="R6" s="8" t="s">
        <v>29</v>
      </c>
      <c r="S6" s="9" t="s">
        <v>30</v>
      </c>
      <c r="T6" s="57"/>
      <c r="U6" s="34"/>
      <c r="V6" s="34"/>
      <c r="W6" s="37"/>
      <c r="X6" s="10"/>
    </row>
    <row r="7" spans="1:24" ht="19.5" thickTop="1" x14ac:dyDescent="0.4">
      <c r="A7" s="11">
        <v>1</v>
      </c>
      <c r="B7" s="11" t="s">
        <v>31</v>
      </c>
      <c r="C7" s="12" t="s">
        <v>32</v>
      </c>
      <c r="D7" s="13" t="s">
        <v>33</v>
      </c>
      <c r="E7" s="11" t="s">
        <v>31</v>
      </c>
      <c r="F7" s="11" t="s">
        <v>31</v>
      </c>
      <c r="G7" s="14" t="s">
        <v>34</v>
      </c>
      <c r="H7" s="13" t="s">
        <v>35</v>
      </c>
      <c r="I7" s="15" t="s">
        <v>36</v>
      </c>
      <c r="J7" s="11" t="s">
        <v>37</v>
      </c>
      <c r="K7" s="11" t="s">
        <v>38</v>
      </c>
      <c r="L7" s="16" t="s">
        <v>39</v>
      </c>
      <c r="M7" s="11" t="s">
        <v>32</v>
      </c>
      <c r="N7" s="17" t="s">
        <v>40</v>
      </c>
      <c r="O7" s="18">
        <v>45181</v>
      </c>
      <c r="P7" s="19">
        <v>45182</v>
      </c>
      <c r="Q7" s="20" t="s">
        <v>41</v>
      </c>
      <c r="R7" s="11" t="s">
        <v>41</v>
      </c>
      <c r="S7" s="21" t="s">
        <v>42</v>
      </c>
      <c r="T7" s="22" t="str">
        <f t="shared" ref="T7:U18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-</v>
      </c>
      <c r="U7" s="22" t="str">
        <f t="shared" si="0"/>
        <v>-</v>
      </c>
      <c r="V7" s="23" t="str">
        <f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&lt;25</v>
      </c>
      <c r="W7" s="16" t="str">
        <f t="shared" ref="W7:W21" si="1">IF(ISERROR(V7*1),"",IF(AND(H7="飲料水",V7&gt;=11),"○",IF(AND(H7="牛乳・乳児用食品",V7&gt;=51),"○",IF(AND(H7&lt;&gt;"",V7&gt;=110),"○",""))))</f>
        <v/>
      </c>
    </row>
    <row r="8" spans="1:24" x14ac:dyDescent="0.4">
      <c r="A8" s="15">
        <f>A7+1</f>
        <v>2</v>
      </c>
      <c r="B8" s="11" t="s">
        <v>31</v>
      </c>
      <c r="C8" s="12" t="s">
        <v>32</v>
      </c>
      <c r="D8" s="20" t="s">
        <v>43</v>
      </c>
      <c r="E8" s="11" t="s">
        <v>31</v>
      </c>
      <c r="F8" s="11" t="s">
        <v>31</v>
      </c>
      <c r="G8" s="14" t="s">
        <v>34</v>
      </c>
      <c r="H8" s="13" t="s">
        <v>35</v>
      </c>
      <c r="I8" s="15" t="s">
        <v>44</v>
      </c>
      <c r="J8" s="11" t="s">
        <v>37</v>
      </c>
      <c r="K8" s="11" t="s">
        <v>31</v>
      </c>
      <c r="L8" s="16" t="s">
        <v>39</v>
      </c>
      <c r="M8" s="11" t="s">
        <v>32</v>
      </c>
      <c r="N8" s="17" t="s">
        <v>40</v>
      </c>
      <c r="O8" s="18">
        <v>45181</v>
      </c>
      <c r="P8" s="19">
        <v>45182</v>
      </c>
      <c r="Q8" s="20" t="s">
        <v>41</v>
      </c>
      <c r="R8" s="11" t="s">
        <v>41</v>
      </c>
      <c r="S8" s="21" t="s">
        <v>42</v>
      </c>
      <c r="T8" s="22" t="str">
        <f t="shared" si="0"/>
        <v>-</v>
      </c>
      <c r="U8" s="22" t="str">
        <f t="shared" si="0"/>
        <v>-</v>
      </c>
      <c r="V8" s="23" t="str">
        <f>IFERROR(IF(AND(T8="",U8=""),"",IF(AND(T8="-",U8="-"),IF(S8="","Cs合計を入力してください",S8),IF(NOT(ISERROR(T8*1+U8*1)),ROUND(T8+U8, 1-INT(LOG(ABS(T8+U8)))),IF(NOT(ISERROR(T8*1)),ROUND(T8, 1-INT(LOG(ABS(T8)))),IF(NOT(ISERROR(U8*1)),ROUND(U8, 1-INT(LOG(ABS(U8)))),IF(ISERROR(T8*1+U8*1),"&lt;"&amp;ROUND(IF(T8="-",0,SUBSTITUTE(T8,"&lt;",""))*1+IF(U8="-",0,SUBSTITUTE(U8,"&lt;",""))*1,1-INT(LOG(ABS(IF(T8="-",0,SUBSTITUTE(T8,"&lt;",""))*1+IF(U8="-",0,SUBSTITUTE(U8,"&lt;",""))*1)))))))))),"入力形式が間違っています")</f>
        <v>&lt;25</v>
      </c>
      <c r="W8" s="16" t="str">
        <f t="shared" si="1"/>
        <v/>
      </c>
    </row>
    <row r="9" spans="1:24" x14ac:dyDescent="0.4">
      <c r="A9" s="15">
        <f t="shared" ref="A9:A21" si="2">A8+1</f>
        <v>3</v>
      </c>
      <c r="B9" s="11" t="s">
        <v>31</v>
      </c>
      <c r="C9" s="12" t="s">
        <v>32</v>
      </c>
      <c r="D9" s="13" t="s">
        <v>45</v>
      </c>
      <c r="E9" s="11" t="s">
        <v>31</v>
      </c>
      <c r="F9" s="11" t="s">
        <v>31</v>
      </c>
      <c r="G9" s="14" t="s">
        <v>34</v>
      </c>
      <c r="H9" s="13" t="s">
        <v>35</v>
      </c>
      <c r="I9" s="15" t="s">
        <v>46</v>
      </c>
      <c r="J9" s="11" t="s">
        <v>37</v>
      </c>
      <c r="K9" s="11" t="s">
        <v>47</v>
      </c>
      <c r="L9" s="16" t="s">
        <v>39</v>
      </c>
      <c r="M9" s="11" t="s">
        <v>32</v>
      </c>
      <c r="N9" s="17" t="s">
        <v>40</v>
      </c>
      <c r="O9" s="18">
        <v>45180</v>
      </c>
      <c r="P9" s="19">
        <v>45182</v>
      </c>
      <c r="Q9" s="20" t="s">
        <v>41</v>
      </c>
      <c r="R9" s="11" t="s">
        <v>41</v>
      </c>
      <c r="S9" s="21" t="s">
        <v>42</v>
      </c>
      <c r="T9" s="22" t="str">
        <f t="shared" si="0"/>
        <v>-</v>
      </c>
      <c r="U9" s="22" t="str">
        <f t="shared" si="0"/>
        <v>-</v>
      </c>
      <c r="V9" s="23" t="str">
        <f>IFERROR(IF(AND(T9="",U9=""),"",IF(AND(T9="-",U9="-"),IF(S9="","Cs合計を入力してください",S9),IF(NOT(ISERROR(T9*1+U9*1)),ROUND(T9+U9, 1-INT(LOG(ABS(T9+U9)))),IF(NOT(ISERROR(T9*1)),ROUND(T9, 1-INT(LOG(ABS(T9)))),IF(NOT(ISERROR(U9*1)),ROUND(U9, 1-INT(LOG(ABS(U9)))),IF(ISERROR(T9*1+U9*1),"&lt;"&amp;ROUND(IF(T9="-",0,SUBSTITUTE(T9,"&lt;",""))*1+IF(U9="-",0,SUBSTITUTE(U9,"&lt;",""))*1,1-INT(LOG(ABS(IF(T9="-",0,SUBSTITUTE(T9,"&lt;",""))*1+IF(U9="-",0,SUBSTITUTE(U9,"&lt;",""))*1)))))))))),"入力形式が間違っています")</f>
        <v>&lt;25</v>
      </c>
      <c r="W9" s="16" t="str">
        <f t="shared" si="1"/>
        <v/>
      </c>
    </row>
    <row r="10" spans="1:24" x14ac:dyDescent="0.4">
      <c r="A10" s="15">
        <f t="shared" si="2"/>
        <v>4</v>
      </c>
      <c r="B10" s="11" t="s">
        <v>31</v>
      </c>
      <c r="C10" s="12" t="s">
        <v>32</v>
      </c>
      <c r="D10" s="13" t="s">
        <v>45</v>
      </c>
      <c r="E10" s="11" t="s">
        <v>48</v>
      </c>
      <c r="F10" s="11" t="s">
        <v>31</v>
      </c>
      <c r="G10" s="14" t="s">
        <v>34</v>
      </c>
      <c r="H10" s="13" t="s">
        <v>35</v>
      </c>
      <c r="I10" s="15" t="s">
        <v>49</v>
      </c>
      <c r="J10" s="11" t="s">
        <v>37</v>
      </c>
      <c r="K10" s="11" t="s">
        <v>47</v>
      </c>
      <c r="L10" s="16" t="s">
        <v>39</v>
      </c>
      <c r="M10" s="11" t="s">
        <v>32</v>
      </c>
      <c r="N10" s="17" t="s">
        <v>40</v>
      </c>
      <c r="O10" s="18">
        <v>45180</v>
      </c>
      <c r="P10" s="19">
        <v>45182</v>
      </c>
      <c r="Q10" s="20" t="s">
        <v>41</v>
      </c>
      <c r="R10" s="11" t="s">
        <v>41</v>
      </c>
      <c r="S10" s="21" t="s">
        <v>42</v>
      </c>
      <c r="T10" s="22" t="str">
        <f t="shared" si="0"/>
        <v>-</v>
      </c>
      <c r="U10" s="22" t="str">
        <f t="shared" si="0"/>
        <v>-</v>
      </c>
      <c r="V10" s="23" t="str">
        <f t="shared" ref="V10" si="3">IFERROR(IF(AND(T10="",U10=""),"",IF(AND(T10="-",U10="-"),IF(S10="","Cs合計を入力してください",S10),IF(NOT(ISERROR(T10*1+U10*1)),ROUND(T10+U10, 1-INT(LOG(ABS(T10+U10)))),IF(NOT(ISERROR(T10*1)),ROUND(T10, 1-INT(LOG(ABS(T10)))),IF(NOT(ISERROR(U10*1)),ROUND(U10, 1-INT(LOG(ABS(U10)))),IF(ISERROR(T10*1+U10*1),"&lt;"&amp;ROUND(IF(T10="-",0,SUBSTITUTE(T10,"&lt;",""))*1+IF(U10="-",0,SUBSTITUTE(U10,"&lt;",""))*1,1-INT(LOG(ABS(IF(T10="-",0,SUBSTITUTE(T10,"&lt;",""))*1+IF(U10="-",0,SUBSTITUTE(U10,"&lt;",""))*1)))))))))),"入力形式が間違っています")</f>
        <v>&lt;25</v>
      </c>
      <c r="W10" s="16" t="str">
        <f t="shared" si="1"/>
        <v/>
      </c>
    </row>
    <row r="11" spans="1:24" x14ac:dyDescent="0.4">
      <c r="A11" s="15">
        <f t="shared" si="2"/>
        <v>5</v>
      </c>
      <c r="B11" s="11" t="s">
        <v>31</v>
      </c>
      <c r="C11" s="12" t="s">
        <v>32</v>
      </c>
      <c r="D11" s="20" t="s">
        <v>45</v>
      </c>
      <c r="E11" s="11" t="s">
        <v>50</v>
      </c>
      <c r="F11" s="11" t="s">
        <v>51</v>
      </c>
      <c r="G11" s="14" t="s">
        <v>34</v>
      </c>
      <c r="H11" s="13" t="s">
        <v>35</v>
      </c>
      <c r="I11" s="15" t="s">
        <v>49</v>
      </c>
      <c r="J11" s="11" t="s">
        <v>37</v>
      </c>
      <c r="K11" s="11" t="s">
        <v>47</v>
      </c>
      <c r="L11" s="16" t="s">
        <v>39</v>
      </c>
      <c r="M11" s="11" t="s">
        <v>32</v>
      </c>
      <c r="N11" s="17" t="s">
        <v>40</v>
      </c>
      <c r="O11" s="18">
        <v>45180</v>
      </c>
      <c r="P11" s="19">
        <v>45182</v>
      </c>
      <c r="Q11" s="20" t="s">
        <v>41</v>
      </c>
      <c r="R11" s="11" t="s">
        <v>41</v>
      </c>
      <c r="S11" s="21" t="s">
        <v>42</v>
      </c>
      <c r="T11" s="22" t="str">
        <f t="shared" si="0"/>
        <v>-</v>
      </c>
      <c r="U11" s="22" t="str">
        <f t="shared" si="0"/>
        <v>-</v>
      </c>
      <c r="V11" s="23" t="str">
        <f>IFERROR(IF(AND(T11="",U11=""),"",IF(AND(T11="-",U11="-"),IF(S11="","Cs合計を入力してください",S11),IF(NOT(ISERROR(T11*1+U11*1)),ROUND(T11+U11, 1-INT(LOG(ABS(T11+U11)))),IF(NOT(ISERROR(T11*1)),ROUND(T11, 1-INT(LOG(ABS(T11)))),IF(NOT(ISERROR(U11*1)),ROUND(U11, 1-INT(LOG(ABS(U11)))),IF(ISERROR(T11*1+U11*1),"&lt;"&amp;ROUND(IF(T11="-",0,SUBSTITUTE(T11,"&lt;",""))*1+IF(U11="-",0,SUBSTITUTE(U11,"&lt;",""))*1,1-INT(LOG(ABS(IF(T11="-",0,SUBSTITUTE(T11,"&lt;",""))*1+IF(U11="-",0,SUBSTITUTE(U11,"&lt;",""))*1)))))))))),"入力形式が間違っています")</f>
        <v>&lt;25</v>
      </c>
      <c r="W11" s="16" t="str">
        <f t="shared" si="1"/>
        <v/>
      </c>
    </row>
    <row r="12" spans="1:24" x14ac:dyDescent="0.4">
      <c r="A12" s="15">
        <f t="shared" si="2"/>
        <v>6</v>
      </c>
      <c r="B12" s="11" t="s">
        <v>31</v>
      </c>
      <c r="C12" s="12" t="s">
        <v>32</v>
      </c>
      <c r="D12" s="13" t="s">
        <v>45</v>
      </c>
      <c r="E12" s="11" t="s">
        <v>48</v>
      </c>
      <c r="F12" s="11" t="s">
        <v>31</v>
      </c>
      <c r="G12" s="14" t="s">
        <v>34</v>
      </c>
      <c r="H12" s="13" t="s">
        <v>35</v>
      </c>
      <c r="I12" s="15" t="s">
        <v>52</v>
      </c>
      <c r="J12" s="11" t="s">
        <v>53</v>
      </c>
      <c r="K12" s="11" t="s">
        <v>54</v>
      </c>
      <c r="L12" s="16" t="s">
        <v>39</v>
      </c>
      <c r="M12" s="11" t="s">
        <v>32</v>
      </c>
      <c r="N12" s="17" t="s">
        <v>40</v>
      </c>
      <c r="O12" s="18">
        <v>45180</v>
      </c>
      <c r="P12" s="19">
        <v>45183</v>
      </c>
      <c r="Q12" s="20" t="s">
        <v>41</v>
      </c>
      <c r="R12" s="11" t="s">
        <v>41</v>
      </c>
      <c r="S12" s="21" t="s">
        <v>42</v>
      </c>
      <c r="T12" s="22" t="str">
        <f t="shared" si="0"/>
        <v>-</v>
      </c>
      <c r="U12" s="22" t="str">
        <f t="shared" si="0"/>
        <v>-</v>
      </c>
      <c r="V12" s="23" t="str">
        <f t="shared" ref="V12:V18" si="4">IFERROR(IF(AND(T12="",U12=""),"",IF(AND(T12="-",U12="-"),IF(S12="","Cs合計を入力してください",S12),IF(NOT(ISERROR(T12*1+U12*1)),ROUND(T12+U12, 1-INT(LOG(ABS(T12+U12)))),IF(NOT(ISERROR(T12*1)),ROUND(T12, 1-INT(LOG(ABS(T12)))),IF(NOT(ISERROR(U12*1)),ROUND(U12, 1-INT(LOG(ABS(U12)))),IF(ISERROR(T12*1+U12*1),"&lt;"&amp;ROUND(IF(T12="-",0,SUBSTITUTE(T12,"&lt;",""))*1+IF(U12="-",0,SUBSTITUTE(U12,"&lt;",""))*1,1-INT(LOG(ABS(IF(T12="-",0,SUBSTITUTE(T12,"&lt;",""))*1+IF(U12="-",0,SUBSTITUTE(U12,"&lt;",""))*1)))))))))),"入力形式が間違っています")</f>
        <v>&lt;25</v>
      </c>
      <c r="W12" s="16" t="str">
        <f t="shared" si="1"/>
        <v/>
      </c>
    </row>
    <row r="13" spans="1:24" x14ac:dyDescent="0.4">
      <c r="A13" s="15">
        <f t="shared" si="2"/>
        <v>7</v>
      </c>
      <c r="B13" s="11" t="s">
        <v>31</v>
      </c>
      <c r="C13" s="12" t="s">
        <v>32</v>
      </c>
      <c r="D13" s="13" t="s">
        <v>45</v>
      </c>
      <c r="E13" s="11" t="s">
        <v>55</v>
      </c>
      <c r="F13" s="11" t="s">
        <v>31</v>
      </c>
      <c r="G13" s="14" t="s">
        <v>34</v>
      </c>
      <c r="H13" s="13" t="s">
        <v>56</v>
      </c>
      <c r="I13" s="15" t="s">
        <v>52</v>
      </c>
      <c r="J13" s="11" t="s">
        <v>53</v>
      </c>
      <c r="K13" s="11" t="s">
        <v>54</v>
      </c>
      <c r="L13" s="16" t="s">
        <v>39</v>
      </c>
      <c r="M13" s="11" t="s">
        <v>32</v>
      </c>
      <c r="N13" s="17" t="s">
        <v>40</v>
      </c>
      <c r="O13" s="18">
        <v>45180</v>
      </c>
      <c r="P13" s="19">
        <v>45183</v>
      </c>
      <c r="Q13" s="20" t="s">
        <v>41</v>
      </c>
      <c r="R13" s="11" t="s">
        <v>41</v>
      </c>
      <c r="S13" s="21" t="s">
        <v>42</v>
      </c>
      <c r="T13" s="22" t="str">
        <f t="shared" si="0"/>
        <v>-</v>
      </c>
      <c r="U13" s="22" t="str">
        <f t="shared" si="0"/>
        <v>-</v>
      </c>
      <c r="V13" s="23" t="str">
        <f t="shared" si="4"/>
        <v>&lt;25</v>
      </c>
      <c r="W13" s="16" t="str">
        <f t="shared" si="1"/>
        <v/>
      </c>
    </row>
    <row r="14" spans="1:24" x14ac:dyDescent="0.4">
      <c r="A14" s="15">
        <f t="shared" si="2"/>
        <v>8</v>
      </c>
      <c r="B14" s="11" t="s">
        <v>31</v>
      </c>
      <c r="C14" s="12" t="s">
        <v>32</v>
      </c>
      <c r="D14" s="13" t="s">
        <v>45</v>
      </c>
      <c r="E14" s="11" t="s">
        <v>50</v>
      </c>
      <c r="F14" s="11" t="s">
        <v>51</v>
      </c>
      <c r="G14" s="14" t="s">
        <v>34</v>
      </c>
      <c r="H14" s="13" t="s">
        <v>57</v>
      </c>
      <c r="I14" s="15" t="s">
        <v>58</v>
      </c>
      <c r="J14" s="11" t="s">
        <v>53</v>
      </c>
      <c r="K14" s="11" t="s">
        <v>31</v>
      </c>
      <c r="L14" s="16" t="s">
        <v>39</v>
      </c>
      <c r="M14" s="11" t="s">
        <v>32</v>
      </c>
      <c r="N14" s="17" t="s">
        <v>59</v>
      </c>
      <c r="O14" s="18">
        <v>45180</v>
      </c>
      <c r="P14" s="19">
        <v>45182</v>
      </c>
      <c r="Q14" s="20" t="s">
        <v>60</v>
      </c>
      <c r="R14" s="11">
        <v>4.18</v>
      </c>
      <c r="S14" s="21">
        <v>4.18</v>
      </c>
      <c r="T14" s="22" t="str">
        <f t="shared" si="0"/>
        <v>&lt;2</v>
      </c>
      <c r="U14" s="22">
        <f t="shared" si="0"/>
        <v>4.18</v>
      </c>
      <c r="V14" s="23">
        <f t="shared" si="4"/>
        <v>4.2</v>
      </c>
      <c r="W14" s="16" t="str">
        <f t="shared" si="1"/>
        <v/>
      </c>
    </row>
    <row r="15" spans="1:24" x14ac:dyDescent="0.4">
      <c r="A15" s="15">
        <f t="shared" si="2"/>
        <v>9</v>
      </c>
      <c r="B15" s="11" t="s">
        <v>31</v>
      </c>
      <c r="C15" s="12" t="s">
        <v>32</v>
      </c>
      <c r="D15" s="13" t="s">
        <v>45</v>
      </c>
      <c r="E15" s="11" t="s">
        <v>31</v>
      </c>
      <c r="F15" s="11" t="s">
        <v>31</v>
      </c>
      <c r="G15" s="14" t="s">
        <v>34</v>
      </c>
      <c r="H15" s="13" t="s">
        <v>57</v>
      </c>
      <c r="I15" s="15" t="s">
        <v>58</v>
      </c>
      <c r="J15" s="11" t="s">
        <v>53</v>
      </c>
      <c r="K15" s="11" t="s">
        <v>31</v>
      </c>
      <c r="L15" s="16" t="s">
        <v>39</v>
      </c>
      <c r="M15" s="11" t="s">
        <v>32</v>
      </c>
      <c r="N15" s="17" t="s">
        <v>59</v>
      </c>
      <c r="O15" s="18">
        <v>45180</v>
      </c>
      <c r="P15" s="19">
        <v>45182</v>
      </c>
      <c r="Q15" s="20" t="s">
        <v>61</v>
      </c>
      <c r="R15" s="11">
        <v>5.2960000000000003</v>
      </c>
      <c r="S15" s="21">
        <v>5.2960000000000003</v>
      </c>
      <c r="T15" s="22" t="str">
        <f t="shared" si="0"/>
        <v>&lt;1.66</v>
      </c>
      <c r="U15" s="22">
        <f t="shared" si="0"/>
        <v>5.29</v>
      </c>
      <c r="V15" s="23">
        <f t="shared" si="4"/>
        <v>5.3</v>
      </c>
      <c r="W15" s="16" t="str">
        <f t="shared" si="1"/>
        <v/>
      </c>
    </row>
    <row r="16" spans="1:24" x14ac:dyDescent="0.4">
      <c r="A16" s="15">
        <f t="shared" si="2"/>
        <v>10</v>
      </c>
      <c r="B16" s="11" t="s">
        <v>31</v>
      </c>
      <c r="C16" s="12" t="s">
        <v>32</v>
      </c>
      <c r="D16" s="13" t="s">
        <v>45</v>
      </c>
      <c r="E16" s="11" t="s">
        <v>31</v>
      </c>
      <c r="F16" s="11" t="s">
        <v>31</v>
      </c>
      <c r="G16" s="14" t="s">
        <v>34</v>
      </c>
      <c r="H16" s="13" t="s">
        <v>35</v>
      </c>
      <c r="I16" s="15" t="s">
        <v>52</v>
      </c>
      <c r="J16" s="11" t="s">
        <v>53</v>
      </c>
      <c r="K16" s="11" t="s">
        <v>54</v>
      </c>
      <c r="L16" s="16" t="s">
        <v>39</v>
      </c>
      <c r="M16" s="11" t="s">
        <v>32</v>
      </c>
      <c r="N16" s="17" t="s">
        <v>40</v>
      </c>
      <c r="O16" s="18">
        <v>45180</v>
      </c>
      <c r="P16" s="19">
        <v>45183</v>
      </c>
      <c r="Q16" s="20" t="s">
        <v>41</v>
      </c>
      <c r="R16" s="11" t="s">
        <v>41</v>
      </c>
      <c r="S16" s="21" t="s">
        <v>42</v>
      </c>
      <c r="T16" s="22" t="str">
        <f t="shared" si="0"/>
        <v>-</v>
      </c>
      <c r="U16" s="22" t="str">
        <f t="shared" si="0"/>
        <v>-</v>
      </c>
      <c r="V16" s="23" t="str">
        <f t="shared" si="4"/>
        <v>&lt;25</v>
      </c>
      <c r="W16" s="16" t="str">
        <f t="shared" si="1"/>
        <v/>
      </c>
    </row>
    <row r="17" spans="1:23" x14ac:dyDescent="0.4">
      <c r="A17" s="15">
        <f t="shared" si="2"/>
        <v>11</v>
      </c>
      <c r="B17" s="11" t="s">
        <v>31</v>
      </c>
      <c r="C17" s="12" t="s">
        <v>32</v>
      </c>
      <c r="D17" s="13" t="s">
        <v>45</v>
      </c>
      <c r="E17" s="11" t="s">
        <v>62</v>
      </c>
      <c r="F17" s="11" t="s">
        <v>63</v>
      </c>
      <c r="G17" s="14" t="s">
        <v>34</v>
      </c>
      <c r="H17" s="13" t="s">
        <v>35</v>
      </c>
      <c r="I17" s="15" t="s">
        <v>64</v>
      </c>
      <c r="J17" s="11" t="s">
        <v>65</v>
      </c>
      <c r="K17" s="11" t="s">
        <v>31</v>
      </c>
      <c r="L17" s="16" t="s">
        <v>39</v>
      </c>
      <c r="M17" s="11" t="s">
        <v>32</v>
      </c>
      <c r="N17" s="17" t="s">
        <v>40</v>
      </c>
      <c r="O17" s="18">
        <v>45180</v>
      </c>
      <c r="P17" s="19">
        <v>45183</v>
      </c>
      <c r="Q17" s="20" t="s">
        <v>41</v>
      </c>
      <c r="R17" s="11" t="s">
        <v>41</v>
      </c>
      <c r="S17" s="21" t="s">
        <v>42</v>
      </c>
      <c r="T17" s="22" t="str">
        <f t="shared" si="0"/>
        <v>-</v>
      </c>
      <c r="U17" s="22" t="str">
        <f t="shared" si="0"/>
        <v>-</v>
      </c>
      <c r="V17" s="23" t="str">
        <f t="shared" si="4"/>
        <v>&lt;25</v>
      </c>
      <c r="W17" s="16" t="str">
        <f t="shared" si="1"/>
        <v/>
      </c>
    </row>
    <row r="18" spans="1:23" x14ac:dyDescent="0.4">
      <c r="A18" s="15">
        <f t="shared" si="2"/>
        <v>12</v>
      </c>
      <c r="B18" s="11" t="s">
        <v>31</v>
      </c>
      <c r="C18" s="12" t="s">
        <v>32</v>
      </c>
      <c r="D18" s="13" t="s">
        <v>45</v>
      </c>
      <c r="E18" s="11" t="s">
        <v>31</v>
      </c>
      <c r="F18" s="11" t="s">
        <v>31</v>
      </c>
      <c r="G18" s="14" t="s">
        <v>34</v>
      </c>
      <c r="H18" s="13" t="s">
        <v>35</v>
      </c>
      <c r="I18" s="15" t="s">
        <v>36</v>
      </c>
      <c r="J18" s="11" t="s">
        <v>37</v>
      </c>
      <c r="K18" s="11" t="s">
        <v>66</v>
      </c>
      <c r="L18" s="16" t="s">
        <v>39</v>
      </c>
      <c r="M18" s="11" t="s">
        <v>32</v>
      </c>
      <c r="N18" s="17" t="s">
        <v>40</v>
      </c>
      <c r="O18" s="18">
        <v>45180</v>
      </c>
      <c r="P18" s="19">
        <v>45183</v>
      </c>
      <c r="Q18" s="20" t="s">
        <v>41</v>
      </c>
      <c r="R18" s="11" t="s">
        <v>41</v>
      </c>
      <c r="S18" s="21" t="s">
        <v>42</v>
      </c>
      <c r="T18" s="22" t="str">
        <f t="shared" si="0"/>
        <v>-</v>
      </c>
      <c r="U18" s="22" t="str">
        <f t="shared" si="0"/>
        <v>-</v>
      </c>
      <c r="V18" s="23" t="str">
        <f t="shared" si="4"/>
        <v>&lt;25</v>
      </c>
      <c r="W18" s="16" t="str">
        <f t="shared" si="1"/>
        <v/>
      </c>
    </row>
    <row r="19" spans="1:23" x14ac:dyDescent="0.4">
      <c r="A19" s="15">
        <f t="shared" si="2"/>
        <v>13</v>
      </c>
      <c r="B19" s="11" t="s">
        <v>31</v>
      </c>
      <c r="C19" s="12" t="s">
        <v>32</v>
      </c>
      <c r="D19" s="13" t="s">
        <v>67</v>
      </c>
      <c r="E19" s="11" t="s">
        <v>68</v>
      </c>
      <c r="F19" s="11" t="s">
        <v>31</v>
      </c>
      <c r="G19" s="14" t="s">
        <v>34</v>
      </c>
      <c r="H19" s="13" t="s">
        <v>35</v>
      </c>
      <c r="I19" s="15" t="s">
        <v>69</v>
      </c>
      <c r="J19" s="11" t="s">
        <v>53</v>
      </c>
      <c r="K19" s="11" t="s">
        <v>31</v>
      </c>
      <c r="L19" s="16" t="s">
        <v>39</v>
      </c>
      <c r="M19" s="11" t="s">
        <v>32</v>
      </c>
      <c r="N19" s="17" t="s">
        <v>59</v>
      </c>
      <c r="O19" s="18">
        <v>45182</v>
      </c>
      <c r="P19" s="24">
        <v>45183</v>
      </c>
      <c r="Q19" s="20" t="s">
        <v>70</v>
      </c>
      <c r="R19" s="11">
        <v>128.99</v>
      </c>
      <c r="S19" s="21">
        <v>128.99</v>
      </c>
      <c r="T19" s="22" t="str">
        <f>IF(Q19="","",IF(NOT(ISERROR(Q19*1)),ROUNDDOWN(Q19*1,2-INT(LOG(ABS(Q19*1)))),IFERROR("&lt;"&amp;ROUNDDOWN(IF(SUBSTITUTE(Q19,"&lt;","")*1&lt;=50,SUBSTITUTE(Q19,"&lt;","")*1,""),2-INT(LOG(ABS(SUBSTITUTE(Q19,"&lt;","")*1)))),IF(Q19="-",Q19,"入力形式が間違っています"))))</f>
        <v>&lt;3.53</v>
      </c>
      <c r="U19" s="22">
        <f>IF(R19="","",IF(NOT(ISERROR(R19*1)),ROUNDDOWN(R19*1,2-INT(LOG(ABS(R19*1)))),IFERROR("&lt;"&amp;ROUNDDOWN(IF(SUBSTITUTE(R19,"&lt;","")*1&lt;=50,SUBSTITUTE(R19,"&lt;","")*1,""),2-INT(LOG(ABS(SUBSTITUTE(R19,"&lt;","")*1)))),IF(R19="-",R19,"入力形式が間違っています"))))</f>
        <v>128</v>
      </c>
      <c r="V19" s="23">
        <f>IFERROR(IF(AND(T19="",U19=""),"",IF(AND(T19="-",U19="-"),IF(S19="","Cs合計を入力してください",S19),IF(NOT(ISERROR(T19*1+U19*1)),ROUND(T19+U19, 1-INT(LOG(ABS(T19+U19)))),IF(NOT(ISERROR(T19*1)),ROUND(T19, 1-INT(LOG(ABS(T19)))),IF(NOT(ISERROR(U19*1)),ROUND(U19, 1-INT(LOG(ABS(U19)))),IF(ISERROR(T19*1+U19*1),"&lt;"&amp;ROUND(IF(T19="-",0,SUBSTITUTE(T19,"&lt;",""))*1+IF(U19="-",0,SUBSTITUTE(U19,"&lt;",""))*1,1-INT(LOG(ABS(IF(T19="-",0,SUBSTITUTE(T19,"&lt;",""))*1+IF(U19="-",0,SUBSTITUTE(U19,"&lt;",""))*1)))))))))),"入力形式が間違っています")</f>
        <v>130</v>
      </c>
      <c r="W19" s="16" t="str">
        <f t="shared" si="1"/>
        <v>○</v>
      </c>
    </row>
    <row r="20" spans="1:23" x14ac:dyDescent="0.4">
      <c r="A20" s="15">
        <f t="shared" si="2"/>
        <v>14</v>
      </c>
      <c r="B20" s="11" t="s">
        <v>31</v>
      </c>
      <c r="C20" s="16" t="s">
        <v>32</v>
      </c>
      <c r="D20" s="25" t="s">
        <v>31</v>
      </c>
      <c r="E20" s="11" t="s">
        <v>31</v>
      </c>
      <c r="F20" s="16" t="s">
        <v>31</v>
      </c>
      <c r="G20" s="14" t="s">
        <v>34</v>
      </c>
      <c r="H20" s="13" t="s">
        <v>71</v>
      </c>
      <c r="I20" s="11" t="s">
        <v>72</v>
      </c>
      <c r="J20" s="11" t="s">
        <v>73</v>
      </c>
      <c r="K20" s="11" t="s">
        <v>73</v>
      </c>
      <c r="L20" s="16" t="s">
        <v>39</v>
      </c>
      <c r="M20" s="11" t="s">
        <v>32</v>
      </c>
      <c r="N20" s="17" t="s">
        <v>59</v>
      </c>
      <c r="O20" s="26">
        <v>45173</v>
      </c>
      <c r="P20" s="27">
        <v>45180</v>
      </c>
      <c r="Q20" s="20" t="s">
        <v>74</v>
      </c>
      <c r="R20" s="11" t="s">
        <v>75</v>
      </c>
      <c r="S20" s="21" t="s">
        <v>76</v>
      </c>
      <c r="T20" s="22" t="str">
        <f t="shared" ref="T20:U21" si="5">IF(Q20="","",IF(NOT(ISERROR(Q20*1)),ROUNDDOWN(Q20*1,2-INT(LOG(ABS(Q20*1)))),IFERROR("&lt;"&amp;ROUNDDOWN(IF(SUBSTITUTE(Q20,"&lt;","")*1&lt;=50,SUBSTITUTE(Q20,"&lt;","")*1,""),2-INT(LOG(ABS(SUBSTITUTE(Q20,"&lt;","")*1)))),IF(Q20="-",Q20,"入力形式が間違っています"))))</f>
        <v>&lt;0.94</v>
      </c>
      <c r="U20" s="22" t="str">
        <f t="shared" si="5"/>
        <v>&lt;0.895</v>
      </c>
      <c r="V20" s="23" t="str">
        <f t="shared" ref="V20:V21" si="6">IFERROR(IF(AND(T20="",U20=""),"",IF(AND(T20="-",U20="-"),IF(S20="","Cs合計を入力してください",S20),IF(NOT(ISERROR(T20*1+U20*1)),ROUND(T20+U20, 1-INT(LOG(ABS(T20+U20)))),IF(NOT(ISERROR(T20*1)),ROUND(T20, 1-INT(LOG(ABS(T20)))),IF(NOT(ISERROR(U20*1)),ROUND(U20, 1-INT(LOG(ABS(U20)))),IF(ISERROR(T20*1+U20*1),"&lt;"&amp;ROUND(IF(T20="-",0,SUBSTITUTE(T20,"&lt;",""))*1+IF(U20="-",0,SUBSTITUTE(U20,"&lt;",""))*1,1-INT(LOG(ABS(IF(T20="-",0,SUBSTITUTE(T20,"&lt;",""))*1+IF(U20="-",0,SUBSTITUTE(U20,"&lt;",""))*1)))))))))),"入力形式が間違っています")</f>
        <v>&lt;1.8</v>
      </c>
      <c r="W20" s="16" t="str">
        <f t="shared" si="1"/>
        <v/>
      </c>
    </row>
    <row r="21" spans="1:23" x14ac:dyDescent="0.4">
      <c r="A21" s="15">
        <f t="shared" si="2"/>
        <v>15</v>
      </c>
      <c r="B21" s="11" t="s">
        <v>31</v>
      </c>
      <c r="C21" s="16" t="s">
        <v>32</v>
      </c>
      <c r="D21" s="25" t="s">
        <v>31</v>
      </c>
      <c r="E21" s="11" t="s">
        <v>31</v>
      </c>
      <c r="F21" s="16" t="s">
        <v>31</v>
      </c>
      <c r="G21" s="14" t="s">
        <v>34</v>
      </c>
      <c r="H21" s="13" t="s">
        <v>71</v>
      </c>
      <c r="I21" s="15" t="s">
        <v>77</v>
      </c>
      <c r="J21" s="11" t="s">
        <v>73</v>
      </c>
      <c r="K21" s="11" t="s">
        <v>73</v>
      </c>
      <c r="L21" s="16" t="s">
        <v>39</v>
      </c>
      <c r="M21" s="11" t="s">
        <v>32</v>
      </c>
      <c r="N21" s="17" t="s">
        <v>59</v>
      </c>
      <c r="O21" s="26">
        <v>45175</v>
      </c>
      <c r="P21" s="24">
        <v>45180</v>
      </c>
      <c r="Q21" s="20" t="s">
        <v>78</v>
      </c>
      <c r="R21" s="11" t="s">
        <v>79</v>
      </c>
      <c r="S21" s="21" t="s">
        <v>80</v>
      </c>
      <c r="T21" s="22" t="str">
        <f t="shared" si="5"/>
        <v>&lt;0.567</v>
      </c>
      <c r="U21" s="22" t="str">
        <f t="shared" si="5"/>
        <v>&lt;0.491</v>
      </c>
      <c r="V21" s="23" t="str">
        <f t="shared" si="6"/>
        <v>&lt;1.1</v>
      </c>
      <c r="W21" s="16" t="str">
        <f t="shared" si="1"/>
        <v/>
      </c>
    </row>
    <row r="22" spans="1:23" x14ac:dyDescent="0.4">
      <c r="Q22" s="31"/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</mergeCells>
  <phoneticPr fontId="1"/>
  <conditionalFormatting sqref="V7:V19">
    <cfRule type="expression" dxfId="1" priority="2">
      <formula>$W7="○"</formula>
    </cfRule>
  </conditionalFormatting>
  <conditionalFormatting sqref="V20:V21">
    <cfRule type="expression" dxfId="0" priority="1">
      <formula>$W20="○"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2023-09-19T05:27:00Z</dcterms:modified>
</cp:coreProperties>
</file>