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5保健医療介護部（新型コロナ対策）\がん感染症疾病対策班\事業班\I302　補助金（新型コロナウイルス感染症対策関係補助金（１０年（保医介総の分類）））\●進捗管理（事業２班）\●●●医療機関への募集通知\R５年度\231031_設備整備事業 募集通知（事業２班）\02 送付用データ（要綱、要領、様式等）\2 外来対応設備整備事業\01 交付申請\"/>
    </mc:Choice>
  </mc:AlternateContent>
  <bookViews>
    <workbookView xWindow="0" yWindow="0" windowWidth="20490" windowHeight="7380" tabRatio="841"/>
  </bookViews>
  <sheets>
    <sheet name="様式第3号" sheetId="1" r:id="rId1"/>
    <sheet name="様式第3号　別紙（１）" sheetId="15" r:id="rId2"/>
    <sheet name="個人防護具　別紙（変更後〇月）" sheetId="21" r:id="rId3"/>
    <sheet name="個人防護具　別紙（変更後〇+1月）" sheetId="22" r:id="rId4"/>
    <sheet name="様式第3号　別紙（２）" sheetId="17" r:id="rId5"/>
    <sheet name="誓約書" sheetId="9" r:id="rId6"/>
    <sheet name="歳入歳出予算書抄本" sheetId="18" r:id="rId7"/>
  </sheets>
  <definedNames>
    <definedName name="_xlnm._FilterDatabase" localSheetId="3" hidden="1">'個人防護具　別紙（変更後〇+1月）'!$B$42:$AU$57</definedName>
    <definedName name="_xlnm._FilterDatabase" localSheetId="2" hidden="1">'個人防護具　別紙（変更後〇月）'!$B$42:$AU$57</definedName>
    <definedName name="_Key1" localSheetId="3" hidden="1">#REF!</definedName>
    <definedName name="_Key1" localSheetId="5" hidden="1">#REF!</definedName>
    <definedName name="_Key1" localSheetId="4" hidden="1">#REF!</definedName>
    <definedName name="_Key1" hidden="1">#REF!</definedName>
    <definedName name="_Key2" localSheetId="3" hidden="1">#REF!</definedName>
    <definedName name="_Key2" localSheetId="5" hidden="1">#REF!</definedName>
    <definedName name="_Key2" localSheetId="4" hidden="1">#REF!</definedName>
    <definedName name="_Key2" hidden="1">#REF!</definedName>
    <definedName name="_Order1" hidden="1">255</definedName>
    <definedName name="_Order2" hidden="1">255</definedName>
    <definedName name="_Sort" localSheetId="3" hidden="1">#REF!</definedName>
    <definedName name="_Sort" localSheetId="5" hidden="1">#REF!</definedName>
    <definedName name="_Sort" localSheetId="4" hidden="1">#REF!</definedName>
    <definedName name="_Sort" hidden="1">#REF!</definedName>
    <definedName name="a" localSheetId="3" hidden="1">#REF!</definedName>
    <definedName name="a" localSheetId="4" hidden="1">#REF!</definedName>
    <definedName name="a" hidden="1">#REF!</definedName>
    <definedName name="ｄｆｓ" localSheetId="3">#REF!</definedName>
    <definedName name="ｄｆｓ">#REF!</definedName>
    <definedName name="_xlnm.Print_Area" localSheetId="3">'個人防護具　別紙（変更後〇+1月）'!$B$1:$AV$61</definedName>
    <definedName name="_xlnm.Print_Area" localSheetId="2">'個人防護具　別紙（変更後〇月）'!$B$1:$AV$61</definedName>
    <definedName name="_xlnm.Print_Area" localSheetId="6">歳入歳出予算書抄本!$A$1:$J$40</definedName>
    <definedName name="_xlnm.Print_Area" localSheetId="5">誓約書!$A$1:$AK$101</definedName>
    <definedName name="_xlnm.Print_Area" localSheetId="0">様式第3号!$A$1:$L$42</definedName>
    <definedName name="_xlnm.Print_Area" localSheetId="1">'様式第3号　別紙（１）'!$A$1:$L$46</definedName>
    <definedName name="_xlnm.Print_Area" localSheetId="4">'様式第3号　別紙（２）'!$A$1:$G$43</definedName>
    <definedName name="ええ" localSheetId="3" hidden="1">#REF!</definedName>
    <definedName name="ええ" hidden="1">#REF!</definedName>
    <definedName name="確保病床" localSheetId="3">#REF!</definedName>
    <definedName name="確保病床">#REF!</definedName>
    <definedName name="休止病床" localSheetId="3">#REF!</definedName>
    <definedName name="休止病床">#REF!</definedName>
    <definedName name="空床状況" localSheetId="3">#REF!</definedName>
    <definedName name="空床状況">#REF!</definedName>
    <definedName name="指定以外" localSheetId="3">#REF!</definedName>
    <definedName name="指定以外">#REF!</definedName>
    <definedName name="即応病床以外" localSheetId="3">#REF!</definedName>
    <definedName name="即応病床以外">#REF!</definedName>
    <definedName name="病床の種類" localSheetId="3">#REF!</definedName>
    <definedName name="病床の種類">#REF!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60" i="15" l="1"/>
  <c r="Q59" i="15"/>
  <c r="F15" i="15"/>
  <c r="F43" i="15" l="1"/>
  <c r="Q61" i="15" l="1"/>
  <c r="M44" i="22"/>
  <c r="M51" i="22" s="1"/>
  <c r="M44" i="21"/>
  <c r="M51" i="21" s="1"/>
  <c r="N44" i="21"/>
  <c r="N51" i="21" s="1"/>
  <c r="O44" i="21"/>
  <c r="O51" i="21" s="1"/>
  <c r="P44" i="21"/>
  <c r="P51" i="21" s="1"/>
  <c r="Q44" i="21"/>
  <c r="Q51" i="21" s="1"/>
  <c r="R44" i="21"/>
  <c r="R51" i="21" s="1"/>
  <c r="S44" i="21"/>
  <c r="S51" i="21" s="1"/>
  <c r="T44" i="21"/>
  <c r="T51" i="21" s="1"/>
  <c r="U44" i="21"/>
  <c r="U51" i="21" s="1"/>
  <c r="V44" i="21"/>
  <c r="V51" i="21" s="1"/>
  <c r="W44" i="21"/>
  <c r="W51" i="21" s="1"/>
  <c r="X44" i="21"/>
  <c r="X51" i="21" s="1"/>
  <c r="Y44" i="21"/>
  <c r="Y51" i="21" s="1"/>
  <c r="Z44" i="21"/>
  <c r="Z51" i="21" s="1"/>
  <c r="AA44" i="21"/>
  <c r="AA51" i="21" s="1"/>
  <c r="AB44" i="21"/>
  <c r="AB51" i="21" s="1"/>
  <c r="AC44" i="21"/>
  <c r="AC51" i="21" s="1"/>
  <c r="AD44" i="21"/>
  <c r="AD51" i="21" s="1"/>
  <c r="AE44" i="21"/>
  <c r="AE51" i="21" s="1"/>
  <c r="AF44" i="21"/>
  <c r="AF51" i="21" s="1"/>
  <c r="AG44" i="21"/>
  <c r="AG51" i="21" s="1"/>
  <c r="AH44" i="21"/>
  <c r="AH51" i="21" s="1"/>
  <c r="AI44" i="21"/>
  <c r="AI51" i="21" s="1"/>
  <c r="AJ44" i="21"/>
  <c r="AJ51" i="21" s="1"/>
  <c r="AK44" i="21"/>
  <c r="AK51" i="21" s="1"/>
  <c r="AL44" i="21"/>
  <c r="AL51" i="21" s="1"/>
  <c r="AM44" i="21"/>
  <c r="AM51" i="21" s="1"/>
  <c r="AN44" i="21"/>
  <c r="AN51" i="21" s="1"/>
  <c r="AO44" i="21"/>
  <c r="AO51" i="21" s="1"/>
  <c r="AP44" i="21"/>
  <c r="AP51" i="21" s="1"/>
  <c r="AQ44" i="21"/>
  <c r="AQ51" i="21" s="1"/>
  <c r="M45" i="21"/>
  <c r="M52" i="21" s="1"/>
  <c r="N45" i="21"/>
  <c r="N52" i="21" s="1"/>
  <c r="O45" i="21"/>
  <c r="O52" i="21" s="1"/>
  <c r="P45" i="21"/>
  <c r="P52" i="21" s="1"/>
  <c r="Q45" i="21"/>
  <c r="Q52" i="21" s="1"/>
  <c r="R45" i="21"/>
  <c r="R52" i="21" s="1"/>
  <c r="S45" i="21"/>
  <c r="S52" i="21" s="1"/>
  <c r="T45" i="21"/>
  <c r="T52" i="21" s="1"/>
  <c r="U45" i="21"/>
  <c r="U52" i="21" s="1"/>
  <c r="V45" i="21"/>
  <c r="V52" i="21" s="1"/>
  <c r="W45" i="21"/>
  <c r="W52" i="21" s="1"/>
  <c r="X45" i="21"/>
  <c r="X52" i="21" s="1"/>
  <c r="Y45" i="21"/>
  <c r="Y52" i="21" s="1"/>
  <c r="Z45" i="21"/>
  <c r="Z52" i="21" s="1"/>
  <c r="AA45" i="21"/>
  <c r="AA52" i="21" s="1"/>
  <c r="AB45" i="21"/>
  <c r="AB52" i="21" s="1"/>
  <c r="AC45" i="21"/>
  <c r="AC52" i="21" s="1"/>
  <c r="AD45" i="21"/>
  <c r="AD52" i="21" s="1"/>
  <c r="AE45" i="21"/>
  <c r="AE52" i="21" s="1"/>
  <c r="AF45" i="21"/>
  <c r="AF52" i="21" s="1"/>
  <c r="AG45" i="21"/>
  <c r="AG52" i="21" s="1"/>
  <c r="AH45" i="21"/>
  <c r="AH52" i="21" s="1"/>
  <c r="AI45" i="21"/>
  <c r="AI52" i="21" s="1"/>
  <c r="AJ45" i="21"/>
  <c r="AJ52" i="21" s="1"/>
  <c r="AK45" i="21"/>
  <c r="AK52" i="21" s="1"/>
  <c r="AL45" i="21"/>
  <c r="AL52" i="21" s="1"/>
  <c r="AM45" i="21"/>
  <c r="AM52" i="21" s="1"/>
  <c r="AN45" i="21"/>
  <c r="AN52" i="21" s="1"/>
  <c r="AO45" i="21"/>
  <c r="AO52" i="21" s="1"/>
  <c r="AP45" i="21"/>
  <c r="AP52" i="21" s="1"/>
  <c r="AQ45" i="21"/>
  <c r="AQ52" i="21" s="1"/>
  <c r="M46" i="21"/>
  <c r="M53" i="21" s="1"/>
  <c r="N46" i="21"/>
  <c r="N53" i="21" s="1"/>
  <c r="O46" i="21"/>
  <c r="O53" i="21" s="1"/>
  <c r="P46" i="21"/>
  <c r="P53" i="21" s="1"/>
  <c r="Q46" i="21"/>
  <c r="Q53" i="21" s="1"/>
  <c r="R46" i="21"/>
  <c r="R53" i="21" s="1"/>
  <c r="S46" i="21"/>
  <c r="S53" i="21" s="1"/>
  <c r="T46" i="21"/>
  <c r="T53" i="21" s="1"/>
  <c r="U46" i="21"/>
  <c r="U53" i="21" s="1"/>
  <c r="V46" i="21"/>
  <c r="V53" i="21" s="1"/>
  <c r="W46" i="21"/>
  <c r="W53" i="21" s="1"/>
  <c r="X46" i="21"/>
  <c r="X53" i="21" s="1"/>
  <c r="Y46" i="21"/>
  <c r="Y53" i="21" s="1"/>
  <c r="Z46" i="21"/>
  <c r="Z53" i="21" s="1"/>
  <c r="AA46" i="21"/>
  <c r="AA53" i="21" s="1"/>
  <c r="AB46" i="21"/>
  <c r="AB53" i="21" s="1"/>
  <c r="AC46" i="21"/>
  <c r="AC53" i="21" s="1"/>
  <c r="AD46" i="21"/>
  <c r="AD53" i="21" s="1"/>
  <c r="AE46" i="21"/>
  <c r="AE53" i="21" s="1"/>
  <c r="AF46" i="21"/>
  <c r="AF53" i="21" s="1"/>
  <c r="AG46" i="21"/>
  <c r="AG53" i="21" s="1"/>
  <c r="AH46" i="21"/>
  <c r="AH53" i="21" s="1"/>
  <c r="AI46" i="21"/>
  <c r="AI53" i="21" s="1"/>
  <c r="AJ46" i="21"/>
  <c r="AJ53" i="21" s="1"/>
  <c r="AK46" i="21"/>
  <c r="AK53" i="21" s="1"/>
  <c r="AL46" i="21"/>
  <c r="AL53" i="21" s="1"/>
  <c r="AM46" i="21"/>
  <c r="AM53" i="21" s="1"/>
  <c r="AN46" i="21"/>
  <c r="AN53" i="21" s="1"/>
  <c r="AO46" i="21"/>
  <c r="AO53" i="21" s="1"/>
  <c r="AP46" i="21"/>
  <c r="AP53" i="21" s="1"/>
  <c r="AQ46" i="21"/>
  <c r="AQ53" i="21" s="1"/>
  <c r="M47" i="21"/>
  <c r="M54" i="21" s="1"/>
  <c r="N47" i="21"/>
  <c r="N54" i="21" s="1"/>
  <c r="O47" i="21"/>
  <c r="O54" i="21" s="1"/>
  <c r="P47" i="21"/>
  <c r="P54" i="21" s="1"/>
  <c r="Q47" i="21"/>
  <c r="Q54" i="21" s="1"/>
  <c r="R47" i="21"/>
  <c r="R54" i="21" s="1"/>
  <c r="S47" i="21"/>
  <c r="S54" i="21" s="1"/>
  <c r="T47" i="21"/>
  <c r="T54" i="21" s="1"/>
  <c r="U47" i="21"/>
  <c r="U54" i="21" s="1"/>
  <c r="V47" i="21"/>
  <c r="V54" i="21" s="1"/>
  <c r="W47" i="21"/>
  <c r="W54" i="21" s="1"/>
  <c r="X47" i="21"/>
  <c r="X54" i="21" s="1"/>
  <c r="Y47" i="21"/>
  <c r="Y54" i="21" s="1"/>
  <c r="Z47" i="21"/>
  <c r="Z54" i="21" s="1"/>
  <c r="AA47" i="21"/>
  <c r="AA54" i="21" s="1"/>
  <c r="AB47" i="21"/>
  <c r="AB54" i="21" s="1"/>
  <c r="AC47" i="21"/>
  <c r="AC54" i="21" s="1"/>
  <c r="AD47" i="21"/>
  <c r="AD54" i="21" s="1"/>
  <c r="AE47" i="21"/>
  <c r="AE54" i="21" s="1"/>
  <c r="AF47" i="21"/>
  <c r="AF54" i="21" s="1"/>
  <c r="AG47" i="21"/>
  <c r="AG54" i="21" s="1"/>
  <c r="AH47" i="21"/>
  <c r="AH54" i="21" s="1"/>
  <c r="AI47" i="21"/>
  <c r="AI54" i="21" s="1"/>
  <c r="AJ47" i="21"/>
  <c r="AJ54" i="21" s="1"/>
  <c r="AK47" i="21"/>
  <c r="AK54" i="21" s="1"/>
  <c r="AL47" i="21"/>
  <c r="AL54" i="21" s="1"/>
  <c r="AM47" i="21"/>
  <c r="AM54" i="21" s="1"/>
  <c r="AN47" i="21"/>
  <c r="AN54" i="21" s="1"/>
  <c r="AO47" i="21"/>
  <c r="AO54" i="21" s="1"/>
  <c r="AP47" i="21"/>
  <c r="AP54" i="21" s="1"/>
  <c r="AQ47" i="21"/>
  <c r="AQ54" i="21" s="1"/>
  <c r="M48" i="21"/>
  <c r="M55" i="21" s="1"/>
  <c r="N48" i="21"/>
  <c r="N55" i="21" s="1"/>
  <c r="O48" i="21"/>
  <c r="O55" i="21" s="1"/>
  <c r="P48" i="21"/>
  <c r="P55" i="21" s="1"/>
  <c r="Q48" i="21"/>
  <c r="Q55" i="21" s="1"/>
  <c r="R48" i="21"/>
  <c r="R55" i="21" s="1"/>
  <c r="S48" i="21"/>
  <c r="S55" i="21" s="1"/>
  <c r="T48" i="21"/>
  <c r="T55" i="21" s="1"/>
  <c r="U48" i="21"/>
  <c r="U55" i="21" s="1"/>
  <c r="V48" i="21"/>
  <c r="V55" i="21" s="1"/>
  <c r="W48" i="21"/>
  <c r="W55" i="21" s="1"/>
  <c r="X48" i="21"/>
  <c r="X55" i="21" s="1"/>
  <c r="Y48" i="21"/>
  <c r="Y55" i="21" s="1"/>
  <c r="Z48" i="21"/>
  <c r="Z55" i="21" s="1"/>
  <c r="AA48" i="21"/>
  <c r="AA55" i="21" s="1"/>
  <c r="AB48" i="21"/>
  <c r="AB55" i="21" s="1"/>
  <c r="AC48" i="21"/>
  <c r="AC55" i="21" s="1"/>
  <c r="AD48" i="21"/>
  <c r="AD55" i="21" s="1"/>
  <c r="AE48" i="21"/>
  <c r="AE55" i="21" s="1"/>
  <c r="AF48" i="21"/>
  <c r="AF55" i="21" s="1"/>
  <c r="AG48" i="21"/>
  <c r="AG55" i="21" s="1"/>
  <c r="AH48" i="21"/>
  <c r="AH55" i="21" s="1"/>
  <c r="AI48" i="21"/>
  <c r="AI55" i="21" s="1"/>
  <c r="AJ48" i="21"/>
  <c r="AJ55" i="21" s="1"/>
  <c r="AK48" i="21"/>
  <c r="AK55" i="21" s="1"/>
  <c r="AL48" i="21"/>
  <c r="AL55" i="21" s="1"/>
  <c r="AM48" i="21"/>
  <c r="AM55" i="21" s="1"/>
  <c r="AN48" i="21"/>
  <c r="AN55" i="21" s="1"/>
  <c r="AO48" i="21"/>
  <c r="AO55" i="21" s="1"/>
  <c r="AP48" i="21"/>
  <c r="AP55" i="21" s="1"/>
  <c r="AQ48" i="21"/>
  <c r="AQ55" i="21" s="1"/>
  <c r="M49" i="21"/>
  <c r="M56" i="21" s="1"/>
  <c r="N49" i="21"/>
  <c r="N56" i="21" s="1"/>
  <c r="O49" i="21"/>
  <c r="O56" i="21" s="1"/>
  <c r="P49" i="21"/>
  <c r="P56" i="21" s="1"/>
  <c r="Q49" i="21"/>
  <c r="Q56" i="21" s="1"/>
  <c r="R49" i="21"/>
  <c r="R56" i="21" s="1"/>
  <c r="S49" i="21"/>
  <c r="S56" i="21" s="1"/>
  <c r="T49" i="21"/>
  <c r="T56" i="21" s="1"/>
  <c r="U49" i="21"/>
  <c r="U56" i="21" s="1"/>
  <c r="V49" i="21"/>
  <c r="V56" i="21" s="1"/>
  <c r="W49" i="21"/>
  <c r="W56" i="21" s="1"/>
  <c r="X49" i="21"/>
  <c r="X56" i="21" s="1"/>
  <c r="Y49" i="21"/>
  <c r="Y56" i="21" s="1"/>
  <c r="Z49" i="21"/>
  <c r="Z56" i="21" s="1"/>
  <c r="AA49" i="21"/>
  <c r="AA56" i="21" s="1"/>
  <c r="AB49" i="21"/>
  <c r="AB56" i="21" s="1"/>
  <c r="AC49" i="21"/>
  <c r="AC56" i="21" s="1"/>
  <c r="AD49" i="21"/>
  <c r="AD56" i="21" s="1"/>
  <c r="AE49" i="21"/>
  <c r="AE56" i="21" s="1"/>
  <c r="AF49" i="21"/>
  <c r="AF56" i="21" s="1"/>
  <c r="AG49" i="21"/>
  <c r="AG56" i="21" s="1"/>
  <c r="AH49" i="21"/>
  <c r="AH56" i="21" s="1"/>
  <c r="AI49" i="21"/>
  <c r="AI56" i="21" s="1"/>
  <c r="AJ49" i="21"/>
  <c r="AJ56" i="21" s="1"/>
  <c r="AK49" i="21"/>
  <c r="AK56" i="21" s="1"/>
  <c r="AL49" i="21"/>
  <c r="AL56" i="21" s="1"/>
  <c r="AM49" i="21"/>
  <c r="AM56" i="21" s="1"/>
  <c r="AN49" i="21"/>
  <c r="AN56" i="21" s="1"/>
  <c r="AO49" i="21"/>
  <c r="AO56" i="21" s="1"/>
  <c r="AP49" i="21"/>
  <c r="AP56" i="21" s="1"/>
  <c r="AQ49" i="21"/>
  <c r="AQ56" i="21" s="1"/>
  <c r="AQ46" i="22"/>
  <c r="AQ53" i="22" s="1"/>
  <c r="AP46" i="22"/>
  <c r="AP53" i="22" s="1"/>
  <c r="AO46" i="22"/>
  <c r="AO53" i="22" s="1"/>
  <c r="AN46" i="22"/>
  <c r="AN53" i="22" s="1"/>
  <c r="AM46" i="22"/>
  <c r="AM53" i="22" s="1"/>
  <c r="AL46" i="22"/>
  <c r="AL53" i="22" s="1"/>
  <c r="AK46" i="22"/>
  <c r="AK53" i="22" s="1"/>
  <c r="AJ46" i="22"/>
  <c r="AJ53" i="22" s="1"/>
  <c r="AI46" i="22"/>
  <c r="AI53" i="22" s="1"/>
  <c r="AH46" i="22"/>
  <c r="AH53" i="22" s="1"/>
  <c r="AG46" i="22"/>
  <c r="AG53" i="22" s="1"/>
  <c r="AF46" i="22"/>
  <c r="AF53" i="22" s="1"/>
  <c r="AE46" i="22"/>
  <c r="AE53" i="22" s="1"/>
  <c r="AD46" i="22"/>
  <c r="AD53" i="22" s="1"/>
  <c r="AC46" i="22"/>
  <c r="AC53" i="22" s="1"/>
  <c r="AB46" i="22"/>
  <c r="AB53" i="22" s="1"/>
  <c r="AA46" i="22"/>
  <c r="AA53" i="22" s="1"/>
  <c r="Z46" i="22"/>
  <c r="Z53" i="22" s="1"/>
  <c r="Y46" i="22"/>
  <c r="Y53" i="22" s="1"/>
  <c r="X46" i="22"/>
  <c r="X53" i="22" s="1"/>
  <c r="W46" i="22"/>
  <c r="W53" i="22" s="1"/>
  <c r="V46" i="22"/>
  <c r="V53" i="22" s="1"/>
  <c r="U46" i="22"/>
  <c r="U53" i="22" s="1"/>
  <c r="T46" i="22"/>
  <c r="T53" i="22" s="1"/>
  <c r="S46" i="22"/>
  <c r="S53" i="22" s="1"/>
  <c r="R46" i="22"/>
  <c r="R53" i="22" s="1"/>
  <c r="Q46" i="22"/>
  <c r="Q53" i="22" s="1"/>
  <c r="P46" i="22"/>
  <c r="P53" i="22" s="1"/>
  <c r="O46" i="22"/>
  <c r="O53" i="22" s="1"/>
  <c r="N46" i="22"/>
  <c r="N53" i="22" s="1"/>
  <c r="M46" i="22"/>
  <c r="M53" i="22" s="1"/>
  <c r="AR32" i="22"/>
  <c r="AT32" i="22" s="1"/>
  <c r="AR31" i="22"/>
  <c r="AT31" i="22" s="1"/>
  <c r="AR30" i="22"/>
  <c r="AT30" i="22" s="1"/>
  <c r="AR29" i="22"/>
  <c r="AT29" i="22" s="1"/>
  <c r="AR28" i="22"/>
  <c r="AT28" i="22" s="1"/>
  <c r="AR27" i="22"/>
  <c r="AT27" i="22" s="1"/>
  <c r="AR26" i="22"/>
  <c r="AT26" i="22" s="1"/>
  <c r="AR25" i="22"/>
  <c r="AT25" i="22" s="1"/>
  <c r="AR24" i="22"/>
  <c r="AT24" i="22" s="1"/>
  <c r="AR23" i="22"/>
  <c r="AT23" i="22" s="1"/>
  <c r="AR32" i="21"/>
  <c r="AT32" i="21" s="1"/>
  <c r="AR31" i="21"/>
  <c r="AT31" i="21" s="1"/>
  <c r="AR30" i="21"/>
  <c r="AT30" i="21" s="1"/>
  <c r="AR29" i="21"/>
  <c r="AT29" i="21" s="1"/>
  <c r="AR28" i="21"/>
  <c r="AT28" i="21" s="1"/>
  <c r="AR27" i="21"/>
  <c r="AT27" i="21" s="1"/>
  <c r="AR26" i="21"/>
  <c r="AT26" i="21" s="1"/>
  <c r="AR25" i="21"/>
  <c r="AT25" i="21" s="1"/>
  <c r="AR24" i="21"/>
  <c r="AT24" i="21" s="1"/>
  <c r="AR23" i="21"/>
  <c r="AT23" i="21" s="1"/>
  <c r="D24" i="18" l="1"/>
  <c r="B15" i="15"/>
  <c r="B43" i="15" s="1"/>
  <c r="J53" i="22"/>
  <c r="H53" i="22"/>
  <c r="H53" i="21"/>
  <c r="J53" i="21"/>
  <c r="J54" i="21"/>
  <c r="H54" i="21"/>
  <c r="H55" i="21"/>
  <c r="J55" i="21"/>
  <c r="J51" i="21"/>
  <c r="H51" i="21"/>
  <c r="J56" i="21"/>
  <c r="H56" i="21"/>
  <c r="H52" i="21"/>
  <c r="J52" i="21"/>
  <c r="AR46" i="22"/>
  <c r="AR46" i="21"/>
  <c r="AR19" i="22"/>
  <c r="AT19" i="22" s="1"/>
  <c r="AR18" i="22"/>
  <c r="AT18" i="22" s="1"/>
  <c r="AR19" i="21"/>
  <c r="AT19" i="21" s="1"/>
  <c r="AR18" i="21"/>
  <c r="AT18" i="21" s="1"/>
  <c r="AR22" i="21"/>
  <c r="AT22" i="21" s="1"/>
  <c r="AR21" i="21"/>
  <c r="AT21" i="21" s="1"/>
  <c r="AR20" i="21"/>
  <c r="AT20" i="21" s="1"/>
  <c r="AR22" i="22"/>
  <c r="AT22" i="22" s="1"/>
  <c r="AR21" i="22"/>
  <c r="AT21" i="22" s="1"/>
  <c r="AR20" i="22"/>
  <c r="AT20" i="22" s="1"/>
  <c r="G57" i="21" l="1"/>
  <c r="AR55" i="21" s="1"/>
  <c r="I57" i="21"/>
  <c r="AR52" i="21" s="1"/>
  <c r="AR16" i="22"/>
  <c r="AT16" i="22" s="1"/>
  <c r="AR15" i="22"/>
  <c r="AT15" i="22" s="1"/>
  <c r="AR16" i="21"/>
  <c r="AT16" i="21" s="1"/>
  <c r="AR15" i="21"/>
  <c r="AT15" i="21" s="1"/>
  <c r="B59" i="22"/>
  <c r="AP4" i="22"/>
  <c r="AP4" i="21"/>
  <c r="AQ49" i="22" l="1"/>
  <c r="AQ56" i="22" s="1"/>
  <c r="AP49" i="22"/>
  <c r="AP56" i="22" s="1"/>
  <c r="AO49" i="22"/>
  <c r="AO56" i="22" s="1"/>
  <c r="AN49" i="22"/>
  <c r="AN56" i="22" s="1"/>
  <c r="AM49" i="22"/>
  <c r="AM56" i="22" s="1"/>
  <c r="AL49" i="22"/>
  <c r="AL56" i="22" s="1"/>
  <c r="AK49" i="22"/>
  <c r="AK56" i="22" s="1"/>
  <c r="AJ49" i="22"/>
  <c r="AJ56" i="22" s="1"/>
  <c r="AI49" i="22"/>
  <c r="AI56" i="22" s="1"/>
  <c r="AH49" i="22"/>
  <c r="AH56" i="22" s="1"/>
  <c r="AG49" i="22"/>
  <c r="AG56" i="22" s="1"/>
  <c r="AF49" i="22"/>
  <c r="AF56" i="22" s="1"/>
  <c r="AE49" i="22"/>
  <c r="AE56" i="22" s="1"/>
  <c r="AD49" i="22"/>
  <c r="AD56" i="22" s="1"/>
  <c r="AC49" i="22"/>
  <c r="AC56" i="22" s="1"/>
  <c r="AB49" i="22"/>
  <c r="AB56" i="22" s="1"/>
  <c r="AA49" i="22"/>
  <c r="AA56" i="22" s="1"/>
  <c r="Z49" i="22"/>
  <c r="Z56" i="22" s="1"/>
  <c r="Y49" i="22"/>
  <c r="Y56" i="22" s="1"/>
  <c r="X49" i="22"/>
  <c r="X56" i="22" s="1"/>
  <c r="W49" i="22"/>
  <c r="W56" i="22" s="1"/>
  <c r="V49" i="22"/>
  <c r="V56" i="22" s="1"/>
  <c r="U49" i="22"/>
  <c r="U56" i="22" s="1"/>
  <c r="T49" i="22"/>
  <c r="T56" i="22" s="1"/>
  <c r="S49" i="22"/>
  <c r="S56" i="22" s="1"/>
  <c r="R49" i="22"/>
  <c r="R56" i="22" s="1"/>
  <c r="Q49" i="22"/>
  <c r="Q56" i="22" s="1"/>
  <c r="P49" i="22"/>
  <c r="P56" i="22" s="1"/>
  <c r="O49" i="22"/>
  <c r="O56" i="22" s="1"/>
  <c r="N49" i="22"/>
  <c r="N56" i="22" s="1"/>
  <c r="M49" i="22"/>
  <c r="M56" i="22" s="1"/>
  <c r="AQ48" i="22"/>
  <c r="AQ55" i="22" s="1"/>
  <c r="AP48" i="22"/>
  <c r="AP55" i="22" s="1"/>
  <c r="AO48" i="22"/>
  <c r="AO55" i="22" s="1"/>
  <c r="AN48" i="22"/>
  <c r="AN55" i="22" s="1"/>
  <c r="AM48" i="22"/>
  <c r="AM55" i="22" s="1"/>
  <c r="AL48" i="22"/>
  <c r="AL55" i="22" s="1"/>
  <c r="AK48" i="22"/>
  <c r="AK55" i="22" s="1"/>
  <c r="AJ48" i="22"/>
  <c r="AJ55" i="22" s="1"/>
  <c r="AI48" i="22"/>
  <c r="AI55" i="22" s="1"/>
  <c r="AH48" i="22"/>
  <c r="AH55" i="22" s="1"/>
  <c r="AG48" i="22"/>
  <c r="AG55" i="22" s="1"/>
  <c r="AF48" i="22"/>
  <c r="AF55" i="22" s="1"/>
  <c r="AE48" i="22"/>
  <c r="AE55" i="22" s="1"/>
  <c r="AD48" i="22"/>
  <c r="AD55" i="22" s="1"/>
  <c r="AC48" i="22"/>
  <c r="AC55" i="22" s="1"/>
  <c r="AB48" i="22"/>
  <c r="AB55" i="22" s="1"/>
  <c r="AA48" i="22"/>
  <c r="AA55" i="22" s="1"/>
  <c r="Z48" i="22"/>
  <c r="Z55" i="22" s="1"/>
  <c r="Y48" i="22"/>
  <c r="Y55" i="22" s="1"/>
  <c r="X48" i="22"/>
  <c r="X55" i="22" s="1"/>
  <c r="W48" i="22"/>
  <c r="W55" i="22" s="1"/>
  <c r="V48" i="22"/>
  <c r="V55" i="22" s="1"/>
  <c r="U48" i="22"/>
  <c r="U55" i="22" s="1"/>
  <c r="T48" i="22"/>
  <c r="T55" i="22" s="1"/>
  <c r="S48" i="22"/>
  <c r="S55" i="22" s="1"/>
  <c r="R48" i="22"/>
  <c r="R55" i="22" s="1"/>
  <c r="Q48" i="22"/>
  <c r="Q55" i="22" s="1"/>
  <c r="P48" i="22"/>
  <c r="P55" i="22" s="1"/>
  <c r="O48" i="22"/>
  <c r="O55" i="22" s="1"/>
  <c r="N48" i="22"/>
  <c r="N55" i="22" s="1"/>
  <c r="M48" i="22"/>
  <c r="M55" i="22" s="1"/>
  <c r="AQ47" i="22"/>
  <c r="AQ54" i="22" s="1"/>
  <c r="AP47" i="22"/>
  <c r="AP54" i="22" s="1"/>
  <c r="AO47" i="22"/>
  <c r="AO54" i="22" s="1"/>
  <c r="AN47" i="22"/>
  <c r="AN54" i="22" s="1"/>
  <c r="AM47" i="22"/>
  <c r="AM54" i="22" s="1"/>
  <c r="AL47" i="22"/>
  <c r="AL54" i="22" s="1"/>
  <c r="AK47" i="22"/>
  <c r="AK54" i="22" s="1"/>
  <c r="AJ47" i="22"/>
  <c r="AJ54" i="22" s="1"/>
  <c r="AI47" i="22"/>
  <c r="AI54" i="22" s="1"/>
  <c r="AH47" i="22"/>
  <c r="AH54" i="22" s="1"/>
  <c r="AG47" i="22"/>
  <c r="AG54" i="22" s="1"/>
  <c r="AF47" i="22"/>
  <c r="AF54" i="22" s="1"/>
  <c r="AE47" i="22"/>
  <c r="AE54" i="22" s="1"/>
  <c r="AD47" i="22"/>
  <c r="AD54" i="22" s="1"/>
  <c r="AC47" i="22"/>
  <c r="AC54" i="22" s="1"/>
  <c r="AB47" i="22"/>
  <c r="AB54" i="22" s="1"/>
  <c r="AA47" i="22"/>
  <c r="AA54" i="22" s="1"/>
  <c r="Z47" i="22"/>
  <c r="Z54" i="22" s="1"/>
  <c r="Y47" i="22"/>
  <c r="Y54" i="22" s="1"/>
  <c r="X47" i="22"/>
  <c r="X54" i="22" s="1"/>
  <c r="W47" i="22"/>
  <c r="W54" i="22" s="1"/>
  <c r="V47" i="22"/>
  <c r="V54" i="22" s="1"/>
  <c r="U47" i="22"/>
  <c r="U54" i="22" s="1"/>
  <c r="T47" i="22"/>
  <c r="T54" i="22" s="1"/>
  <c r="S47" i="22"/>
  <c r="S54" i="22" s="1"/>
  <c r="R47" i="22"/>
  <c r="R54" i="22" s="1"/>
  <c r="Q47" i="22"/>
  <c r="Q54" i="22" s="1"/>
  <c r="P47" i="22"/>
  <c r="P54" i="22" s="1"/>
  <c r="O47" i="22"/>
  <c r="O54" i="22" s="1"/>
  <c r="N47" i="22"/>
  <c r="N54" i="22" s="1"/>
  <c r="M47" i="22"/>
  <c r="M54" i="22" s="1"/>
  <c r="AQ45" i="22"/>
  <c r="AQ52" i="22" s="1"/>
  <c r="AP45" i="22"/>
  <c r="AP52" i="22" s="1"/>
  <c r="AO45" i="22"/>
  <c r="AO52" i="22" s="1"/>
  <c r="AN45" i="22"/>
  <c r="AN52" i="22" s="1"/>
  <c r="AM45" i="22"/>
  <c r="AM52" i="22" s="1"/>
  <c r="AL45" i="22"/>
  <c r="AL52" i="22" s="1"/>
  <c r="AK45" i="22"/>
  <c r="AK52" i="22" s="1"/>
  <c r="AJ45" i="22"/>
  <c r="AJ52" i="22" s="1"/>
  <c r="AI45" i="22"/>
  <c r="AI52" i="22" s="1"/>
  <c r="AH45" i="22"/>
  <c r="AH52" i="22" s="1"/>
  <c r="AG45" i="22"/>
  <c r="AG52" i="22" s="1"/>
  <c r="AF45" i="22"/>
  <c r="AF52" i="22" s="1"/>
  <c r="AE45" i="22"/>
  <c r="AE52" i="22" s="1"/>
  <c r="AD45" i="22"/>
  <c r="AD52" i="22" s="1"/>
  <c r="AC45" i="22"/>
  <c r="AC52" i="22" s="1"/>
  <c r="AB45" i="22"/>
  <c r="AB52" i="22" s="1"/>
  <c r="AA45" i="22"/>
  <c r="AA52" i="22" s="1"/>
  <c r="Z45" i="22"/>
  <c r="Z52" i="22" s="1"/>
  <c r="Y45" i="22"/>
  <c r="Y52" i="22" s="1"/>
  <c r="X45" i="22"/>
  <c r="X52" i="22" s="1"/>
  <c r="W45" i="22"/>
  <c r="W52" i="22" s="1"/>
  <c r="V45" i="22"/>
  <c r="V52" i="22" s="1"/>
  <c r="U45" i="22"/>
  <c r="U52" i="22" s="1"/>
  <c r="T45" i="22"/>
  <c r="T52" i="22" s="1"/>
  <c r="S45" i="22"/>
  <c r="S52" i="22" s="1"/>
  <c r="R45" i="22"/>
  <c r="R52" i="22" s="1"/>
  <c r="Q45" i="22"/>
  <c r="Q52" i="22" s="1"/>
  <c r="P45" i="22"/>
  <c r="P52" i="22" s="1"/>
  <c r="O45" i="22"/>
  <c r="O52" i="22" s="1"/>
  <c r="N45" i="22"/>
  <c r="N52" i="22" s="1"/>
  <c r="M45" i="22"/>
  <c r="M52" i="22" s="1"/>
  <c r="AQ44" i="22"/>
  <c r="AQ51" i="22" s="1"/>
  <c r="AP44" i="22"/>
  <c r="AP51" i="22" s="1"/>
  <c r="AO44" i="22"/>
  <c r="AO51" i="22" s="1"/>
  <c r="AN44" i="22"/>
  <c r="AN51" i="22" s="1"/>
  <c r="AM44" i="22"/>
  <c r="AM51" i="22" s="1"/>
  <c r="AL44" i="22"/>
  <c r="AL51" i="22" s="1"/>
  <c r="AK44" i="22"/>
  <c r="AK51" i="22" s="1"/>
  <c r="AJ44" i="22"/>
  <c r="AJ51" i="22" s="1"/>
  <c r="AI44" i="22"/>
  <c r="AI51" i="22" s="1"/>
  <c r="AH44" i="22"/>
  <c r="AH51" i="22" s="1"/>
  <c r="AG44" i="22"/>
  <c r="AG51" i="22" s="1"/>
  <c r="AF44" i="22"/>
  <c r="AF51" i="22" s="1"/>
  <c r="AE44" i="22"/>
  <c r="AE51" i="22" s="1"/>
  <c r="AD44" i="22"/>
  <c r="AD51" i="22" s="1"/>
  <c r="AC44" i="22"/>
  <c r="AC51" i="22" s="1"/>
  <c r="AB44" i="22"/>
  <c r="AB51" i="22" s="1"/>
  <c r="AA44" i="22"/>
  <c r="AA51" i="22" s="1"/>
  <c r="Z44" i="22"/>
  <c r="Z51" i="22" s="1"/>
  <c r="Y44" i="22"/>
  <c r="Y51" i="22" s="1"/>
  <c r="X44" i="22"/>
  <c r="X51" i="22" s="1"/>
  <c r="W44" i="22"/>
  <c r="W51" i="22" s="1"/>
  <c r="V44" i="22"/>
  <c r="V51" i="22" s="1"/>
  <c r="U44" i="22"/>
  <c r="U51" i="22" s="1"/>
  <c r="T44" i="22"/>
  <c r="T51" i="22" s="1"/>
  <c r="S44" i="22"/>
  <c r="S51" i="22" s="1"/>
  <c r="R44" i="22"/>
  <c r="R51" i="22" s="1"/>
  <c r="Q44" i="22"/>
  <c r="Q51" i="22" s="1"/>
  <c r="P44" i="22"/>
  <c r="P51" i="22" s="1"/>
  <c r="O44" i="22"/>
  <c r="O51" i="22" s="1"/>
  <c r="N44" i="22"/>
  <c r="N51" i="22" s="1"/>
  <c r="AP43" i="22"/>
  <c r="AR40" i="22"/>
  <c r="AT40" i="22" s="1"/>
  <c r="AR39" i="22"/>
  <c r="AT39" i="22" s="1"/>
  <c r="AR38" i="22"/>
  <c r="AT38" i="22" s="1"/>
  <c r="AR37" i="22"/>
  <c r="AT37" i="22" s="1"/>
  <c r="AR36" i="22"/>
  <c r="AT36" i="22" s="1"/>
  <c r="AR35" i="22"/>
  <c r="AT35" i="22" s="1"/>
  <c r="AR34" i="22"/>
  <c r="AT34" i="22" s="1"/>
  <c r="AR33" i="22"/>
  <c r="AT33" i="22" s="1"/>
  <c r="AR17" i="22"/>
  <c r="AT17" i="22" s="1"/>
  <c r="AR14" i="22"/>
  <c r="AT14" i="22" s="1"/>
  <c r="AR13" i="22"/>
  <c r="AT13" i="22" s="1"/>
  <c r="AR12" i="22"/>
  <c r="AT12" i="22" s="1"/>
  <c r="AR11" i="22"/>
  <c r="AT11" i="22" s="1"/>
  <c r="AP10" i="22"/>
  <c r="AQ8" i="22"/>
  <c r="AQ50" i="22" s="1"/>
  <c r="AP8" i="22"/>
  <c r="AP50" i="22" s="1"/>
  <c r="AO8" i="22"/>
  <c r="AO50" i="22" s="1"/>
  <c r="AN8" i="22"/>
  <c r="AN50" i="22" s="1"/>
  <c r="AM8" i="22"/>
  <c r="AM50" i="22" s="1"/>
  <c r="AL8" i="22"/>
  <c r="AL50" i="22" s="1"/>
  <c r="AK8" i="22"/>
  <c r="AK50" i="22" s="1"/>
  <c r="AJ8" i="22"/>
  <c r="AJ50" i="22" s="1"/>
  <c r="AI8" i="22"/>
  <c r="AI50" i="22" s="1"/>
  <c r="AH8" i="22"/>
  <c r="AH50" i="22" s="1"/>
  <c r="AG8" i="22"/>
  <c r="AG50" i="22" s="1"/>
  <c r="AF8" i="22"/>
  <c r="AF50" i="22" s="1"/>
  <c r="AE8" i="22"/>
  <c r="AE50" i="22" s="1"/>
  <c r="AD8" i="22"/>
  <c r="AD50" i="22" s="1"/>
  <c r="AC8" i="22"/>
  <c r="AC50" i="22" s="1"/>
  <c r="AB8" i="22"/>
  <c r="AB50" i="22" s="1"/>
  <c r="AA8" i="22"/>
  <c r="AA50" i="22" s="1"/>
  <c r="Z8" i="22"/>
  <c r="Z50" i="22" s="1"/>
  <c r="Y8" i="22"/>
  <c r="Y50" i="22" s="1"/>
  <c r="X8" i="22"/>
  <c r="X50" i="22" s="1"/>
  <c r="W8" i="22"/>
  <c r="W50" i="22" s="1"/>
  <c r="V8" i="22"/>
  <c r="V50" i="22" s="1"/>
  <c r="U8" i="22"/>
  <c r="U50" i="22" s="1"/>
  <c r="T8" i="22"/>
  <c r="T50" i="22" s="1"/>
  <c r="S8" i="22"/>
  <c r="S50" i="22" s="1"/>
  <c r="R8" i="22"/>
  <c r="R50" i="22" s="1"/>
  <c r="Q8" i="22"/>
  <c r="Q50" i="22" s="1"/>
  <c r="P8" i="22"/>
  <c r="O8" i="22"/>
  <c r="O50" i="22" s="1"/>
  <c r="N8" i="22"/>
  <c r="N50" i="22" s="1"/>
  <c r="M8" i="22"/>
  <c r="M50" i="22" s="1"/>
  <c r="AR7" i="22"/>
  <c r="AR6" i="22"/>
  <c r="AP5" i="22"/>
  <c r="AP43" i="21"/>
  <c r="AR40" i="21"/>
  <c r="AT40" i="21" s="1"/>
  <c r="AR39" i="21"/>
  <c r="AT39" i="21" s="1"/>
  <c r="AR38" i="21"/>
  <c r="AT38" i="21" s="1"/>
  <c r="AR37" i="21"/>
  <c r="AT37" i="21" s="1"/>
  <c r="AR36" i="21"/>
  <c r="AT36" i="21" s="1"/>
  <c r="AR35" i="21"/>
  <c r="AT35" i="21" s="1"/>
  <c r="AR34" i="21"/>
  <c r="AT34" i="21" s="1"/>
  <c r="AR33" i="21"/>
  <c r="AT33" i="21" s="1"/>
  <c r="AR17" i="21"/>
  <c r="AT17" i="21" s="1"/>
  <c r="AR14" i="21"/>
  <c r="AT14" i="21" s="1"/>
  <c r="AR13" i="21"/>
  <c r="AT13" i="21" s="1"/>
  <c r="AR12" i="21"/>
  <c r="AT12" i="21" s="1"/>
  <c r="AR11" i="21"/>
  <c r="AT11" i="21" s="1"/>
  <c r="AP10" i="21"/>
  <c r="AQ8" i="21"/>
  <c r="AQ50" i="21" s="1"/>
  <c r="AP8" i="21"/>
  <c r="AP50" i="21" s="1"/>
  <c r="AO8" i="21"/>
  <c r="AO50" i="21" s="1"/>
  <c r="AN8" i="21"/>
  <c r="AN50" i="21" s="1"/>
  <c r="AM8" i="21"/>
  <c r="AM50" i="21" s="1"/>
  <c r="AL8" i="21"/>
  <c r="AL50" i="21" s="1"/>
  <c r="AK8" i="21"/>
  <c r="AK50" i="21" s="1"/>
  <c r="AJ8" i="21"/>
  <c r="AJ50" i="21" s="1"/>
  <c r="AI8" i="21"/>
  <c r="AI50" i="21" s="1"/>
  <c r="AH8" i="21"/>
  <c r="AH50" i="21" s="1"/>
  <c r="AG8" i="21"/>
  <c r="AG50" i="21" s="1"/>
  <c r="AF8" i="21"/>
  <c r="AF50" i="21" s="1"/>
  <c r="AE8" i="21"/>
  <c r="AE50" i="21" s="1"/>
  <c r="AD8" i="21"/>
  <c r="AD50" i="21" s="1"/>
  <c r="AC8" i="21"/>
  <c r="AC50" i="21" s="1"/>
  <c r="AB8" i="21"/>
  <c r="AB50" i="21" s="1"/>
  <c r="AA8" i="21"/>
  <c r="AA50" i="21" s="1"/>
  <c r="Z8" i="21"/>
  <c r="Z50" i="21" s="1"/>
  <c r="Y8" i="21"/>
  <c r="Y50" i="21" s="1"/>
  <c r="X8" i="21"/>
  <c r="X50" i="21" s="1"/>
  <c r="W8" i="21"/>
  <c r="W50" i="21" s="1"/>
  <c r="V8" i="21"/>
  <c r="V50" i="21" s="1"/>
  <c r="U8" i="21"/>
  <c r="U50" i="21" s="1"/>
  <c r="T8" i="21"/>
  <c r="T50" i="21" s="1"/>
  <c r="S8" i="21"/>
  <c r="S50" i="21" s="1"/>
  <c r="R8" i="21"/>
  <c r="R50" i="21" s="1"/>
  <c r="Q8" i="21"/>
  <c r="Q50" i="21" s="1"/>
  <c r="P8" i="21"/>
  <c r="P50" i="21" s="1"/>
  <c r="O8" i="21"/>
  <c r="O50" i="21" s="1"/>
  <c r="N8" i="21"/>
  <c r="N50" i="21" s="1"/>
  <c r="M8" i="21"/>
  <c r="M50" i="21" s="1"/>
  <c r="AR7" i="21"/>
  <c r="AR6" i="21"/>
  <c r="AP5" i="21"/>
  <c r="H52" i="22" l="1"/>
  <c r="J52" i="22"/>
  <c r="J56" i="22"/>
  <c r="H56" i="22"/>
  <c r="J51" i="22"/>
  <c r="H51" i="22"/>
  <c r="H55" i="22"/>
  <c r="J55" i="22"/>
  <c r="J54" i="22"/>
  <c r="H54" i="22"/>
  <c r="AT41" i="21"/>
  <c r="AR8" i="22"/>
  <c r="AT6" i="22" s="1"/>
  <c r="AR49" i="22"/>
  <c r="AR48" i="22"/>
  <c r="AT41" i="22"/>
  <c r="AR41" i="22"/>
  <c r="P50" i="22"/>
  <c r="AR44" i="22"/>
  <c r="AR45" i="22"/>
  <c r="AR47" i="22"/>
  <c r="AR49" i="21"/>
  <c r="AR48" i="21"/>
  <c r="AR50" i="21"/>
  <c r="AR41" i="21"/>
  <c r="AR8" i="21"/>
  <c r="AT6" i="21" s="1"/>
  <c r="AR44" i="21"/>
  <c r="AR45" i="21"/>
  <c r="AR47" i="21"/>
  <c r="G57" i="22" l="1"/>
  <c r="AR55" i="22" s="1"/>
  <c r="I57" i="22"/>
  <c r="AR52" i="22" s="1"/>
  <c r="AR50" i="22"/>
  <c r="AT50" i="22"/>
  <c r="AT44" i="22"/>
  <c r="AT49" i="22" s="1"/>
  <c r="AT44" i="21"/>
  <c r="AT49" i="21" s="1"/>
  <c r="AT50" i="21"/>
  <c r="F31" i="15" l="1"/>
  <c r="G31" i="15" s="1"/>
  <c r="F35" i="15" l="1"/>
  <c r="G35" i="15" s="1"/>
  <c r="E43" i="15"/>
  <c r="F39" i="15" l="1"/>
  <c r="G39" i="15" s="1"/>
  <c r="B39" i="15"/>
  <c r="B35" i="15" l="1"/>
  <c r="D35" i="15" l="1"/>
  <c r="D39" i="15"/>
  <c r="C43" i="15"/>
  <c r="H35" i="15" l="1"/>
  <c r="H39" i="15"/>
  <c r="C33" i="18"/>
  <c r="X7" i="9" l="1"/>
  <c r="E5" i="17"/>
  <c r="E39" i="18" l="1"/>
  <c r="E37" i="18"/>
  <c r="E35" i="18"/>
  <c r="C4" i="18"/>
  <c r="B31" i="15" l="1"/>
  <c r="D31" i="15" s="1"/>
  <c r="H31" i="15" s="1"/>
  <c r="B23" i="15"/>
  <c r="D23" i="15" s="1"/>
  <c r="F27" i="15"/>
  <c r="G27" i="15" s="1"/>
  <c r="F23" i="15"/>
  <c r="G23" i="15" s="1"/>
  <c r="F19" i="15"/>
  <c r="G19" i="15" s="1"/>
  <c r="F11" i="15"/>
  <c r="G11" i="15" s="1"/>
  <c r="F7" i="15"/>
  <c r="G7" i="15" s="1"/>
  <c r="B27" i="15" l="1"/>
  <c r="D27" i="15" s="1"/>
  <c r="H27" i="15" s="1"/>
  <c r="B11" i="15"/>
  <c r="D11" i="15" s="1"/>
  <c r="H11" i="15" s="1"/>
  <c r="G15" i="15"/>
  <c r="G43" i="15" s="1"/>
  <c r="B19" i="15"/>
  <c r="D19" i="15" s="1"/>
  <c r="H19" i="15" s="1"/>
  <c r="H23" i="15"/>
  <c r="X9" i="9"/>
  <c r="B7" i="15" l="1"/>
  <c r="D7" i="15" s="1"/>
  <c r="H7" i="15" s="1"/>
  <c r="D27" i="18"/>
  <c r="D15" i="15"/>
  <c r="D43" i="15" s="1"/>
  <c r="AA3" i="9"/>
  <c r="X11" i="9"/>
  <c r="H15" i="15" l="1"/>
  <c r="H43" i="15" l="1"/>
  <c r="I43" i="15" s="1"/>
  <c r="K43" i="15" l="1"/>
  <c r="A24" i="1"/>
  <c r="D14" i="18"/>
  <c r="D13" i="18" s="1"/>
  <c r="D17" i="18" s="1"/>
</calcChain>
</file>

<file path=xl/comments1.xml><?xml version="1.0" encoding="utf-8"?>
<comments xmlns="http://schemas.openxmlformats.org/spreadsheetml/2006/main">
  <authors>
    <author>Windows ユーザー</author>
  </authors>
  <commentList>
    <comment ref="I1" authorId="0" shapeId="0">
      <text>
        <r>
          <rPr>
            <sz val="11"/>
            <color indexed="81"/>
            <rFont val="ＭＳ Ｐゴシック"/>
            <family val="3"/>
            <charset val="128"/>
          </rPr>
          <t>文書の記号・番号があれば入力してください。
なければ空欄にしてください。　</t>
        </r>
      </text>
    </comment>
    <comment ref="F8" authorId="0" shapeId="0">
      <text>
        <r>
          <rPr>
            <sz val="11"/>
            <color indexed="81"/>
            <rFont val="MS P ゴシック"/>
            <family val="3"/>
            <charset val="128"/>
          </rPr>
          <t>法人の場合、必ず法人名と医療機関名の両方を入力してください。</t>
        </r>
      </text>
    </comment>
    <comment ref="F10" authorId="0" shapeId="0">
      <text>
        <r>
          <rPr>
            <sz val="11"/>
            <color indexed="81"/>
            <rFont val="MS P ゴシック"/>
            <family val="3"/>
            <charset val="128"/>
          </rPr>
          <t>「記名押印」の押印は、
法人は「代表者印」
個人は「印鑑登録を行った印」
を押印してください。</t>
        </r>
      </text>
    </comment>
    <comment ref="A24" authorId="0" shapeId="0">
      <text>
        <r>
          <rPr>
            <sz val="12"/>
            <color indexed="81"/>
            <rFont val="ＭＳ Ｐゴシック"/>
            <family val="3"/>
            <charset val="128"/>
          </rPr>
          <t>交付申請書　様式第３号別紙（１）から自動転記</t>
        </r>
      </text>
    </comment>
  </commentList>
</comments>
</file>

<file path=xl/comments2.xml><?xml version="1.0" encoding="utf-8"?>
<comments xmlns="http://schemas.openxmlformats.org/spreadsheetml/2006/main">
  <authors>
    <author>Windows ユーザー</author>
  </authors>
  <commentList>
    <comment ref="C4" authorId="0" shapeId="0">
      <text>
        <r>
          <rPr>
            <b/>
            <sz val="14"/>
            <color indexed="81"/>
            <rFont val="MS P ゴシック"/>
            <family val="3"/>
            <charset val="128"/>
          </rPr>
          <t>０の場合でも、空欄にせず「０」と入力してください。</t>
        </r>
      </text>
    </comment>
    <comment ref="L4" authorId="0" shapeId="0">
      <text>
        <r>
          <rPr>
            <sz val="12"/>
            <color indexed="81"/>
            <rFont val="MS P ゴシック"/>
            <family val="3"/>
            <charset val="128"/>
          </rPr>
          <t>説明が必要な場合は備考に入力ください。</t>
        </r>
      </text>
    </comment>
    <comment ref="J43" authorId="0" shapeId="0">
      <text>
        <r>
          <rPr>
            <b/>
            <sz val="14"/>
            <color indexed="81"/>
            <rFont val="MS P ゴシック"/>
            <family val="3"/>
            <charset val="128"/>
          </rPr>
          <t>０の場合でも、空欄にせず「０」と入力してください。</t>
        </r>
      </text>
    </comment>
  </commentList>
</comments>
</file>

<file path=xl/comments3.xml><?xml version="1.0" encoding="utf-8"?>
<comments xmlns="http://schemas.openxmlformats.org/spreadsheetml/2006/main">
  <authors>
    <author>Windows ユーザー</author>
  </authors>
  <commentList>
    <comment ref="AB5" authorId="0" shapeId="0">
      <text>
        <r>
          <rPr>
            <b/>
            <sz val="9"/>
            <color indexed="81"/>
            <rFont val="MS P ゴシック"/>
            <family val="3"/>
            <charset val="128"/>
          </rPr>
          <t>段階I以上として知事が指定した期間が補助対象期間となります。</t>
        </r>
      </text>
    </comment>
  </commentList>
</comments>
</file>

<file path=xl/comments4.xml><?xml version="1.0" encoding="utf-8"?>
<comments xmlns="http://schemas.openxmlformats.org/spreadsheetml/2006/main">
  <authors>
    <author>Windows ユーザー</author>
  </authors>
  <commentList>
    <comment ref="E5" authorId="0" shapeId="0">
      <text>
        <r>
          <rPr>
            <sz val="14"/>
            <color indexed="81"/>
            <rFont val="MS P ゴシック"/>
            <family val="3"/>
            <charset val="128"/>
          </rPr>
          <t>様式第３号から自動転記</t>
        </r>
        <r>
          <rPr>
            <sz val="9"/>
            <color indexed="81"/>
            <rFont val="MS P ゴシック"/>
            <family val="3"/>
            <charset val="128"/>
          </rPr>
          <t xml:space="preserve">
</t>
        </r>
      </text>
    </comment>
    <comment ref="E8" authorId="0" shapeId="0">
      <text>
        <r>
          <rPr>
            <sz val="14"/>
            <color indexed="81"/>
            <rFont val="MS P ゴシック"/>
            <family val="3"/>
            <charset val="128"/>
          </rPr>
          <t>○知事が指定する期間のうち、個人防護具を実際に使用する期間を記入します。「個人防護具　（別紙）」に入力した期間と同一期間です。
※納品日ではありません。
○納品日は令和５年１０月１日から令和６年３月３１日の間であれば、知事が指定する期間内の納品分かどうかは補助要件ではありません。</t>
        </r>
      </text>
    </comment>
  </commentList>
</comments>
</file>

<file path=xl/comments5.xml><?xml version="1.0" encoding="utf-8"?>
<comments xmlns="http://schemas.openxmlformats.org/spreadsheetml/2006/main">
  <authors>
    <author>Windows ユーザー</author>
  </authors>
  <commentList>
    <comment ref="AA3" authorId="0" shapeId="0">
      <text>
        <r>
          <rPr>
            <sz val="11"/>
            <color indexed="81"/>
            <rFont val="MS P ゴシック"/>
            <family val="3"/>
            <charset val="128"/>
          </rPr>
          <t>日付、所在地、事業者名及び代表者名について、
様式第３号から自動転記</t>
        </r>
      </text>
    </comment>
    <comment ref="B49" authorId="0" shapeId="0">
      <text>
        <r>
          <rPr>
            <b/>
            <sz val="14"/>
            <color indexed="81"/>
            <rFont val="MS P ゴシック"/>
            <family val="3"/>
            <charset val="128"/>
          </rPr>
          <t>法人の場合、理事長、理事、監事の方について記載してください。</t>
        </r>
      </text>
    </comment>
  </commentList>
</comments>
</file>

<file path=xl/comments6.xml><?xml version="1.0" encoding="utf-8"?>
<comments xmlns="http://schemas.openxmlformats.org/spreadsheetml/2006/main">
  <authors>
    <author>Windows ユーザー</author>
  </authors>
  <commentList>
    <comment ref="C4" authorId="0" shapeId="0">
      <text>
        <r>
          <rPr>
            <sz val="11"/>
            <color indexed="81"/>
            <rFont val="MS P ゴシック"/>
            <family val="3"/>
            <charset val="128"/>
          </rPr>
          <t>様式第３号から自動転記</t>
        </r>
        <r>
          <rPr>
            <sz val="9"/>
            <color indexed="81"/>
            <rFont val="MS P ゴシック"/>
            <family val="3"/>
            <charset val="128"/>
          </rPr>
          <t xml:space="preserve">
</t>
        </r>
      </text>
    </comment>
    <comment ref="D14" authorId="0" shapeId="0">
      <text>
        <r>
          <rPr>
            <sz val="11"/>
            <color indexed="81"/>
            <rFont val="MS P ゴシック"/>
            <family val="3"/>
            <charset val="128"/>
          </rPr>
          <t>県補助額は、
対象経費から千円未満を切り捨てた金額です。
千円未満の経費は、自己資金による負担となります。
対象経費　－　県補助額（千円未満切捨）
　＝　自己資金額</t>
        </r>
      </text>
    </comment>
    <comment ref="D15" authorId="0" shapeId="0">
      <text>
        <r>
          <rPr>
            <b/>
            <sz val="12"/>
            <color indexed="81"/>
            <rFont val="MS P ゴシック"/>
            <family val="3"/>
            <charset val="128"/>
          </rPr>
          <t>０の場合でも、空欄にせず「０」と入力してください。</t>
        </r>
      </text>
    </comment>
    <comment ref="C33" authorId="0" shapeId="0">
      <text>
        <r>
          <rPr>
            <sz val="11"/>
            <color indexed="81"/>
            <rFont val="MS P ゴシック"/>
            <family val="3"/>
            <charset val="128"/>
          </rPr>
          <t>日付、所在地、事業者名及び代表者名について
様式第３号から自動転記</t>
        </r>
      </text>
    </comment>
  </commentList>
</comments>
</file>

<file path=xl/sharedStrings.xml><?xml version="1.0" encoding="utf-8"?>
<sst xmlns="http://schemas.openxmlformats.org/spreadsheetml/2006/main" count="487" uniqueCount="236">
  <si>
    <t>　福岡県知事　殿</t>
    <rPh sb="1" eb="3">
      <t>フクオカ</t>
    </rPh>
    <rPh sb="3" eb="6">
      <t>ケンチジ</t>
    </rPh>
    <rPh sb="7" eb="8">
      <t>ドノ</t>
    </rPh>
    <phoneticPr fontId="2"/>
  </si>
  <si>
    <t>記</t>
    <rPh sb="0" eb="1">
      <t>キ</t>
    </rPh>
    <phoneticPr fontId="2"/>
  </si>
  <si>
    <t>（A）</t>
    <phoneticPr fontId="3"/>
  </si>
  <si>
    <t>（１）債権者番号(6から始まる8桁の番号)※</t>
    <phoneticPr fontId="2"/>
  </si>
  <si>
    <t>（２）銀行・支店名（全角漢字仮名）</t>
    <phoneticPr fontId="2"/>
  </si>
  <si>
    <t>（３）銀行・支店コード番号※</t>
    <phoneticPr fontId="2"/>
  </si>
  <si>
    <t>（４）口座種別（当座・普通の別）</t>
    <phoneticPr fontId="2"/>
  </si>
  <si>
    <t>（５）口座番号(半角英数字)</t>
    <phoneticPr fontId="2"/>
  </si>
  <si>
    <t>（６）口座名義人（全角漢字仮名）</t>
    <phoneticPr fontId="2"/>
  </si>
  <si>
    <t>（７）口座名義人(半角ｶﾅ)</t>
    <phoneticPr fontId="2"/>
  </si>
  <si>
    <t>　※（１）債権者番号（３）銀行・支店コード番号は分かる範囲で記入。</t>
    <phoneticPr fontId="2"/>
  </si>
  <si>
    <t>誓　　約　　書</t>
    <rPh sb="0" eb="1">
      <t>チカイ</t>
    </rPh>
    <rPh sb="3" eb="4">
      <t>ヤク</t>
    </rPh>
    <rPh sb="6" eb="7">
      <t>ショ</t>
    </rPh>
    <phoneticPr fontId="3"/>
  </si>
  <si>
    <t>福岡県知事　殿</t>
    <rPh sb="0" eb="3">
      <t>フクオカケン</t>
    </rPh>
    <rPh sb="3" eb="5">
      <t>チジ</t>
    </rPh>
    <rPh sb="6" eb="7">
      <t>ドノ</t>
    </rPh>
    <phoneticPr fontId="3"/>
  </si>
  <si>
    <t>所在地</t>
    <rPh sb="0" eb="3">
      <t>ショザイチ</t>
    </rPh>
    <phoneticPr fontId="3"/>
  </si>
  <si>
    <t>　この誓約の内容と事実が反することが判明した場合は、当該事実に関して福岡県が行う一切の措置に対して異議の申立てを行いません。</t>
    <rPh sb="3" eb="5">
      <t>セイヤク</t>
    </rPh>
    <rPh sb="6" eb="8">
      <t>ナイヨウ</t>
    </rPh>
    <rPh sb="9" eb="11">
      <t>ジジツ</t>
    </rPh>
    <rPh sb="12" eb="13">
      <t>ハン</t>
    </rPh>
    <rPh sb="18" eb="20">
      <t>ハンメイ</t>
    </rPh>
    <rPh sb="22" eb="24">
      <t>バアイ</t>
    </rPh>
    <rPh sb="26" eb="28">
      <t>トウガイ</t>
    </rPh>
    <rPh sb="28" eb="30">
      <t>ジジツ</t>
    </rPh>
    <rPh sb="31" eb="32">
      <t>カン</t>
    </rPh>
    <rPh sb="34" eb="37">
      <t>フクオカケン</t>
    </rPh>
    <rPh sb="38" eb="39">
      <t>オコナ</t>
    </rPh>
    <rPh sb="40" eb="42">
      <t>イッサイ</t>
    </rPh>
    <rPh sb="43" eb="45">
      <t>ソチ</t>
    </rPh>
    <rPh sb="46" eb="47">
      <t>タイ</t>
    </rPh>
    <rPh sb="49" eb="51">
      <t>イギ</t>
    </rPh>
    <rPh sb="52" eb="53">
      <t>モウ</t>
    </rPh>
    <rPh sb="53" eb="54">
      <t>タ</t>
    </rPh>
    <rPh sb="56" eb="57">
      <t>オコナ</t>
    </rPh>
    <phoneticPr fontId="3"/>
  </si>
  <si>
    <t>なお、この誓約書の内容について、福岡県が福岡県警察本部に照会することを承諾します。</t>
    <rPh sb="5" eb="8">
      <t>セイヤクショ</t>
    </rPh>
    <rPh sb="9" eb="11">
      <t>ナイヨウ</t>
    </rPh>
    <rPh sb="16" eb="19">
      <t>フクオカケン</t>
    </rPh>
    <rPh sb="20" eb="23">
      <t>フクオカケン</t>
    </rPh>
    <rPh sb="23" eb="25">
      <t>ケイサツ</t>
    </rPh>
    <rPh sb="25" eb="27">
      <t>ホンブ</t>
    </rPh>
    <rPh sb="28" eb="30">
      <t>ショウカイ</t>
    </rPh>
    <rPh sb="35" eb="37">
      <t>ショウダク</t>
    </rPh>
    <phoneticPr fontId="3"/>
  </si>
  <si>
    <t>記</t>
    <rPh sb="0" eb="1">
      <t>キ</t>
    </rPh>
    <phoneticPr fontId="3"/>
  </si>
  <si>
    <t>２ 申請者は、法第２条第６号に規定する暴力団員が役員等になっている団体ではありません。</t>
    <phoneticPr fontId="3"/>
  </si>
  <si>
    <t>（１）</t>
    <phoneticPr fontId="3"/>
  </si>
  <si>
    <t>暴力団員が事業主又は役員に就任している団体</t>
    <rPh sb="19" eb="21">
      <t>ダンタイ</t>
    </rPh>
    <phoneticPr fontId="3"/>
  </si>
  <si>
    <t>（２）</t>
    <phoneticPr fontId="3"/>
  </si>
  <si>
    <t>暴力団員が実質的に運営している団体</t>
    <rPh sb="15" eb="17">
      <t>ダンタイ</t>
    </rPh>
    <phoneticPr fontId="3"/>
  </si>
  <si>
    <t>（３）</t>
  </si>
  <si>
    <t>暴力団員であることを知りながら、その者を雇用し、又は使用している団体</t>
    <rPh sb="32" eb="34">
      <t>ダンタイ</t>
    </rPh>
    <phoneticPr fontId="3"/>
  </si>
  <si>
    <t>（４）</t>
  </si>
  <si>
    <t>契約の相手方が暴力団員であることを知りながら、その者と商取引に係る契約を締結している団体</t>
    <rPh sb="42" eb="44">
      <t>ダンタイ</t>
    </rPh>
    <phoneticPr fontId="3"/>
  </si>
  <si>
    <t>（５）</t>
  </si>
  <si>
    <t>暴力団又は暴力団員に対して経済上の利益又は便宜を供与している団体</t>
    <rPh sb="30" eb="32">
      <t>ダンタイ</t>
    </rPh>
    <phoneticPr fontId="3"/>
  </si>
  <si>
    <t>（６）</t>
  </si>
  <si>
    <t>暴力団又は暴力団員と社会的に非難される関係を有している団体</t>
    <rPh sb="27" eb="29">
      <t>ダンタイ</t>
    </rPh>
    <phoneticPr fontId="3"/>
  </si>
  <si>
    <t>役　員　一　覧</t>
    <rPh sb="0" eb="1">
      <t>エキ</t>
    </rPh>
    <rPh sb="2" eb="3">
      <t>イン</t>
    </rPh>
    <rPh sb="4" eb="5">
      <t>イチ</t>
    </rPh>
    <rPh sb="6" eb="7">
      <t>ラン</t>
    </rPh>
    <phoneticPr fontId="3"/>
  </si>
  <si>
    <t>役職名</t>
    <rPh sb="0" eb="3">
      <t>ヤクショクメイ</t>
    </rPh>
    <phoneticPr fontId="3"/>
  </si>
  <si>
    <t>(ふ　　り　　が　　な）</t>
    <phoneticPr fontId="3"/>
  </si>
  <si>
    <t>性別</t>
    <rPh sb="0" eb="2">
      <t>セイベツ</t>
    </rPh>
    <phoneticPr fontId="3"/>
  </si>
  <si>
    <t>住　　所</t>
    <rPh sb="0" eb="1">
      <t>ジュウ</t>
    </rPh>
    <rPh sb="3" eb="4">
      <t>ショ</t>
    </rPh>
    <phoneticPr fontId="3"/>
  </si>
  <si>
    <t>生年月日</t>
    <rPh sb="0" eb="2">
      <t>セイネン</t>
    </rPh>
    <rPh sb="2" eb="4">
      <t>ガッピ</t>
    </rPh>
    <phoneticPr fontId="3"/>
  </si>
  <si>
    <t>氏　　　　　　　　　名</t>
    <rPh sb="0" eb="1">
      <t>シ</t>
    </rPh>
    <rPh sb="10" eb="11">
      <t>メイ</t>
    </rPh>
    <phoneticPr fontId="3"/>
  </si>
  <si>
    <t>(都道府県名）</t>
    <rPh sb="1" eb="5">
      <t>トドウフケン</t>
    </rPh>
    <rPh sb="5" eb="6">
      <t>メイ</t>
    </rPh>
    <phoneticPr fontId="3"/>
  </si>
  <si>
    <t>（</t>
    <phoneticPr fontId="3"/>
  </si>
  <si>
    <t>）</t>
    <phoneticPr fontId="3"/>
  </si>
  <si>
    <t>男</t>
    <rPh sb="0" eb="1">
      <t>オトコ</t>
    </rPh>
    <phoneticPr fontId="3"/>
  </si>
  <si>
    <t>・</t>
    <phoneticPr fontId="3"/>
  </si>
  <si>
    <t>女</t>
    <rPh sb="0" eb="1">
      <t>オンナ</t>
    </rPh>
    <phoneticPr fontId="3"/>
  </si>
  <si>
    <t>年</t>
    <rPh sb="0" eb="1">
      <t>ネン</t>
    </rPh>
    <phoneticPr fontId="3"/>
  </si>
  <si>
    <t>月</t>
    <rPh sb="0" eb="1">
      <t>ツキ</t>
    </rPh>
    <phoneticPr fontId="3"/>
  </si>
  <si>
    <t>日</t>
    <rPh sb="0" eb="1">
      <t>ヒ</t>
    </rPh>
    <phoneticPr fontId="3"/>
  </si>
  <si>
    <t>（</t>
    <phoneticPr fontId="3"/>
  </si>
  <si>
    <t>）</t>
    <phoneticPr fontId="3"/>
  </si>
  <si>
    <t>・</t>
    <phoneticPr fontId="3"/>
  </si>
  <si>
    <t>・</t>
    <phoneticPr fontId="3"/>
  </si>
  <si>
    <t>・</t>
    <phoneticPr fontId="3"/>
  </si>
  <si>
    <t>　※ 役員全員を記載すること。</t>
    <rPh sb="3" eb="5">
      <t>ヤクイン</t>
    </rPh>
    <rPh sb="5" eb="7">
      <t>ゼンイン</t>
    </rPh>
    <rPh sb="8" eb="10">
      <t>キサイ</t>
    </rPh>
    <phoneticPr fontId="3"/>
  </si>
  <si>
    <t>合　　計</t>
    <rPh sb="0" eb="1">
      <t>ゴウ</t>
    </rPh>
    <rPh sb="3" eb="4">
      <t>ケイ</t>
    </rPh>
    <phoneticPr fontId="3"/>
  </si>
  <si>
    <t>実施時期</t>
    <rPh sb="0" eb="2">
      <t>ジッシ</t>
    </rPh>
    <rPh sb="2" eb="4">
      <t>ジキ</t>
    </rPh>
    <phoneticPr fontId="3"/>
  </si>
  <si>
    <t>内　　　　　　　容</t>
    <rPh sb="0" eb="1">
      <t>ナイ</t>
    </rPh>
    <rPh sb="8" eb="9">
      <t>カタチ</t>
    </rPh>
    <phoneticPr fontId="3"/>
  </si>
  <si>
    <t>簡易ベッド</t>
    <rPh sb="0" eb="2">
      <t>カンイ</t>
    </rPh>
    <phoneticPr fontId="2"/>
  </si>
  <si>
    <t>円</t>
    <rPh sb="0" eb="1">
      <t>エン</t>
    </rPh>
    <phoneticPr fontId="3"/>
  </si>
  <si>
    <t>事業者名</t>
    <rPh sb="0" eb="3">
      <t>ジギョウシャ</t>
    </rPh>
    <rPh sb="3" eb="4">
      <t>メイ</t>
    </rPh>
    <phoneticPr fontId="3"/>
  </si>
  <si>
    <t>事業者名</t>
    <rPh sb="0" eb="3">
      <t>ジギョウシャ</t>
    </rPh>
    <rPh sb="3" eb="4">
      <t>メイ</t>
    </rPh>
    <phoneticPr fontId="2"/>
  </si>
  <si>
    <t>代表者名</t>
    <rPh sb="0" eb="3">
      <t>ダイヒョウシャ</t>
    </rPh>
    <rPh sb="3" eb="4">
      <t>メイ</t>
    </rPh>
    <phoneticPr fontId="3"/>
  </si>
  <si>
    <t>記入欄</t>
    <rPh sb="0" eb="2">
      <t>キニュウ</t>
    </rPh>
    <rPh sb="2" eb="3">
      <t>ラン</t>
    </rPh>
    <phoneticPr fontId="2"/>
  </si>
  <si>
    <t>代表者氏名</t>
    <rPh sb="0" eb="3">
      <t>ダイヒョウシャ</t>
    </rPh>
    <rPh sb="3" eb="4">
      <t>シ</t>
    </rPh>
    <rPh sb="4" eb="5">
      <t>メイ</t>
    </rPh>
    <phoneticPr fontId="2"/>
  </si>
  <si>
    <t>所 在 地</t>
    <rPh sb="0" eb="1">
      <t>ショ</t>
    </rPh>
    <rPh sb="2" eb="3">
      <t>ザイ</t>
    </rPh>
    <rPh sb="4" eb="5">
      <t>チ</t>
    </rPh>
    <phoneticPr fontId="2"/>
  </si>
  <si>
    <t>３　設備整備事業所要額内訳　　（別紙（２）のとおり）</t>
    <rPh sb="2" eb="4">
      <t>セツビ</t>
    </rPh>
    <rPh sb="4" eb="6">
      <t>セイビ</t>
    </rPh>
    <rPh sb="6" eb="8">
      <t>ジギョウ</t>
    </rPh>
    <rPh sb="8" eb="10">
      <t>ショヨウ</t>
    </rPh>
    <rPh sb="10" eb="11">
      <t>ガク</t>
    </rPh>
    <rPh sb="11" eb="13">
      <t>ウチワケ</t>
    </rPh>
    <rPh sb="16" eb="18">
      <t>ベッシ</t>
    </rPh>
    <phoneticPr fontId="2"/>
  </si>
  <si>
    <t>２　経費所要額調書　　　　　　（別紙（１）のとおり）</t>
    <rPh sb="2" eb="4">
      <t>ケイヒ</t>
    </rPh>
    <rPh sb="4" eb="6">
      <t>ショヨウ</t>
    </rPh>
    <rPh sb="6" eb="7">
      <t>ガク</t>
    </rPh>
    <rPh sb="7" eb="9">
      <t>チョウショ</t>
    </rPh>
    <rPh sb="16" eb="18">
      <t>ベッシ</t>
    </rPh>
    <phoneticPr fontId="2"/>
  </si>
  <si>
    <t>４　事業計画書　　　　　　　　（別紙（３）のとおり）</t>
    <rPh sb="2" eb="4">
      <t>ジギョウ</t>
    </rPh>
    <rPh sb="4" eb="7">
      <t>ケイカクショ</t>
    </rPh>
    <rPh sb="16" eb="18">
      <t>ベッシ</t>
    </rPh>
    <phoneticPr fontId="2"/>
  </si>
  <si>
    <t>５　添付書類</t>
    <rPh sb="2" eb="6">
      <t>テンプショルイ</t>
    </rPh>
    <phoneticPr fontId="2"/>
  </si>
  <si>
    <t>　(1) 誓約書</t>
    <rPh sb="5" eb="8">
      <t>セイヤクショ</t>
    </rPh>
    <phoneticPr fontId="2"/>
  </si>
  <si>
    <t>　(2) 歳入歳出予算書抄本</t>
    <rPh sb="5" eb="7">
      <t>サイニュウ</t>
    </rPh>
    <rPh sb="7" eb="9">
      <t>サイシュツ</t>
    </rPh>
    <rPh sb="9" eb="12">
      <t>ヨサンショ</t>
    </rPh>
    <rPh sb="12" eb="14">
      <t>ショウホン</t>
    </rPh>
    <phoneticPr fontId="2"/>
  </si>
  <si>
    <t>　(3) 見積書等の写し</t>
    <rPh sb="5" eb="8">
      <t>ミツモリショ</t>
    </rPh>
    <rPh sb="8" eb="9">
      <t>トウ</t>
    </rPh>
    <rPh sb="10" eb="11">
      <t>ウツ</t>
    </rPh>
    <phoneticPr fontId="2"/>
  </si>
  <si>
    <t>　(4) その他参考となる書類</t>
    <rPh sb="7" eb="8">
      <t>タ</t>
    </rPh>
    <rPh sb="8" eb="10">
      <t>サンコウ</t>
    </rPh>
    <rPh sb="13" eb="15">
      <t>ショルイ</t>
    </rPh>
    <phoneticPr fontId="2"/>
  </si>
  <si>
    <t>様式第３号　別紙（１）</t>
    <rPh sb="0" eb="2">
      <t>ヨウシキ</t>
    </rPh>
    <rPh sb="2" eb="3">
      <t>ダイ</t>
    </rPh>
    <rPh sb="4" eb="5">
      <t>ゴウ</t>
    </rPh>
    <rPh sb="6" eb="8">
      <t>ベッシ</t>
    </rPh>
    <phoneticPr fontId="3"/>
  </si>
  <si>
    <t>経費所要額調書</t>
    <rPh sb="0" eb="5">
      <t>ケイヒショヨウガク</t>
    </rPh>
    <rPh sb="5" eb="7">
      <t>チョウショ</t>
    </rPh>
    <phoneticPr fontId="3"/>
  </si>
  <si>
    <t>１　所要額内訳</t>
    <rPh sb="2" eb="4">
      <t>ショヨウ</t>
    </rPh>
    <rPh sb="4" eb="5">
      <t>ガク</t>
    </rPh>
    <rPh sb="5" eb="7">
      <t>ウチワケ</t>
    </rPh>
    <phoneticPr fontId="3"/>
  </si>
  <si>
    <t>区分</t>
    <rPh sb="0" eb="2">
      <t>クブン</t>
    </rPh>
    <phoneticPr fontId="3"/>
  </si>
  <si>
    <t>総事業費</t>
    <rPh sb="0" eb="4">
      <t>ソウジギョウヒ</t>
    </rPh>
    <phoneticPr fontId="3"/>
  </si>
  <si>
    <t>寄付金その他の収入額</t>
    <rPh sb="0" eb="3">
      <t>キフキン</t>
    </rPh>
    <rPh sb="5" eb="6">
      <t>タ</t>
    </rPh>
    <rPh sb="7" eb="9">
      <t>シュウニュウ</t>
    </rPh>
    <rPh sb="9" eb="10">
      <t>ガク</t>
    </rPh>
    <phoneticPr fontId="3"/>
  </si>
  <si>
    <t>差引額
（（A）-（B））</t>
    <rPh sb="0" eb="2">
      <t>サシヒキ</t>
    </rPh>
    <rPh sb="2" eb="3">
      <t>ガク</t>
    </rPh>
    <phoneticPr fontId="3"/>
  </si>
  <si>
    <t>対象経費の
実支出額</t>
    <rPh sb="0" eb="2">
      <t>タイショウ</t>
    </rPh>
    <rPh sb="2" eb="4">
      <t>ケイヒ</t>
    </rPh>
    <rPh sb="6" eb="7">
      <t>ジツ</t>
    </rPh>
    <rPh sb="7" eb="9">
      <t>シシュツ</t>
    </rPh>
    <rPh sb="9" eb="10">
      <t>テイガク</t>
    </rPh>
    <phoneticPr fontId="3"/>
  </si>
  <si>
    <t>基準額</t>
    <rPh sb="0" eb="2">
      <t>キジュン</t>
    </rPh>
    <rPh sb="2" eb="3">
      <t>ガク</t>
    </rPh>
    <phoneticPr fontId="3"/>
  </si>
  <si>
    <t>選定額
（（D），（E）
いずれか
少ない額）</t>
    <rPh sb="0" eb="3">
      <t>センテイガク</t>
    </rPh>
    <rPh sb="18" eb="19">
      <t>スク</t>
    </rPh>
    <rPh sb="21" eb="22">
      <t>ガク</t>
    </rPh>
    <phoneticPr fontId="3"/>
  </si>
  <si>
    <t>補助基本額
（（C），（F）
いずれか
少ない額）</t>
    <rPh sb="0" eb="2">
      <t>ホジョ</t>
    </rPh>
    <rPh sb="2" eb="5">
      <t>キホンガク</t>
    </rPh>
    <rPh sb="20" eb="21">
      <t>スク</t>
    </rPh>
    <rPh sb="23" eb="24">
      <t>ガク</t>
    </rPh>
    <phoneticPr fontId="3"/>
  </si>
  <si>
    <r>
      <t xml:space="preserve">補助所要額
（（G）×補助率）
</t>
    </r>
    <r>
      <rPr>
        <sz val="12"/>
        <color theme="1"/>
        <rFont val="ＭＳ Ｐゴシック"/>
        <family val="3"/>
        <charset val="128"/>
      </rPr>
      <t>※千円未満切り捨て</t>
    </r>
    <rPh sb="0" eb="2">
      <t>ホジョ</t>
    </rPh>
    <rPh sb="2" eb="5">
      <t>ショヨウガク</t>
    </rPh>
    <rPh sb="11" eb="14">
      <t>ホジョリツ</t>
    </rPh>
    <rPh sb="18" eb="20">
      <t>センエン</t>
    </rPh>
    <rPh sb="20" eb="22">
      <t>ミマン</t>
    </rPh>
    <rPh sb="22" eb="23">
      <t>キ</t>
    </rPh>
    <rPh sb="24" eb="25">
      <t>ス</t>
    </rPh>
    <phoneticPr fontId="3"/>
  </si>
  <si>
    <t>既交付決定額</t>
    <rPh sb="0" eb="1">
      <t>キ</t>
    </rPh>
    <rPh sb="1" eb="3">
      <t>コウフ</t>
    </rPh>
    <rPh sb="3" eb="6">
      <t>ケッテイガク</t>
    </rPh>
    <phoneticPr fontId="3"/>
  </si>
  <si>
    <t>差引過不足額
（（H）‐（I））</t>
    <rPh sb="0" eb="2">
      <t>サシヒキ</t>
    </rPh>
    <rPh sb="2" eb="5">
      <t>カブソク</t>
    </rPh>
    <rPh sb="5" eb="6">
      <t>ガク</t>
    </rPh>
    <phoneticPr fontId="3"/>
  </si>
  <si>
    <t>備考</t>
    <rPh sb="0" eb="2">
      <t>ビコウ</t>
    </rPh>
    <phoneticPr fontId="3"/>
  </si>
  <si>
    <t>（B）</t>
    <phoneticPr fontId="3"/>
  </si>
  <si>
    <t>（C）</t>
    <phoneticPr fontId="3"/>
  </si>
  <si>
    <t>（D）</t>
    <phoneticPr fontId="3"/>
  </si>
  <si>
    <t>（E）</t>
    <phoneticPr fontId="3"/>
  </si>
  <si>
    <t>（F）</t>
    <phoneticPr fontId="3"/>
  </si>
  <si>
    <t>（G）</t>
    <phoneticPr fontId="3"/>
  </si>
  <si>
    <t>（H）</t>
    <phoneticPr fontId="3"/>
  </si>
  <si>
    <t>（I）</t>
    <phoneticPr fontId="3"/>
  </si>
  <si>
    <t>（J）</t>
    <phoneticPr fontId="3"/>
  </si>
  <si>
    <t>初度設備</t>
    <rPh sb="0" eb="4">
      <t>ショドセツビ</t>
    </rPh>
    <phoneticPr fontId="3"/>
  </si>
  <si>
    <t>人工呼吸器
及び付帯する備品</t>
    <rPh sb="0" eb="2">
      <t>ジンコウ</t>
    </rPh>
    <rPh sb="2" eb="5">
      <t>コキュウキ</t>
    </rPh>
    <rPh sb="6" eb="7">
      <t>オヨ</t>
    </rPh>
    <rPh sb="8" eb="10">
      <t>フタイ</t>
    </rPh>
    <rPh sb="12" eb="14">
      <t>ビヒン</t>
    </rPh>
    <phoneticPr fontId="3"/>
  </si>
  <si>
    <t>個人防護具</t>
    <rPh sb="0" eb="5">
      <t>コジンボウゴグ</t>
    </rPh>
    <phoneticPr fontId="3"/>
  </si>
  <si>
    <t>簡易陰圧装置</t>
    <rPh sb="0" eb="6">
      <t>カンイインアツソウチ</t>
    </rPh>
    <phoneticPr fontId="3"/>
  </si>
  <si>
    <t>簡易ベッド</t>
    <rPh sb="0" eb="2">
      <t>カンイ</t>
    </rPh>
    <phoneticPr fontId="3"/>
  </si>
  <si>
    <t>体外式膜型人工肺及び付帯する備品</t>
    <rPh sb="0" eb="3">
      <t>タイガイシキ</t>
    </rPh>
    <rPh sb="3" eb="5">
      <t>マクガタ</t>
    </rPh>
    <rPh sb="5" eb="8">
      <t>ジンコウハイ</t>
    </rPh>
    <rPh sb="8" eb="9">
      <t>オヨ</t>
    </rPh>
    <rPh sb="10" eb="12">
      <t>フタイ</t>
    </rPh>
    <rPh sb="14" eb="16">
      <t>ビヒン</t>
    </rPh>
    <phoneticPr fontId="3"/>
  </si>
  <si>
    <t>簡易病室及び付帯する備品</t>
    <rPh sb="0" eb="2">
      <t>カンイ</t>
    </rPh>
    <rPh sb="2" eb="4">
      <t>ビョウシツ</t>
    </rPh>
    <rPh sb="4" eb="5">
      <t>オヨ</t>
    </rPh>
    <rPh sb="6" eb="8">
      <t>フタイ</t>
    </rPh>
    <rPh sb="10" eb="12">
      <t>ビヒン</t>
    </rPh>
    <phoneticPr fontId="3"/>
  </si>
  <si>
    <t>注　２　（H）欄は千円未満切捨て</t>
    <rPh sb="0" eb="1">
      <t>チュウ</t>
    </rPh>
    <rPh sb="7" eb="8">
      <t>ラン</t>
    </rPh>
    <rPh sb="9" eb="11">
      <t>センエン</t>
    </rPh>
    <rPh sb="11" eb="13">
      <t>ミマン</t>
    </rPh>
    <rPh sb="13" eb="15">
      <t>キリス</t>
    </rPh>
    <phoneticPr fontId="3"/>
  </si>
  <si>
    <t>簡易病室及び
付帯する備品</t>
    <rPh sb="0" eb="2">
      <t>カンイ</t>
    </rPh>
    <rPh sb="2" eb="4">
      <t>ビョウシツ</t>
    </rPh>
    <rPh sb="4" eb="5">
      <t>オヨ</t>
    </rPh>
    <rPh sb="7" eb="9">
      <t>フタイ</t>
    </rPh>
    <rPh sb="11" eb="13">
      <t>ビヒン</t>
    </rPh>
    <phoneticPr fontId="2"/>
  </si>
  <si>
    <t>番号</t>
    <rPh sb="0" eb="2">
      <t>バンゴウ</t>
    </rPh>
    <phoneticPr fontId="2"/>
  </si>
  <si>
    <t>事業計画書</t>
    <rPh sb="0" eb="2">
      <t>ジギョウ</t>
    </rPh>
    <rPh sb="2" eb="5">
      <t>ケイカクショ</t>
    </rPh>
    <phoneticPr fontId="3"/>
  </si>
  <si>
    <t>初度設備</t>
    <rPh sb="0" eb="4">
      <t>ショドセツビ</t>
    </rPh>
    <phoneticPr fontId="2"/>
  </si>
  <si>
    <t>人工呼吸器
及び付帯する備品</t>
    <rPh sb="0" eb="2">
      <t>ジンコウ</t>
    </rPh>
    <rPh sb="2" eb="5">
      <t>コキュウキ</t>
    </rPh>
    <rPh sb="6" eb="7">
      <t>オヨ</t>
    </rPh>
    <rPh sb="8" eb="10">
      <t>フタイ</t>
    </rPh>
    <rPh sb="12" eb="14">
      <t>ビヒン</t>
    </rPh>
    <phoneticPr fontId="2"/>
  </si>
  <si>
    <t>個人防護具</t>
    <rPh sb="0" eb="5">
      <t>コジンボウゴグ</t>
    </rPh>
    <phoneticPr fontId="2"/>
  </si>
  <si>
    <t>簡易陰圧装置</t>
    <rPh sb="0" eb="6">
      <t>カンイインアツソウチ</t>
    </rPh>
    <phoneticPr fontId="2"/>
  </si>
  <si>
    <t>体外式膜型人工肺及び付帯する備品</t>
    <rPh sb="0" eb="3">
      <t>タイガイシキ</t>
    </rPh>
    <rPh sb="3" eb="5">
      <t>マクガタ</t>
    </rPh>
    <rPh sb="5" eb="8">
      <t>ジンコウハイ</t>
    </rPh>
    <rPh sb="8" eb="9">
      <t>オヨ</t>
    </rPh>
    <rPh sb="10" eb="12">
      <t>フタイ</t>
    </rPh>
    <rPh sb="14" eb="16">
      <t>ビヒン</t>
    </rPh>
    <phoneticPr fontId="2"/>
  </si>
  <si>
    <t>歳入歳出予算書抄本</t>
    <rPh sb="0" eb="2">
      <t>サイニュウ</t>
    </rPh>
    <rPh sb="2" eb="4">
      <t>サイシュツ</t>
    </rPh>
    <rPh sb="4" eb="7">
      <t>ヨサンショ</t>
    </rPh>
    <rPh sb="7" eb="9">
      <t>ショウホン</t>
    </rPh>
    <phoneticPr fontId="3"/>
  </si>
  <si>
    <t>事業名</t>
    <rPh sb="0" eb="3">
      <t>ジギョウメイ</t>
    </rPh>
    <phoneticPr fontId="3"/>
  </si>
  <si>
    <t>（歳入）</t>
    <rPh sb="1" eb="3">
      <t>サイニュウ</t>
    </rPh>
    <phoneticPr fontId="3"/>
  </si>
  <si>
    <t>（単位：円）</t>
    <rPh sb="1" eb="3">
      <t>タンイ</t>
    </rPh>
    <rPh sb="4" eb="5">
      <t>エン</t>
    </rPh>
    <phoneticPr fontId="3"/>
  </si>
  <si>
    <t>費　　　目</t>
    <rPh sb="0" eb="1">
      <t>ヒ</t>
    </rPh>
    <rPh sb="4" eb="5">
      <t>メ</t>
    </rPh>
    <phoneticPr fontId="3"/>
  </si>
  <si>
    <t>金　　　額</t>
    <rPh sb="0" eb="1">
      <t>キン</t>
    </rPh>
    <rPh sb="4" eb="5">
      <t>ガク</t>
    </rPh>
    <phoneticPr fontId="3"/>
  </si>
  <si>
    <t>備　　　考</t>
    <rPh sb="0" eb="1">
      <t>ビ</t>
    </rPh>
    <rPh sb="4" eb="5">
      <t>コウ</t>
    </rPh>
    <phoneticPr fontId="3"/>
  </si>
  <si>
    <t>自　己　資　金</t>
    <rPh sb="0" eb="1">
      <t>ジ</t>
    </rPh>
    <rPh sb="2" eb="3">
      <t>オノレ</t>
    </rPh>
    <rPh sb="4" eb="5">
      <t>シ</t>
    </rPh>
    <rPh sb="6" eb="7">
      <t>キン</t>
    </rPh>
    <phoneticPr fontId="3"/>
  </si>
  <si>
    <t>県　補　助　金</t>
    <rPh sb="0" eb="1">
      <t>ケン</t>
    </rPh>
    <rPh sb="2" eb="3">
      <t>ホ</t>
    </rPh>
    <rPh sb="4" eb="5">
      <t>スケ</t>
    </rPh>
    <rPh sb="6" eb="7">
      <t>キン</t>
    </rPh>
    <phoneticPr fontId="3"/>
  </si>
  <si>
    <t>その他</t>
    <rPh sb="2" eb="3">
      <t>タ</t>
    </rPh>
    <phoneticPr fontId="3"/>
  </si>
  <si>
    <t>合計</t>
    <rPh sb="0" eb="2">
      <t>ゴウケイ</t>
    </rPh>
    <phoneticPr fontId="3"/>
  </si>
  <si>
    <t>（歳出）</t>
    <rPh sb="1" eb="3">
      <t>サイシュツ</t>
    </rPh>
    <phoneticPr fontId="3"/>
  </si>
  <si>
    <t>設備整備事業費</t>
    <rPh sb="0" eb="2">
      <t>セツビ</t>
    </rPh>
    <rPh sb="2" eb="4">
      <t>セイビ</t>
    </rPh>
    <rPh sb="4" eb="7">
      <t>ジギョウヒ</t>
    </rPh>
    <phoneticPr fontId="3"/>
  </si>
  <si>
    <t>　　この抄本は、原本と相違ないことを証明する。</t>
    <rPh sb="4" eb="6">
      <t>ショウホン</t>
    </rPh>
    <rPh sb="8" eb="10">
      <t>ゲンポン</t>
    </rPh>
    <rPh sb="11" eb="13">
      <t>ソウイ</t>
    </rPh>
    <rPh sb="18" eb="20">
      <t>ショウメイ</t>
    </rPh>
    <phoneticPr fontId="3"/>
  </si>
  <si>
    <t>代表者氏名</t>
    <rPh sb="0" eb="3">
      <t>ダイヒョウシャ</t>
    </rPh>
    <rPh sb="3" eb="4">
      <t>シ</t>
    </rPh>
    <rPh sb="4" eb="5">
      <t>メイ</t>
    </rPh>
    <phoneticPr fontId="3"/>
  </si>
  <si>
    <t>　　　項目</t>
    <rPh sb="3" eb="4">
      <t>コウ</t>
    </rPh>
    <rPh sb="4" eb="5">
      <t>メ</t>
    </rPh>
    <phoneticPr fontId="2"/>
  </si>
  <si>
    <t>様式第３号（第６条関係）</t>
    <phoneticPr fontId="2"/>
  </si>
  <si>
    <t>６　支払先口座情報（通帳の写しを添付　（２）から（７）を確認できる部分）</t>
    <rPh sb="2" eb="4">
      <t>シハライ</t>
    </rPh>
    <rPh sb="4" eb="5">
      <t>サキ</t>
    </rPh>
    <rPh sb="5" eb="7">
      <t>コウザ</t>
    </rPh>
    <rPh sb="7" eb="9">
      <t>ジョウホウ</t>
    </rPh>
    <rPh sb="10" eb="12">
      <t>ツウチョウ</t>
    </rPh>
    <rPh sb="13" eb="14">
      <t>ウツ</t>
    </rPh>
    <rPh sb="16" eb="18">
      <t>テンプ</t>
    </rPh>
    <rPh sb="28" eb="30">
      <t>カクニン</t>
    </rPh>
    <rPh sb="33" eb="35">
      <t>ブブン</t>
    </rPh>
    <phoneticPr fontId="2"/>
  </si>
  <si>
    <t>注　１　設備整備事業所要額内訳及び事業計画書については、別紙（２）及び（３）のとおり。</t>
    <rPh sb="4" eb="8">
      <t>セツビセイビ</t>
    </rPh>
    <rPh sb="8" eb="10">
      <t>ジギョウ</t>
    </rPh>
    <rPh sb="10" eb="12">
      <t>ショヨウ</t>
    </rPh>
    <rPh sb="12" eb="13">
      <t>ガク</t>
    </rPh>
    <rPh sb="13" eb="15">
      <t>ウチワケ</t>
    </rPh>
    <rPh sb="15" eb="16">
      <t>オヨ</t>
    </rPh>
    <rPh sb="17" eb="22">
      <t>ジギョウケイカクショ</t>
    </rPh>
    <rPh sb="33" eb="34">
      <t>オヨ</t>
    </rPh>
    <phoneticPr fontId="3"/>
  </si>
  <si>
    <t>３ 申請者は、暴力団員でなくなった日から５年を経過しない者が役員等になっている団体ではあ
　りません。</t>
    <phoneticPr fontId="3"/>
  </si>
  <si>
    <t>４ 申請者及び申請者の役員等は、次に掲げる暴力団又は暴力団員と密接な関係を有する団体では
　ありません。</t>
    <phoneticPr fontId="3"/>
  </si>
  <si>
    <t xml:space="preserve"> 明 ・ 大 ・ 昭 ・ 平</t>
    <rPh sb="1" eb="2">
      <t>メイ</t>
    </rPh>
    <rPh sb="5" eb="6">
      <t>ダイ</t>
    </rPh>
    <rPh sb="9" eb="10">
      <t>アキラ</t>
    </rPh>
    <rPh sb="13" eb="14">
      <t>ヒラ</t>
    </rPh>
    <phoneticPr fontId="3"/>
  </si>
  <si>
    <t>５　申請者が実施する事業(事業の準備を含む。）により暴力団を利することとならないようにす
　るとともに、県が実施する暴力団の排除に関する施策に協力します。</t>
    <rPh sb="2" eb="5">
      <t>シンセイシャ</t>
    </rPh>
    <rPh sb="6" eb="8">
      <t>ジッシ</t>
    </rPh>
    <rPh sb="10" eb="12">
      <t>ジギョウ</t>
    </rPh>
    <rPh sb="13" eb="15">
      <t>ジギョウ</t>
    </rPh>
    <rPh sb="16" eb="18">
      <t>ジュンビ</t>
    </rPh>
    <rPh sb="19" eb="20">
      <t>フク</t>
    </rPh>
    <rPh sb="26" eb="29">
      <t>ボウリョクダン</t>
    </rPh>
    <rPh sb="30" eb="31">
      <t>リ</t>
    </rPh>
    <rPh sb="52" eb="53">
      <t>ケン</t>
    </rPh>
    <rPh sb="54" eb="56">
      <t>ジッシ</t>
    </rPh>
    <rPh sb="58" eb="61">
      <t>ボウリョクダン</t>
    </rPh>
    <rPh sb="62" eb="64">
      <t>ハイジョ</t>
    </rPh>
    <rPh sb="65" eb="66">
      <t>カン</t>
    </rPh>
    <rPh sb="68" eb="70">
      <t>セサク</t>
    </rPh>
    <rPh sb="71" eb="73">
      <t>キョウリョク</t>
    </rPh>
    <phoneticPr fontId="3"/>
  </si>
  <si>
    <t>６　上記のほか、関係法令を遵守するとともに、暴力団の排除を推進し、県民の安全で平穏な生
　活の確保及び福岡県における社会経済活動の健全な発展に寄与します。</t>
    <rPh sb="2" eb="4">
      <t>ジョウキ</t>
    </rPh>
    <rPh sb="8" eb="10">
      <t>カンケイ</t>
    </rPh>
    <rPh sb="10" eb="12">
      <t>ホウレイ</t>
    </rPh>
    <rPh sb="13" eb="15">
      <t>ジュンシュ</t>
    </rPh>
    <rPh sb="22" eb="25">
      <t>ボウリョクダン</t>
    </rPh>
    <rPh sb="26" eb="28">
      <t>ハイジョ</t>
    </rPh>
    <rPh sb="29" eb="31">
      <t>スイシン</t>
    </rPh>
    <rPh sb="33" eb="35">
      <t>ケンミン</t>
    </rPh>
    <rPh sb="36" eb="38">
      <t>アンゼン</t>
    </rPh>
    <rPh sb="39" eb="41">
      <t>ヘイオン</t>
    </rPh>
    <rPh sb="42" eb="43">
      <t>ナマ</t>
    </rPh>
    <rPh sb="45" eb="46">
      <t>カツ</t>
    </rPh>
    <rPh sb="47" eb="49">
      <t>カクホ</t>
    </rPh>
    <rPh sb="49" eb="50">
      <t>オヨ</t>
    </rPh>
    <rPh sb="51" eb="54">
      <t>フクオカケン</t>
    </rPh>
    <rPh sb="58" eb="60">
      <t>シャカイ</t>
    </rPh>
    <rPh sb="60" eb="62">
      <t>ケイザイ</t>
    </rPh>
    <rPh sb="62" eb="64">
      <t>カツドウ</t>
    </rPh>
    <rPh sb="65" eb="67">
      <t>ケンゼン</t>
    </rPh>
    <rPh sb="68" eb="70">
      <t>ハッテン</t>
    </rPh>
    <rPh sb="71" eb="73">
      <t>キヨ</t>
    </rPh>
    <phoneticPr fontId="3"/>
  </si>
  <si>
    <t>事業計画書の別紙参照</t>
    <rPh sb="0" eb="5">
      <t>ジギョウケイカクショ</t>
    </rPh>
    <rPh sb="6" eb="8">
      <t>ベッシ</t>
    </rPh>
    <rPh sb="8" eb="10">
      <t>サンショウ</t>
    </rPh>
    <phoneticPr fontId="2"/>
  </si>
  <si>
    <t>ＨＥＰＡフィルター付き
空気清浄機</t>
    <rPh sb="9" eb="10">
      <t>ツ</t>
    </rPh>
    <rPh sb="12" eb="14">
      <t>クウキ</t>
    </rPh>
    <rPh sb="14" eb="17">
      <t>セイジョウキ</t>
    </rPh>
    <phoneticPr fontId="3"/>
  </si>
  <si>
    <t>ＨＥＰＡフィルター付き
パーテーション</t>
    <rPh sb="9" eb="10">
      <t>ツ</t>
    </rPh>
    <phoneticPr fontId="3"/>
  </si>
  <si>
    <t>ＨＥＰＡフィルター付き空気清浄機</t>
    <phoneticPr fontId="2"/>
  </si>
  <si>
    <t>ＨＥＰＡフィルター付きパーテーション</t>
    <phoneticPr fontId="2"/>
  </si>
  <si>
    <t>１ 申請者は、暴力団による不当な行為の防止等に関する法律(平成３年法律第７７号。以下「法」
 という。）第２条第２号に規定する暴力団ではありません。</t>
    <phoneticPr fontId="3"/>
  </si>
  <si>
    <t>※色のついたセルのみ入力してください。</t>
    <rPh sb="1" eb="2">
      <t>イロ</t>
    </rPh>
    <rPh sb="10" eb="12">
      <t>ニュウリョク</t>
    </rPh>
    <phoneticPr fontId="3"/>
  </si>
  <si>
    <t>①員数及び上限額</t>
    <rPh sb="1" eb="3">
      <t>インスウ</t>
    </rPh>
    <rPh sb="3" eb="4">
      <t>オヨ</t>
    </rPh>
    <rPh sb="5" eb="8">
      <t>ジョウゲンガク</t>
    </rPh>
    <phoneticPr fontId="41"/>
  </si>
  <si>
    <t>（医療機関名：</t>
    <rPh sb="1" eb="3">
      <t>イリョウ</t>
    </rPh>
    <rPh sb="3" eb="5">
      <t>キカン</t>
    </rPh>
    <rPh sb="5" eb="6">
      <t>メイ</t>
    </rPh>
    <phoneticPr fontId="3"/>
  </si>
  <si>
    <t>）</t>
    <phoneticPr fontId="41"/>
  </si>
  <si>
    <t>計</t>
    <rPh sb="0" eb="1">
      <t>ケイ</t>
    </rPh>
    <phoneticPr fontId="3"/>
  </si>
  <si>
    <t>上限額（円）</t>
    <rPh sb="0" eb="3">
      <t>ジョウゲンガク</t>
    </rPh>
    <rPh sb="4" eb="5">
      <t>エン</t>
    </rPh>
    <phoneticPr fontId="41"/>
  </si>
  <si>
    <t>員数</t>
    <rPh sb="0" eb="2">
      <t>インスウ</t>
    </rPh>
    <phoneticPr fontId="41"/>
  </si>
  <si>
    <t>員数（③＝①×②）</t>
    <rPh sb="0" eb="2">
      <t>インスウ</t>
    </rPh>
    <phoneticPr fontId="41"/>
  </si>
  <si>
    <t>（1人当たり　3,600円）</t>
    <phoneticPr fontId="41"/>
  </si>
  <si>
    <t>番号</t>
    <rPh sb="0" eb="2">
      <t>バンゴウ</t>
    </rPh>
    <phoneticPr fontId="41"/>
  </si>
  <si>
    <t>区分</t>
    <rPh sb="0" eb="2">
      <t>クブン</t>
    </rPh>
    <phoneticPr fontId="41"/>
  </si>
  <si>
    <t>商品名・規格</t>
    <rPh sb="0" eb="3">
      <t>ショウヒンメイ</t>
    </rPh>
    <rPh sb="4" eb="6">
      <t>キカク</t>
    </rPh>
    <phoneticPr fontId="41"/>
  </si>
  <si>
    <t>計</t>
    <rPh sb="0" eb="1">
      <t>ケイ</t>
    </rPh>
    <phoneticPr fontId="41"/>
  </si>
  <si>
    <t>金額（円）
（単価×計）</t>
    <rPh sb="0" eb="2">
      <t>キンガク</t>
    </rPh>
    <rPh sb="3" eb="4">
      <t>エン</t>
    </rPh>
    <rPh sb="7" eb="9">
      <t>タンカ</t>
    </rPh>
    <rPh sb="10" eb="11">
      <t>ケイ</t>
    </rPh>
    <phoneticPr fontId="3"/>
  </si>
  <si>
    <t>マスク</t>
  </si>
  <si>
    <t>グローブ</t>
  </si>
  <si>
    <t>ガウン</t>
  </si>
  <si>
    <t>キャップ</t>
  </si>
  <si>
    <t>フェイスシールド</t>
  </si>
  <si>
    <t>③員数を超える使用状況の確認</t>
    <rPh sb="1" eb="3">
      <t>インスウ</t>
    </rPh>
    <rPh sb="4" eb="5">
      <t>コ</t>
    </rPh>
    <rPh sb="7" eb="9">
      <t>シヨウ</t>
    </rPh>
    <rPh sb="9" eb="11">
      <t>ジョウキョウ</t>
    </rPh>
    <rPh sb="12" eb="14">
      <t>カクニン</t>
    </rPh>
    <phoneticPr fontId="41"/>
  </si>
  <si>
    <t>小計</t>
    <rPh sb="0" eb="2">
      <t>ショウケイ</t>
    </rPh>
    <phoneticPr fontId="3"/>
  </si>
  <si>
    <t>防護具の計
（上記の計と一致）</t>
    <rPh sb="0" eb="2">
      <t>ボウゴ</t>
    </rPh>
    <rPh sb="2" eb="3">
      <t>グ</t>
    </rPh>
    <rPh sb="4" eb="5">
      <t>ケイ</t>
    </rPh>
    <rPh sb="7" eb="9">
      <t>ジョウキ</t>
    </rPh>
    <rPh sb="10" eb="11">
      <t>ケイ</t>
    </rPh>
    <rPh sb="12" eb="14">
      <t>イッチ</t>
    </rPh>
    <phoneticPr fontId="41"/>
  </si>
  <si>
    <t>個人防護具毎の
日別の計</t>
    <rPh sb="0" eb="5">
      <t>コジンボウゴグ</t>
    </rPh>
    <rPh sb="5" eb="6">
      <t>マイ</t>
    </rPh>
    <rPh sb="8" eb="10">
      <t>ヒベツ</t>
    </rPh>
    <rPh sb="11" eb="12">
      <t>ケイ</t>
    </rPh>
    <phoneticPr fontId="41"/>
  </si>
  <si>
    <t>マスク</t>
    <phoneticPr fontId="41"/>
  </si>
  <si>
    <t>グローブ</t>
    <phoneticPr fontId="41"/>
  </si>
  <si>
    <t>ガウン</t>
    <phoneticPr fontId="41"/>
  </si>
  <si>
    <t>キャップ</t>
    <phoneticPr fontId="41"/>
  </si>
  <si>
    <t>フェイスシールド</t>
    <phoneticPr fontId="41"/>
  </si>
  <si>
    <t>員数（③）</t>
    <rPh sb="0" eb="2">
      <t>インスウ</t>
    </rPh>
    <phoneticPr fontId="41"/>
  </si>
  <si>
    <t>員数の判定</t>
    <rPh sb="0" eb="2">
      <t>インスウ</t>
    </rPh>
    <rPh sb="3" eb="5">
      <t>ハンテイ</t>
    </rPh>
    <phoneticPr fontId="41"/>
  </si>
  <si>
    <t>員数を超えた個人防護具の有無</t>
    <rPh sb="0" eb="2">
      <t>インスウ</t>
    </rPh>
    <rPh sb="3" eb="4">
      <t>コ</t>
    </rPh>
    <rPh sb="6" eb="11">
      <t>コジンボウゴグ</t>
    </rPh>
    <rPh sb="12" eb="14">
      <t>ウム</t>
    </rPh>
    <phoneticPr fontId="41"/>
  </si>
  <si>
    <t>（署名又は記名押印）</t>
  </si>
  <si>
    <t>〇月</t>
    <rPh sb="1" eb="2">
      <t>ツキ</t>
    </rPh>
    <phoneticPr fontId="2"/>
  </si>
  <si>
    <t>〇+１月</t>
    <rPh sb="3" eb="4">
      <t>ツキ</t>
    </rPh>
    <phoneticPr fontId="2"/>
  </si>
  <si>
    <t>計</t>
    <rPh sb="0" eb="1">
      <t>ケイ</t>
    </rPh>
    <phoneticPr fontId="2"/>
  </si>
  <si>
    <t>単価（円）
（枚、個、双）
（税込み）</t>
    <rPh sb="0" eb="2">
      <t>タンカ</t>
    </rPh>
    <rPh sb="3" eb="4">
      <t>エン</t>
    </rPh>
    <rPh sb="7" eb="8">
      <t>マイ</t>
    </rPh>
    <rPh sb="9" eb="10">
      <t>コ</t>
    </rPh>
    <rPh sb="11" eb="12">
      <t>ソウ</t>
    </rPh>
    <rPh sb="15" eb="17">
      <t>ゼイコ</t>
    </rPh>
    <phoneticPr fontId="41"/>
  </si>
  <si>
    <t>ゴーグル</t>
  </si>
  <si>
    <t>ゴーグル</t>
    <phoneticPr fontId="2"/>
  </si>
  <si>
    <t>【次頁あり】</t>
    <rPh sb="1" eb="3">
      <t>ジページ</t>
    </rPh>
    <phoneticPr fontId="2"/>
  </si>
  <si>
    <t>令和〇年〇月〇日</t>
    <rPh sb="0" eb="2">
      <t>レイワ</t>
    </rPh>
    <rPh sb="3" eb="4">
      <t>ネン</t>
    </rPh>
    <rPh sb="5" eb="6">
      <t>ガツ</t>
    </rPh>
    <rPh sb="7" eb="8">
      <t>ニチ</t>
    </rPh>
    <phoneticPr fontId="2"/>
  </si>
  <si>
    <t>福岡県○〇市×××１丁目２－３</t>
    <rPh sb="0" eb="3">
      <t>フクオカケン</t>
    </rPh>
    <rPh sb="5" eb="6">
      <t>シ</t>
    </rPh>
    <rPh sb="10" eb="12">
      <t>チョウメ</t>
    </rPh>
    <phoneticPr fontId="2"/>
  </si>
  <si>
    <t>医療法人○○会　△△病院</t>
    <rPh sb="0" eb="4">
      <t>イリョウホウジン</t>
    </rPh>
    <rPh sb="6" eb="7">
      <t>カイ</t>
    </rPh>
    <rPh sb="10" eb="12">
      <t>ビョウイン</t>
    </rPh>
    <phoneticPr fontId="2"/>
  </si>
  <si>
    <t>理事長　福岡　太郎</t>
    <rPh sb="0" eb="3">
      <t>リジチョウ</t>
    </rPh>
    <rPh sb="4" eb="6">
      <t>フクオカ</t>
    </rPh>
    <rPh sb="7" eb="9">
      <t>タロウ</t>
    </rPh>
    <phoneticPr fontId="2"/>
  </si>
  <si>
    <t>○○銀行・□□支店</t>
    <rPh sb="2" eb="4">
      <t>ギンコウ</t>
    </rPh>
    <rPh sb="7" eb="9">
      <t>シテン</t>
    </rPh>
    <phoneticPr fontId="2"/>
  </si>
  <si>
    <t>1234・567</t>
  </si>
  <si>
    <t>普通</t>
    <rPh sb="0" eb="2">
      <t>フツウ</t>
    </rPh>
    <phoneticPr fontId="2"/>
  </si>
  <si>
    <t>医療法人　○○会</t>
    <rPh sb="0" eb="2">
      <t>イリョウ</t>
    </rPh>
    <rPh sb="2" eb="4">
      <t>ホウジン</t>
    </rPh>
    <rPh sb="7" eb="8">
      <t>カイ</t>
    </rPh>
    <phoneticPr fontId="2"/>
  </si>
  <si>
    <t>ｲﾘｮｳﾎｳｼﾞﾝ　○○ｶｲ</t>
  </si>
  <si>
    <t>サージカルマスクA・DEF123</t>
  </si>
  <si>
    <t>プラスチックグローブC・GHI456</t>
  </si>
  <si>
    <t>アイソレーションガウンA・12345</t>
  </si>
  <si>
    <t>プラスチックキャップB・678910</t>
  </si>
  <si>
    <t>フェイスシールドC・12345</t>
  </si>
  <si>
    <t>サージカルマスクB・DEF123</t>
  </si>
  <si>
    <t>アイソレーションガウンB・12345</t>
  </si>
  <si>
    <t>1～８</t>
    <phoneticPr fontId="2"/>
  </si>
  <si>
    <t>理事</t>
    <rPh sb="0" eb="2">
      <t>リジ</t>
    </rPh>
    <phoneticPr fontId="2"/>
  </si>
  <si>
    <t>ふくおか　はなこ</t>
    <phoneticPr fontId="2"/>
  </si>
  <si>
    <t>福岡県</t>
    <rPh sb="0" eb="3">
      <t>フクオカケン</t>
    </rPh>
    <phoneticPr fontId="2"/>
  </si>
  <si>
    <t>福岡　花子</t>
    <rPh sb="0" eb="2">
      <t>フクオカ</t>
    </rPh>
    <rPh sb="3" eb="5">
      <t>ハナコ</t>
    </rPh>
    <phoneticPr fontId="2"/>
  </si>
  <si>
    <t>〇〇　〇〇</t>
    <phoneticPr fontId="2"/>
  </si>
  <si>
    <t>監事</t>
    <rPh sb="0" eb="2">
      <t>カンジ</t>
    </rPh>
    <phoneticPr fontId="2"/>
  </si>
  <si>
    <t>ふくおか　じろう</t>
    <phoneticPr fontId="2"/>
  </si>
  <si>
    <t>福岡　次郎</t>
    <rPh sb="0" eb="2">
      <t>フクオカ</t>
    </rPh>
    <rPh sb="3" eb="5">
      <t>ジロウ</t>
    </rPh>
    <phoneticPr fontId="2"/>
  </si>
  <si>
    <t>理事長</t>
    <phoneticPr fontId="2"/>
  </si>
  <si>
    <t>ふくおか　たろう</t>
    <phoneticPr fontId="2"/>
  </si>
  <si>
    <t>福岡　太郎</t>
    <rPh sb="0" eb="2">
      <t>フクオカ</t>
    </rPh>
    <rPh sb="3" eb="5">
      <t>タロウ</t>
    </rPh>
    <phoneticPr fontId="2"/>
  </si>
  <si>
    <t>副理事長</t>
    <rPh sb="0" eb="4">
      <t>フクリジチョウ</t>
    </rPh>
    <phoneticPr fontId="2"/>
  </si>
  <si>
    <t>（令和5年〇月1日～〇月３１日）</t>
    <rPh sb="6" eb="7">
      <t>ガツ</t>
    </rPh>
    <rPh sb="11" eb="12">
      <t>ガツ</t>
    </rPh>
    <phoneticPr fontId="41"/>
  </si>
  <si>
    <t>（令和5年□月１日～□月３０日）</t>
    <rPh sb="6" eb="7">
      <t>ガツ</t>
    </rPh>
    <rPh sb="11" eb="12">
      <t>ガツ</t>
    </rPh>
    <phoneticPr fontId="41"/>
  </si>
  <si>
    <t>令和5年
〇月16日～
□月15日</t>
    <phoneticPr fontId="2"/>
  </si>
  <si>
    <t>コロナ患者1人当たりの対応スタッフ数（員数）</t>
    <rPh sb="3" eb="5">
      <t>カンジャ</t>
    </rPh>
    <rPh sb="5" eb="8">
      <t>ヒトリア</t>
    </rPh>
    <rPh sb="11" eb="13">
      <t>タイオウ</t>
    </rPh>
    <rPh sb="17" eb="18">
      <t>スウ</t>
    </rPh>
    <phoneticPr fontId="41"/>
  </si>
  <si>
    <t xml:space="preserve">上限を超えた
申請
</t>
    <rPh sb="0" eb="2">
      <t>ジョウゲン</t>
    </rPh>
    <rPh sb="7" eb="9">
      <t>シンセイ</t>
    </rPh>
    <phoneticPr fontId="2"/>
  </si>
  <si>
    <t>員数を超えた
日数
(交換回数)</t>
    <phoneticPr fontId="2"/>
  </si>
  <si>
    <t>員数上限を超えた防護具の有無</t>
    <rPh sb="0" eb="2">
      <t>インスウ</t>
    </rPh>
    <rPh sb="2" eb="4">
      <t>ジョウゲン</t>
    </rPh>
    <rPh sb="5" eb="6">
      <t>コ</t>
    </rPh>
    <rPh sb="8" eb="11">
      <t>ボウゴグ</t>
    </rPh>
    <rPh sb="12" eb="14">
      <t>ウム</t>
    </rPh>
    <phoneticPr fontId="2"/>
  </si>
  <si>
    <t>日付</t>
    <rPh sb="0" eb="2">
      <t>ヒヅケ</t>
    </rPh>
    <phoneticPr fontId="2"/>
  </si>
  <si>
    <t>令和５年度福岡県外来対応医療機関設備整備事業費補助金交付申請書</t>
    <rPh sb="0" eb="2">
      <t>レイワ</t>
    </rPh>
    <rPh sb="8" eb="10">
      <t>ガイライ</t>
    </rPh>
    <rPh sb="10" eb="12">
      <t>タイオウ</t>
    </rPh>
    <rPh sb="12" eb="16">
      <t>イリョウキカン</t>
    </rPh>
    <rPh sb="16" eb="18">
      <t>セツビ</t>
    </rPh>
    <rPh sb="18" eb="20">
      <t>セイビ</t>
    </rPh>
    <rPh sb="20" eb="23">
      <t>ジギョウヒ</t>
    </rPh>
    <rPh sb="23" eb="26">
      <t>ホジョキン</t>
    </rPh>
    <phoneticPr fontId="2"/>
  </si>
  <si>
    <t>　このことについて、福岡県外来対応医療機関設備整備事業費補助金交付要綱第６条の規定に基づき、下記により補助金を交付されるよう関係書類を添えて申請します。</t>
    <phoneticPr fontId="2"/>
  </si>
  <si>
    <t>第　　　〇号</t>
    <rPh sb="0" eb="1">
      <t>ダイ</t>
    </rPh>
    <rPh sb="5" eb="6">
      <t>ゴウ</t>
    </rPh>
    <phoneticPr fontId="2"/>
  </si>
  <si>
    <t>②コロナ患者対応のため使用した個人防護具</t>
    <rPh sb="4" eb="6">
      <t>カンジャ</t>
    </rPh>
    <rPh sb="6" eb="8">
      <t>タイオウ</t>
    </rPh>
    <rPh sb="11" eb="13">
      <t>シヨウ</t>
    </rPh>
    <phoneticPr fontId="41"/>
  </si>
  <si>
    <t>コロナ患者（疑い患者含む）受入（予定）数 （員数）</t>
    <rPh sb="3" eb="5">
      <t>カンジャ</t>
    </rPh>
    <rPh sb="6" eb="7">
      <t>ウタガ</t>
    </rPh>
    <rPh sb="8" eb="10">
      <t>カンジャ</t>
    </rPh>
    <rPh sb="10" eb="11">
      <t>フク</t>
    </rPh>
    <rPh sb="13" eb="15">
      <t>ウケイレ</t>
    </rPh>
    <rPh sb="16" eb="18">
      <t>ヨテイ</t>
    </rPh>
    <rPh sb="19" eb="20">
      <t>スウ</t>
    </rPh>
    <rPh sb="22" eb="24">
      <t>インスウ</t>
    </rPh>
    <phoneticPr fontId="41"/>
  </si>
  <si>
    <t>コロナ患者（疑い患者含む）受入（予定）数 （員数）</t>
    <phoneticPr fontId="41"/>
  </si>
  <si>
    <t>　新型コロナウイルス感染症の感染拡大に伴い、段階I以上として知事が指定した期間にコロナ患者（疑い患者を含む）の対応に使用する個人防護具。
　対応するスタッフがマスク、グローブ、ガウン、キャップ、フェイスシールドをそれぞれ１セットずつ使用する。</t>
    <rPh sb="1" eb="3">
      <t>シンガタ</t>
    </rPh>
    <rPh sb="10" eb="13">
      <t>カンセンショウ</t>
    </rPh>
    <rPh sb="14" eb="18">
      <t>カンセンカクダイ</t>
    </rPh>
    <rPh sb="19" eb="20">
      <t>トモナ</t>
    </rPh>
    <rPh sb="22" eb="24">
      <t>ダンカイ</t>
    </rPh>
    <rPh sb="25" eb="27">
      <t>イジョウ</t>
    </rPh>
    <rPh sb="30" eb="32">
      <t>チジ</t>
    </rPh>
    <rPh sb="33" eb="35">
      <t>シテイ</t>
    </rPh>
    <rPh sb="37" eb="39">
      <t>キカン</t>
    </rPh>
    <rPh sb="55" eb="57">
      <t>タイオウ</t>
    </rPh>
    <rPh sb="58" eb="60">
      <t>シヨウ</t>
    </rPh>
    <rPh sb="62" eb="67">
      <t>コジンボウゴグ</t>
    </rPh>
    <rPh sb="71" eb="73">
      <t>タイオウ</t>
    </rPh>
    <rPh sb="117" eb="119">
      <t>シヨウ</t>
    </rPh>
    <phoneticPr fontId="2"/>
  </si>
  <si>
    <t>　福岡県外来対応医療機関設備整備事業費補助金の交付申請に当たり、申請者及び申請者の全役員は下記のことを誓約します。</t>
    <rPh sb="4" eb="6">
      <t>ガイライ</t>
    </rPh>
    <rPh sb="6" eb="8">
      <t>タイオウ</t>
    </rPh>
    <rPh sb="8" eb="10">
      <t>イリョウ</t>
    </rPh>
    <rPh sb="10" eb="12">
      <t>キカン</t>
    </rPh>
    <rPh sb="12" eb="14">
      <t>セツビ</t>
    </rPh>
    <rPh sb="14" eb="16">
      <t>セイビ</t>
    </rPh>
    <rPh sb="16" eb="19">
      <t>ジギョウヒ</t>
    </rPh>
    <phoneticPr fontId="2"/>
  </si>
  <si>
    <t>　また、福岡県外来対応医療機関設備整備事業費補助金の交付決定後にこの誓約の内容と事実が反することが判明し、交付決定の全部又は一部が取り消された場合には、福岡県に対し、当該補助金の全部又は一部を返還します。</t>
    <phoneticPr fontId="2"/>
  </si>
  <si>
    <t>令和５年度福岡県外来対応医療機関設備整備事業費補助金</t>
    <rPh sb="0" eb="2">
      <t>レイワ</t>
    </rPh>
    <rPh sb="3" eb="5">
      <t>ネンド</t>
    </rPh>
    <rPh sb="5" eb="7">
      <t>フクオカ</t>
    </rPh>
    <rPh sb="7" eb="8">
      <t>ケン</t>
    </rPh>
    <phoneticPr fontId="3"/>
  </si>
  <si>
    <t xml:space="preserve">＜注意点＞
〇段階Ⅰ以上の日に使用した個人防護具が補助対象です。段階Ⅰ以上でない日は、入力しないようにお願いします。段階Ⅰ以上の日はホームページで掲載します。
〇「員数を超えた個人防護具の有無」欄が「有」の場合は、その必要性を別紙（３）に記入してください。
</t>
    <rPh sb="23" eb="24">
      <t>グ</t>
    </rPh>
    <phoneticPr fontId="2"/>
  </si>
  <si>
    <t>納品時期
（同一商品名・規格で同一単価の場合は、纏めて１行で記載のこと。）</t>
    <rPh sb="0" eb="2">
      <t>ノウヒン</t>
    </rPh>
    <rPh sb="2" eb="4">
      <t>ジキ</t>
    </rPh>
    <rPh sb="6" eb="8">
      <t>ドウイツ</t>
    </rPh>
    <rPh sb="8" eb="10">
      <t>ショウヒン</t>
    </rPh>
    <rPh sb="10" eb="11">
      <t>メイ</t>
    </rPh>
    <rPh sb="12" eb="14">
      <t>キカク</t>
    </rPh>
    <rPh sb="15" eb="17">
      <t>ドウイツ</t>
    </rPh>
    <rPh sb="17" eb="19">
      <t>タンカ</t>
    </rPh>
    <rPh sb="20" eb="22">
      <t>バアイ</t>
    </rPh>
    <rPh sb="24" eb="25">
      <t>マト</t>
    </rPh>
    <rPh sb="28" eb="29">
      <t>ギョウ</t>
    </rPh>
    <rPh sb="30" eb="32">
      <t>キサイ</t>
    </rPh>
    <phoneticPr fontId="2"/>
  </si>
  <si>
    <t>R5年10月～11月</t>
    <rPh sb="2" eb="3">
      <t>ネン</t>
    </rPh>
    <rPh sb="5" eb="6">
      <t>ツキ</t>
    </rPh>
    <rPh sb="9" eb="10">
      <t>ツキ</t>
    </rPh>
    <phoneticPr fontId="2"/>
  </si>
  <si>
    <t>R5年10月</t>
    <phoneticPr fontId="2"/>
  </si>
  <si>
    <t>R5年10月～11月</t>
    <phoneticPr fontId="2"/>
  </si>
  <si>
    <t>R5年10月～11月</t>
    <phoneticPr fontId="2"/>
  </si>
  <si>
    <t>個人防護具　別紙</t>
    <rPh sb="0" eb="5">
      <t>コジンボウゴグ</t>
    </rPh>
    <rPh sb="6" eb="8">
      <t>ベッシ</t>
    </rPh>
    <phoneticPr fontId="2"/>
  </si>
  <si>
    <t>個人防護具　別紙</t>
    <rPh sb="0" eb="2">
      <t>コジン</t>
    </rPh>
    <rPh sb="2" eb="4">
      <t>ボウゴ</t>
    </rPh>
    <rPh sb="4" eb="5">
      <t>グ</t>
    </rPh>
    <rPh sb="6" eb="8">
      <t>ベッシ</t>
    </rPh>
    <phoneticPr fontId="2"/>
  </si>
  <si>
    <t>様式第３号　別紙（２）</t>
    <rPh sb="0" eb="2">
      <t>ヨウシキ</t>
    </rPh>
    <rPh sb="2" eb="3">
      <t>ダイ</t>
    </rPh>
    <rPh sb="4" eb="5">
      <t>ゴウ</t>
    </rPh>
    <rPh sb="6" eb="8">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</si>
</sst>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
    <numFmt numFmtId="178" formatCode="0_ "/>
    <numFmt numFmtId="179" formatCode="#,##0&quot;円&quot;"/>
    <numFmt numFmtId="180" formatCode="[$-411]ge\.m\.d;@"/>
  </numFmts>
  <fonts count="52">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6"/>
      <name val="ＭＳ Ｐゴシック"/>
      <family val="3"/>
      <charset val="128"/>
    </font>
    <font>
      <sz val="11"/>
      <color indexed="81"/>
      <name val="ＭＳ Ｐゴシック"/>
      <family val="3"/>
      <charset val="128"/>
    </font>
    <font>
      <sz val="11"/>
      <name val="ＭＳ Ｐゴシック"/>
      <family val="3"/>
      <charset val="128"/>
    </font>
    <font>
      <sz val="11"/>
      <name val="ＭＳ 明朝"/>
      <family val="1"/>
      <charset val="128"/>
    </font>
    <font>
      <sz val="14"/>
      <name val="ＭＳ 明朝"/>
      <family val="1"/>
      <charset val="128"/>
    </font>
    <font>
      <sz val="12"/>
      <color rgb="FF000000"/>
      <name val="ＭＳ 明朝"/>
      <family val="1"/>
      <charset val="128"/>
    </font>
    <font>
      <sz val="9.5"/>
      <color indexed="12"/>
      <name val="ＭＳ 明朝"/>
      <family val="1"/>
      <charset val="128"/>
    </font>
    <font>
      <sz val="11"/>
      <name val="ＭＳ Ｐ明朝"/>
      <family val="1"/>
      <charset val="128"/>
    </font>
    <font>
      <sz val="11"/>
      <color theme="1"/>
      <name val="ＭＳ Ｐゴシック"/>
      <family val="2"/>
      <charset val="128"/>
      <scheme val="minor"/>
    </font>
    <font>
      <sz val="14"/>
      <color theme="1"/>
      <name val="ＭＳ 明朝"/>
      <family val="1"/>
      <charset val="128"/>
    </font>
    <font>
      <sz val="11"/>
      <color theme="1"/>
      <name val="ＭＳ 明朝"/>
      <family val="1"/>
      <charset val="128"/>
    </font>
    <font>
      <sz val="11"/>
      <color indexed="81"/>
      <name val="MS P ゴシック"/>
      <family val="3"/>
      <charset val="128"/>
    </font>
    <font>
      <b/>
      <sz val="14"/>
      <color theme="1"/>
      <name val="ＭＳ Ｐゴシック"/>
      <family val="3"/>
      <charset val="128"/>
    </font>
    <font>
      <sz val="10"/>
      <color theme="1"/>
      <name val="ＭＳ Ｐゴシック"/>
      <family val="3"/>
      <charset val="128"/>
    </font>
    <font>
      <b/>
      <sz val="18"/>
      <color theme="1"/>
      <name val="ＭＳ ゴシック"/>
      <family val="3"/>
      <charset val="128"/>
    </font>
    <font>
      <sz val="12"/>
      <color theme="1"/>
      <name val="ＤＦ特太ゴシック体"/>
      <family val="3"/>
      <charset val="128"/>
    </font>
    <font>
      <sz val="18"/>
      <color theme="1"/>
      <name val="ＭＳ Ｐゴシック"/>
      <family val="3"/>
      <charset val="128"/>
    </font>
    <font>
      <sz val="14"/>
      <color theme="1"/>
      <name val="ＭＳ Ｐゴシック"/>
      <family val="3"/>
      <charset val="128"/>
    </font>
    <font>
      <sz val="12"/>
      <color theme="1"/>
      <name val="ＭＳ Ｐゴシック"/>
      <family val="3"/>
      <charset val="128"/>
    </font>
    <font>
      <sz val="10"/>
      <color theme="1"/>
      <name val="ＭＳ 明朝"/>
      <family val="1"/>
      <charset val="128"/>
    </font>
    <font>
      <sz val="16"/>
      <color theme="1"/>
      <name val="ＭＳ 明朝"/>
      <family val="1"/>
      <charset val="128"/>
    </font>
    <font>
      <sz val="11"/>
      <color theme="1"/>
      <name val="ＭＳ Ｐゴシック"/>
      <family val="3"/>
      <charset val="128"/>
    </font>
    <font>
      <b/>
      <sz val="11"/>
      <color theme="1"/>
      <name val="ＭＳ 明朝"/>
      <family val="1"/>
      <charset val="128"/>
    </font>
    <font>
      <sz val="10.5"/>
      <name val="ＭＳ 明朝"/>
      <family val="1"/>
      <charset val="128"/>
    </font>
    <font>
      <sz val="10.5"/>
      <color rgb="FFFF0000"/>
      <name val="ＭＳ 明朝"/>
      <family val="1"/>
      <charset val="128"/>
    </font>
    <font>
      <sz val="12"/>
      <name val="ＭＳ 明朝"/>
      <family val="1"/>
      <charset val="128"/>
    </font>
    <font>
      <sz val="10.5"/>
      <color theme="1"/>
      <name val="ＭＳ 明朝"/>
      <family val="1"/>
      <charset val="128"/>
    </font>
    <font>
      <sz val="9"/>
      <color indexed="81"/>
      <name val="MS P ゴシック"/>
      <family val="3"/>
      <charset val="128"/>
    </font>
    <font>
      <sz val="12"/>
      <color indexed="81"/>
      <name val="MS P ゴシック"/>
      <family val="3"/>
      <charset val="128"/>
    </font>
    <font>
      <sz val="12"/>
      <color indexed="81"/>
      <name val="ＭＳ Ｐゴシック"/>
      <family val="3"/>
      <charset val="128"/>
    </font>
    <font>
      <sz val="14"/>
      <color indexed="81"/>
      <name val="MS P ゴシック"/>
      <family val="3"/>
      <charset val="128"/>
    </font>
    <font>
      <sz val="11"/>
      <color theme="1"/>
      <name val="ＭＳ Ｐゴシック"/>
      <family val="2"/>
      <scheme val="minor"/>
    </font>
    <font>
      <b/>
      <sz val="14"/>
      <color indexed="81"/>
      <name val="MS P ゴシック"/>
      <family val="3"/>
      <charset val="128"/>
    </font>
    <font>
      <b/>
      <sz val="12"/>
      <color indexed="81"/>
      <name val="MS P ゴシック"/>
      <family val="3"/>
      <charset val="128"/>
    </font>
    <font>
      <sz val="14"/>
      <name val="ＭＳ Ｐゴシック"/>
      <family val="3"/>
      <charset val="128"/>
    </font>
    <font>
      <sz val="11"/>
      <color indexed="8"/>
      <name val="ＭＳ Ｐゴシック"/>
      <family val="3"/>
      <charset val="128"/>
      <scheme val="minor"/>
    </font>
    <font>
      <sz val="11"/>
      <color indexed="8"/>
      <name val="ＭＳ Ｐ明朝"/>
      <family val="1"/>
      <charset val="128"/>
    </font>
    <font>
      <sz val="16"/>
      <color indexed="8"/>
      <name val="ＭＳ Ｐ明朝"/>
      <family val="1"/>
      <charset val="128"/>
    </font>
    <font>
      <sz val="6"/>
      <name val="ＭＳ Ｐゴシック"/>
      <family val="3"/>
      <charset val="128"/>
      <scheme val="minor"/>
    </font>
    <font>
      <sz val="12"/>
      <color indexed="8"/>
      <name val="ＭＳ Ｐ明朝"/>
      <family val="1"/>
      <charset val="128"/>
    </font>
    <font>
      <sz val="11"/>
      <color indexed="8"/>
      <name val="ＭＳ 明朝"/>
      <family val="1"/>
      <charset val="128"/>
    </font>
    <font>
      <sz val="10"/>
      <color indexed="8"/>
      <name val="ＭＳ Ｐ明朝"/>
      <family val="1"/>
      <charset val="128"/>
    </font>
    <font>
      <sz val="9"/>
      <color indexed="8"/>
      <name val="ＭＳ Ｐ明朝"/>
      <family val="1"/>
      <charset val="128"/>
    </font>
    <font>
      <b/>
      <sz val="12"/>
      <color indexed="8"/>
      <name val="ＭＳ Ｐゴシック"/>
      <family val="3"/>
      <charset val="128"/>
      <scheme val="minor"/>
    </font>
    <font>
      <b/>
      <sz val="14"/>
      <color indexed="8"/>
      <name val="ＭＳ Ｐゴシック"/>
      <family val="3"/>
      <charset val="128"/>
      <scheme val="minor"/>
    </font>
    <font>
      <b/>
      <sz val="20"/>
      <color indexed="8"/>
      <name val="ＭＳ Ｐ明朝"/>
      <family val="1"/>
      <charset val="128"/>
    </font>
    <font>
      <sz val="11"/>
      <color theme="1"/>
      <name val="ＭＳ Ｐ明朝"/>
      <family val="1"/>
      <charset val="128"/>
    </font>
    <font>
      <sz val="16"/>
      <color theme="1"/>
      <name val="ＭＳ Ｐ明朝"/>
      <family val="1"/>
      <charset val="128"/>
    </font>
    <font>
      <b/>
      <sz val="9"/>
      <color indexed="81"/>
      <name val="MS P 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1"/>
        <bgColor indexed="64"/>
      </patternFill>
    </fill>
    <fill>
      <patternFill patternType="solid">
        <fgColor rgb="FFF8CBAD"/>
        <bgColor indexed="64"/>
      </patternFill>
    </fill>
    <fill>
      <patternFill patternType="solid">
        <fgColor rgb="FFFFFF00"/>
        <bgColor indexed="64"/>
      </patternFill>
    </fill>
  </fills>
  <borders count="96">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dotted">
        <color indexed="64"/>
      </left>
      <right style="thin">
        <color indexed="64"/>
      </right>
      <top style="medium">
        <color indexed="64"/>
      </top>
      <bottom style="dotted">
        <color indexed="64"/>
      </bottom>
      <diagonal/>
    </border>
    <border>
      <left style="thin">
        <color indexed="64"/>
      </left>
      <right style="dotted">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thick">
        <color indexed="64"/>
      </left>
      <right/>
      <top/>
      <bottom/>
      <diagonal/>
    </border>
    <border>
      <left/>
      <right style="thick">
        <color indexed="64"/>
      </right>
      <top/>
      <bottom/>
      <diagonal/>
    </border>
    <border>
      <left style="thick">
        <color indexed="64"/>
      </left>
      <right/>
      <top/>
      <bottom style="dashed">
        <color indexed="64"/>
      </bottom>
      <diagonal/>
    </border>
    <border>
      <left/>
      <right/>
      <top/>
      <bottom style="dashed">
        <color indexed="64"/>
      </bottom>
      <diagonal/>
    </border>
    <border>
      <left/>
      <right style="thick">
        <color indexed="64"/>
      </right>
      <top/>
      <bottom style="dashed">
        <color indexed="64"/>
      </bottom>
      <diagonal/>
    </border>
    <border>
      <left style="thick">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s>
  <cellStyleXfs count="14">
    <xf numFmtId="0" fontId="0" fillId="0" borderId="0">
      <alignment vertical="center"/>
    </xf>
    <xf numFmtId="0" fontId="5" fillId="0" borderId="0">
      <alignment vertical="center"/>
    </xf>
    <xf numFmtId="0" fontId="5" fillId="0" borderId="0"/>
    <xf numFmtId="38" fontId="5" fillId="0" borderId="0" applyFont="0" applyFill="0" applyBorder="0" applyAlignment="0" applyProtection="0"/>
    <xf numFmtId="0" fontId="10" fillId="0" borderId="0"/>
    <xf numFmtId="38" fontId="11" fillId="0" borderId="0" applyFont="0" applyFill="0" applyBorder="0" applyAlignment="0" applyProtection="0">
      <alignment vertical="center"/>
    </xf>
    <xf numFmtId="0" fontId="5" fillId="0" borderId="0"/>
    <xf numFmtId="0" fontId="11" fillId="0" borderId="0">
      <alignment vertical="center"/>
    </xf>
    <xf numFmtId="0" fontId="5" fillId="0" borderId="0">
      <alignment vertical="center"/>
    </xf>
    <xf numFmtId="38" fontId="5" fillId="0" borderId="0" applyFont="0" applyFill="0" applyBorder="0" applyAlignment="0" applyProtection="0">
      <alignment vertical="center"/>
    </xf>
    <xf numFmtId="0" fontId="34" fillId="0" borderId="0"/>
    <xf numFmtId="0" fontId="38" fillId="0" borderId="0"/>
    <xf numFmtId="38" fontId="38" fillId="0" borderId="0" applyFill="0" applyBorder="0" applyAlignment="0" applyProtection="0">
      <alignment vertical="center"/>
    </xf>
    <xf numFmtId="9" fontId="38" fillId="0" borderId="0" applyFont="0" applyFill="0" applyBorder="0" applyAlignment="0" applyProtection="0">
      <alignment vertical="center"/>
    </xf>
  </cellStyleXfs>
  <cellXfs count="534">
    <xf numFmtId="0" fontId="0" fillId="0" borderId="0" xfId="0">
      <alignment vertical="center"/>
    </xf>
    <xf numFmtId="0" fontId="1" fillId="0" borderId="0" xfId="0" applyFont="1">
      <alignment vertical="center"/>
    </xf>
    <xf numFmtId="0" fontId="6" fillId="0" borderId="0" xfId="1" applyFont="1">
      <alignment vertical="center"/>
    </xf>
    <xf numFmtId="0" fontId="6" fillId="0" borderId="0" xfId="1" applyFont="1" applyAlignment="1">
      <alignment horizontal="center" vertical="center"/>
    </xf>
    <xf numFmtId="0" fontId="8" fillId="0" borderId="0" xfId="0" applyFont="1">
      <alignment vertical="center"/>
    </xf>
    <xf numFmtId="0" fontId="1" fillId="0" borderId="0" xfId="0" applyFont="1" applyBorder="1" applyAlignment="1">
      <alignment vertical="center"/>
    </xf>
    <xf numFmtId="0" fontId="6" fillId="0" borderId="0" xfId="1" applyFont="1" applyAlignment="1">
      <alignment vertical="center"/>
    </xf>
    <xf numFmtId="0" fontId="6" fillId="0" borderId="0" xfId="1" applyFont="1" applyAlignment="1">
      <alignment horizontal="distributed" vertical="center"/>
    </xf>
    <xf numFmtId="0" fontId="6" fillId="0" borderId="0" xfId="1" applyFont="1" applyAlignment="1">
      <alignment vertical="center" wrapText="1"/>
    </xf>
    <xf numFmtId="0" fontId="6" fillId="0" borderId="0" xfId="1" applyFont="1" applyAlignment="1">
      <alignment horizontal="left" vertical="center" wrapText="1"/>
    </xf>
    <xf numFmtId="0" fontId="9" fillId="0" borderId="0" xfId="1" applyFont="1" applyAlignment="1">
      <alignment vertical="center" wrapText="1"/>
    </xf>
    <xf numFmtId="0" fontId="6" fillId="0" borderId="0" xfId="1" quotePrefix="1" applyFont="1" applyAlignment="1">
      <alignment horizontal="center" vertical="center"/>
    </xf>
    <xf numFmtId="0" fontId="6" fillId="0" borderId="1" xfId="1" applyFont="1" applyBorder="1">
      <alignment vertical="center"/>
    </xf>
    <xf numFmtId="0" fontId="6" fillId="0" borderId="2" xfId="1" applyFont="1" applyBorder="1">
      <alignment vertical="center"/>
    </xf>
    <xf numFmtId="0" fontId="6" fillId="0" borderId="5" xfId="1" applyFont="1" applyBorder="1" applyAlignment="1">
      <alignment vertical="center"/>
    </xf>
    <xf numFmtId="0" fontId="6" fillId="0" borderId="8" xfId="1" applyFont="1" applyBorder="1" applyAlignment="1">
      <alignment vertical="center"/>
    </xf>
    <xf numFmtId="0" fontId="6" fillId="0" borderId="6" xfId="1" applyFont="1" applyBorder="1" applyAlignment="1">
      <alignment vertical="center"/>
    </xf>
    <xf numFmtId="0" fontId="6" fillId="3" borderId="1" xfId="1" applyFont="1" applyFill="1" applyBorder="1" applyAlignment="1">
      <alignment vertical="center"/>
    </xf>
    <xf numFmtId="0" fontId="6" fillId="3" borderId="4" xfId="1" applyFont="1" applyFill="1" applyBorder="1" applyAlignment="1">
      <alignment vertical="center"/>
    </xf>
    <xf numFmtId="0" fontId="6" fillId="3" borderId="2" xfId="1" applyFont="1" applyFill="1" applyBorder="1" applyAlignment="1">
      <alignment vertical="center"/>
    </xf>
    <xf numFmtId="0" fontId="6" fillId="3" borderId="14" xfId="1" applyFont="1" applyFill="1" applyBorder="1" applyAlignment="1">
      <alignment vertical="center"/>
    </xf>
    <xf numFmtId="0" fontId="6" fillId="3" borderId="15" xfId="1" applyFont="1" applyFill="1" applyBorder="1" applyAlignment="1">
      <alignment vertical="center"/>
    </xf>
    <xf numFmtId="0" fontId="6" fillId="3" borderId="0" xfId="1" applyFont="1" applyFill="1" applyBorder="1" applyAlignment="1">
      <alignment horizontal="center" vertical="center"/>
    </xf>
    <xf numFmtId="0" fontId="6" fillId="3" borderId="0" xfId="1" applyFont="1" applyFill="1" applyBorder="1" applyAlignment="1">
      <alignment vertical="center"/>
    </xf>
    <xf numFmtId="0" fontId="6" fillId="3" borderId="5" xfId="1" applyFont="1" applyFill="1" applyBorder="1" applyAlignment="1">
      <alignment vertical="center"/>
    </xf>
    <xf numFmtId="0" fontId="6" fillId="3" borderId="6" xfId="1" applyFont="1" applyFill="1" applyBorder="1" applyAlignment="1">
      <alignment vertical="center"/>
    </xf>
    <xf numFmtId="0" fontId="6" fillId="3" borderId="8" xfId="1" applyFont="1" applyFill="1" applyBorder="1" applyAlignment="1">
      <alignment vertical="center"/>
    </xf>
    <xf numFmtId="0" fontId="6" fillId="3" borderId="8" xfId="1" applyFont="1" applyFill="1" applyBorder="1">
      <alignment vertical="center"/>
    </xf>
    <xf numFmtId="0" fontId="6" fillId="3" borderId="6" xfId="1" applyFont="1" applyFill="1" applyBorder="1">
      <alignment vertical="center"/>
    </xf>
    <xf numFmtId="0" fontId="6" fillId="3" borderId="0" xfId="1" applyFont="1" applyFill="1" applyBorder="1">
      <alignment vertical="center"/>
    </xf>
    <xf numFmtId="0" fontId="6" fillId="3" borderId="15" xfId="1" applyFont="1" applyFill="1" applyBorder="1">
      <alignment vertical="center"/>
    </xf>
    <xf numFmtId="0" fontId="13" fillId="0" borderId="0" xfId="2" applyFont="1" applyAlignment="1">
      <alignment vertical="center"/>
    </xf>
    <xf numFmtId="0" fontId="15" fillId="0" borderId="0" xfId="8" applyFont="1">
      <alignment vertical="center"/>
    </xf>
    <xf numFmtId="0" fontId="16" fillId="0" borderId="0" xfId="8" applyFont="1" applyFill="1">
      <alignment vertical="center"/>
    </xf>
    <xf numFmtId="0" fontId="19" fillId="0" borderId="0" xfId="8" applyFont="1" applyFill="1">
      <alignment vertical="center"/>
    </xf>
    <xf numFmtId="0" fontId="20" fillId="0" borderId="3" xfId="8" applyFont="1" applyFill="1" applyBorder="1" applyAlignment="1">
      <alignment horizontal="center" vertical="center"/>
    </xf>
    <xf numFmtId="0" fontId="20" fillId="0" borderId="3" xfId="8" applyFont="1" applyFill="1" applyBorder="1" applyAlignment="1">
      <alignment horizontal="center" vertical="center" wrapText="1"/>
    </xf>
    <xf numFmtId="0" fontId="20" fillId="0" borderId="0" xfId="8" applyFont="1" applyFill="1" applyBorder="1" applyAlignment="1">
      <alignment horizontal="center" vertical="center"/>
    </xf>
    <xf numFmtId="0" fontId="16" fillId="0" borderId="0" xfId="8" applyFont="1" applyFill="1" applyAlignment="1">
      <alignment horizontal="center" vertical="center"/>
    </xf>
    <xf numFmtId="0" fontId="16" fillId="0" borderId="7" xfId="8" applyFont="1" applyFill="1" applyBorder="1" applyAlignment="1">
      <alignment horizontal="center" vertical="center"/>
    </xf>
    <xf numFmtId="0" fontId="21" fillId="0" borderId="7" xfId="8" applyFont="1" applyFill="1" applyBorder="1" applyAlignment="1">
      <alignment horizontal="center" vertical="center"/>
    </xf>
    <xf numFmtId="0" fontId="21" fillId="0" borderId="7" xfId="8" applyFont="1" applyFill="1" applyBorder="1" applyAlignment="1">
      <alignment horizontal="center" vertical="center" wrapText="1"/>
    </xf>
    <xf numFmtId="0" fontId="16" fillId="0" borderId="7" xfId="8" applyFont="1" applyFill="1" applyBorder="1">
      <alignment vertical="center"/>
    </xf>
    <xf numFmtId="0" fontId="16" fillId="0" borderId="0" xfId="8" applyFont="1" applyFill="1" applyBorder="1" applyAlignment="1">
      <alignment horizontal="center" vertical="center"/>
    </xf>
    <xf numFmtId="0" fontId="16" fillId="0" borderId="9" xfId="8" applyFont="1" applyFill="1" applyBorder="1" applyAlignment="1">
      <alignment horizontal="center" vertical="center"/>
    </xf>
    <xf numFmtId="0" fontId="16" fillId="0" borderId="9" xfId="8" applyFont="1" applyFill="1" applyBorder="1" applyAlignment="1">
      <alignment horizontal="right" vertical="center"/>
    </xf>
    <xf numFmtId="0" fontId="16" fillId="0" borderId="13" xfId="8" applyFont="1" applyFill="1" applyBorder="1">
      <alignment vertical="center"/>
    </xf>
    <xf numFmtId="0" fontId="16" fillId="0" borderId="0" xfId="8" applyFont="1" applyFill="1" applyBorder="1" applyAlignment="1">
      <alignment horizontal="right" vertical="center"/>
    </xf>
    <xf numFmtId="38" fontId="16" fillId="0" borderId="0" xfId="9" applyFont="1" applyFill="1" applyBorder="1" applyAlignment="1">
      <alignment vertical="center"/>
    </xf>
    <xf numFmtId="0" fontId="16" fillId="0" borderId="0" xfId="8" applyFont="1" applyFill="1" applyBorder="1">
      <alignment vertical="center"/>
    </xf>
    <xf numFmtId="0" fontId="12" fillId="0" borderId="0" xfId="4" applyFont="1" applyFill="1"/>
    <xf numFmtId="0" fontId="13" fillId="0" borderId="0" xfId="2" applyFont="1"/>
    <xf numFmtId="0" fontId="13" fillId="0" borderId="0" xfId="2" applyFont="1" applyFill="1"/>
    <xf numFmtId="0" fontId="12" fillId="0" borderId="0" xfId="2" applyFont="1" applyAlignment="1">
      <alignment horizontal="center" vertical="center"/>
    </xf>
    <xf numFmtId="0" fontId="12" fillId="0" borderId="0" xfId="2" applyFont="1" applyFill="1" applyAlignment="1">
      <alignment horizontal="center" vertical="center"/>
    </xf>
    <xf numFmtId="0" fontId="13" fillId="0" borderId="10" xfId="2" applyFont="1" applyFill="1" applyBorder="1" applyAlignment="1">
      <alignment horizontal="distributed" vertical="center" justifyLastLine="1"/>
    </xf>
    <xf numFmtId="0" fontId="13" fillId="0" borderId="13" xfId="2" applyFont="1" applyFill="1" applyBorder="1" applyAlignment="1">
      <alignment horizontal="center" vertical="center" wrapText="1" justifyLastLine="1"/>
    </xf>
    <xf numFmtId="0" fontId="13" fillId="0" borderId="0" xfId="2" applyFont="1" applyAlignment="1">
      <alignment horizontal="right"/>
    </xf>
    <xf numFmtId="0" fontId="13" fillId="0" borderId="0" xfId="2" applyFont="1" applyBorder="1"/>
    <xf numFmtId="0" fontId="5" fillId="0" borderId="0" xfId="8" applyFont="1">
      <alignment vertical="center"/>
    </xf>
    <xf numFmtId="0" fontId="26" fillId="0" borderId="0" xfId="8" applyFont="1">
      <alignment vertical="center"/>
    </xf>
    <xf numFmtId="0" fontId="27" fillId="0" borderId="0" xfId="8" applyFont="1" applyAlignment="1">
      <alignment horizontal="distributed" vertical="top"/>
    </xf>
    <xf numFmtId="0" fontId="28" fillId="0" borderId="0" xfId="8" applyFont="1" applyFill="1">
      <alignment vertical="center"/>
    </xf>
    <xf numFmtId="0" fontId="28" fillId="0" borderId="0" xfId="8" applyFont="1">
      <alignment vertical="center"/>
    </xf>
    <xf numFmtId="0" fontId="29" fillId="0" borderId="0" xfId="8" applyFont="1" applyAlignment="1">
      <alignment horizontal="distributed" vertical="top"/>
    </xf>
    <xf numFmtId="0" fontId="26" fillId="0" borderId="0" xfId="8" applyFont="1" applyAlignment="1">
      <alignment horizontal="right" vertical="center"/>
    </xf>
    <xf numFmtId="0" fontId="26" fillId="0" borderId="0" xfId="8" applyFont="1" applyBorder="1" applyAlignment="1">
      <alignment horizontal="center" vertical="center"/>
    </xf>
    <xf numFmtId="38" fontId="26" fillId="0" borderId="0" xfId="8" applyNumberFormat="1" applyFont="1" applyBorder="1" applyAlignment="1">
      <alignment vertical="center"/>
    </xf>
    <xf numFmtId="0" fontId="26" fillId="0" borderId="0" xfId="8" applyFont="1" applyBorder="1" applyAlignment="1">
      <alignment vertical="center"/>
    </xf>
    <xf numFmtId="0" fontId="26" fillId="0" borderId="0" xfId="8" applyFont="1" applyAlignment="1">
      <alignment horizontal="distributed" vertical="center"/>
    </xf>
    <xf numFmtId="0" fontId="26" fillId="0" borderId="0" xfId="8" applyFont="1" applyAlignment="1">
      <alignment horizontal="distributed" vertical="top"/>
    </xf>
    <xf numFmtId="177" fontId="28" fillId="0" borderId="0" xfId="8" applyNumberFormat="1" applyFont="1" applyFill="1">
      <alignment vertical="center"/>
    </xf>
    <xf numFmtId="0" fontId="13" fillId="0" borderId="11" xfId="6" applyFont="1" applyFill="1" applyBorder="1" applyAlignment="1">
      <alignment horizontal="center" vertical="center"/>
    </xf>
    <xf numFmtId="0" fontId="12" fillId="3" borderId="13" xfId="4" applyFont="1" applyFill="1" applyBorder="1" applyAlignment="1">
      <alignment vertical="center"/>
    </xf>
    <xf numFmtId="0" fontId="1" fillId="3" borderId="13" xfId="4" applyFont="1" applyFill="1" applyBorder="1" applyAlignment="1">
      <alignment vertical="center"/>
    </xf>
    <xf numFmtId="176" fontId="26" fillId="2" borderId="0" xfId="8" applyNumberFormat="1" applyFont="1" applyFill="1" applyAlignment="1" applyProtection="1">
      <alignment horizontal="right" vertical="center"/>
    </xf>
    <xf numFmtId="0" fontId="6" fillId="0" borderId="0" xfId="1" applyFont="1" applyAlignment="1">
      <alignment horizontal="left" vertical="center"/>
    </xf>
    <xf numFmtId="0" fontId="1" fillId="3" borderId="0" xfId="0" applyFont="1" applyFill="1" applyProtection="1">
      <alignment vertical="center"/>
      <protection locked="0"/>
    </xf>
    <xf numFmtId="0" fontId="1" fillId="3" borderId="0" xfId="0" applyFont="1" applyFill="1" applyAlignment="1" applyProtection="1">
      <alignment horizontal="right" vertical="center"/>
      <protection locked="0"/>
    </xf>
    <xf numFmtId="49" fontId="1" fillId="3" borderId="0" xfId="0" applyNumberFormat="1" applyFont="1" applyFill="1" applyAlignment="1" applyProtection="1">
      <alignment horizontal="right" vertical="center"/>
      <protection locked="0"/>
    </xf>
    <xf numFmtId="0" fontId="13" fillId="3" borderId="13" xfId="6" applyFont="1" applyFill="1" applyBorder="1" applyAlignment="1">
      <alignment vertical="center"/>
    </xf>
    <xf numFmtId="0" fontId="22" fillId="3" borderId="13" xfId="6" applyFont="1" applyFill="1" applyBorder="1" applyAlignment="1">
      <alignment vertical="center"/>
    </xf>
    <xf numFmtId="0" fontId="13" fillId="3" borderId="13" xfId="2" applyFont="1" applyFill="1" applyBorder="1" applyAlignment="1">
      <alignment horizontal="center" vertical="center"/>
    </xf>
    <xf numFmtId="0" fontId="39" fillId="0" borderId="0" xfId="11" applyFont="1" applyAlignment="1">
      <alignment vertical="center"/>
    </xf>
    <xf numFmtId="0" fontId="39" fillId="0" borderId="0" xfId="11" applyFont="1" applyFill="1" applyAlignment="1">
      <alignment vertical="center"/>
    </xf>
    <xf numFmtId="0" fontId="39" fillId="0" borderId="0" xfId="11" applyFont="1" applyAlignment="1">
      <alignment horizontal="center" vertical="center"/>
    </xf>
    <xf numFmtId="0" fontId="42" fillId="0" borderId="0" xfId="11" applyFont="1" applyBorder="1" applyAlignment="1">
      <alignment vertical="center"/>
    </xf>
    <xf numFmtId="0" fontId="42" fillId="0" borderId="0" xfId="11" applyFont="1" applyFill="1" applyBorder="1" applyAlignment="1">
      <alignment horizontal="center" vertical="center"/>
    </xf>
    <xf numFmtId="0" fontId="39" fillId="0" borderId="0" xfId="11" applyFont="1" applyFill="1" applyAlignment="1">
      <alignment horizontal="center" vertical="center"/>
    </xf>
    <xf numFmtId="0" fontId="40" fillId="0" borderId="0" xfId="11" applyFont="1" applyAlignment="1">
      <alignment vertical="center"/>
    </xf>
    <xf numFmtId="0" fontId="39" fillId="0" borderId="52" xfId="11" applyFont="1" applyBorder="1" applyAlignment="1">
      <alignment horizontal="center" vertical="center"/>
    </xf>
    <xf numFmtId="0" fontId="39" fillId="0" borderId="53" xfId="11" applyFont="1" applyBorder="1" applyAlignment="1">
      <alignment horizontal="center" vertical="center"/>
    </xf>
    <xf numFmtId="0" fontId="39" fillId="0" borderId="29" xfId="11" applyFont="1" applyBorder="1" applyAlignment="1">
      <alignment horizontal="center" vertical="center"/>
    </xf>
    <xf numFmtId="0" fontId="39" fillId="0" borderId="46" xfId="11" applyNumberFormat="1" applyFont="1" applyFill="1" applyBorder="1" applyAlignment="1">
      <alignment horizontal="center" vertical="center"/>
    </xf>
    <xf numFmtId="0" fontId="39" fillId="0" borderId="49" xfId="11" applyNumberFormat="1" applyFont="1" applyFill="1" applyBorder="1" applyAlignment="1">
      <alignment horizontal="center" vertical="center"/>
    </xf>
    <xf numFmtId="0" fontId="45" fillId="0" borderId="37" xfId="11" applyFont="1" applyFill="1" applyBorder="1" applyAlignment="1">
      <alignment vertical="center" wrapText="1"/>
    </xf>
    <xf numFmtId="49" fontId="39" fillId="0" borderId="18" xfId="11" applyNumberFormat="1" applyFont="1" applyFill="1" applyBorder="1" applyAlignment="1">
      <alignment horizontal="center" vertical="center"/>
    </xf>
    <xf numFmtId="0" fontId="39" fillId="0" borderId="54" xfId="11" applyFont="1" applyFill="1" applyBorder="1" applyAlignment="1">
      <alignment vertical="center" textRotation="255"/>
    </xf>
    <xf numFmtId="0" fontId="39" fillId="0" borderId="40" xfId="11" applyNumberFormat="1" applyFont="1" applyFill="1" applyBorder="1" applyAlignment="1">
      <alignment horizontal="center" vertical="center"/>
    </xf>
    <xf numFmtId="0" fontId="39" fillId="0" borderId="58" xfId="11" applyNumberFormat="1" applyFont="1" applyFill="1" applyBorder="1" applyAlignment="1">
      <alignment horizontal="center" vertical="center"/>
    </xf>
    <xf numFmtId="0" fontId="39" fillId="0" borderId="0" xfId="11" applyFont="1" applyBorder="1" applyAlignment="1">
      <alignment vertical="center"/>
    </xf>
    <xf numFmtId="0" fontId="39" fillId="0" borderId="0" xfId="11" applyFont="1" applyBorder="1" applyAlignment="1">
      <alignment horizontal="center" vertical="center"/>
    </xf>
    <xf numFmtId="178" fontId="39" fillId="0" borderId="0" xfId="11" applyNumberFormat="1" applyFont="1" applyBorder="1" applyAlignment="1">
      <alignment horizontal="center" vertical="center"/>
    </xf>
    <xf numFmtId="179" fontId="39" fillId="0" borderId="0" xfId="11" applyNumberFormat="1" applyFont="1" applyBorder="1" applyAlignment="1">
      <alignment vertical="center"/>
    </xf>
    <xf numFmtId="0" fontId="40" fillId="0" borderId="0" xfId="11" applyFont="1" applyBorder="1" applyAlignment="1">
      <alignment vertical="center"/>
    </xf>
    <xf numFmtId="0" fontId="39" fillId="0" borderId="40" xfId="11" applyFont="1" applyBorder="1" applyAlignment="1">
      <alignment horizontal="center" vertical="center"/>
    </xf>
    <xf numFmtId="0" fontId="39" fillId="0" borderId="58" xfId="11" applyFont="1" applyBorder="1" applyAlignment="1">
      <alignment horizontal="center" vertical="center"/>
    </xf>
    <xf numFmtId="0" fontId="39" fillId="0" borderId="41" xfId="11" applyFont="1" applyBorder="1" applyAlignment="1">
      <alignment horizontal="center" vertical="center"/>
    </xf>
    <xf numFmtId="0" fontId="39" fillId="0" borderId="6" xfId="11" applyNumberFormat="1" applyFont="1" applyFill="1" applyBorder="1" applyAlignment="1">
      <alignment horizontal="center" vertical="center"/>
    </xf>
    <xf numFmtId="0" fontId="39" fillId="0" borderId="7" xfId="11" applyNumberFormat="1" applyFont="1" applyFill="1" applyBorder="1" applyAlignment="1">
      <alignment horizontal="center" vertical="center"/>
    </xf>
    <xf numFmtId="0" fontId="39" fillId="0" borderId="12" xfId="11" applyNumberFormat="1" applyFont="1" applyFill="1" applyBorder="1" applyAlignment="1">
      <alignment horizontal="center" vertical="center"/>
    </xf>
    <xf numFmtId="0" fontId="39" fillId="0" borderId="13" xfId="11" applyNumberFormat="1" applyFont="1" applyFill="1" applyBorder="1" applyAlignment="1">
      <alignment horizontal="center" vertical="center"/>
    </xf>
    <xf numFmtId="0" fontId="39" fillId="0" borderId="2" xfId="11" applyNumberFormat="1" applyFont="1" applyFill="1" applyBorder="1" applyAlignment="1">
      <alignment horizontal="center" vertical="center"/>
    </xf>
    <xf numFmtId="0" fontId="39" fillId="0" borderId="3" xfId="11" applyNumberFormat="1" applyFont="1" applyFill="1" applyBorder="1" applyAlignment="1">
      <alignment horizontal="center" vertical="center"/>
    </xf>
    <xf numFmtId="0" fontId="39" fillId="0" borderId="30" xfId="11" applyNumberFormat="1" applyFont="1" applyFill="1" applyBorder="1" applyAlignment="1">
      <alignment horizontal="center" vertical="center"/>
    </xf>
    <xf numFmtId="0" fontId="39" fillId="0" borderId="47" xfId="11" applyNumberFormat="1" applyFont="1" applyFill="1" applyBorder="1" applyAlignment="1">
      <alignment horizontal="center" vertical="center"/>
    </xf>
    <xf numFmtId="0" fontId="39" fillId="0" borderId="32" xfId="11" applyNumberFormat="1" applyFont="1" applyFill="1" applyBorder="1" applyAlignment="1">
      <alignment horizontal="center" vertical="center"/>
    </xf>
    <xf numFmtId="0" fontId="39" fillId="0" borderId="0" xfId="11" applyFont="1" applyFill="1" applyBorder="1" applyAlignment="1">
      <alignment horizontal="center" vertical="center"/>
    </xf>
    <xf numFmtId="0" fontId="45" fillId="0" borderId="0" xfId="11" applyFont="1" applyFill="1" applyBorder="1" applyAlignment="1">
      <alignment horizontal="center" vertical="center" wrapText="1"/>
    </xf>
    <xf numFmtId="49" fontId="39" fillId="0" borderId="0" xfId="11" applyNumberFormat="1" applyFont="1" applyFill="1" applyBorder="1" applyAlignment="1">
      <alignment horizontal="center" vertical="center"/>
    </xf>
    <xf numFmtId="179" fontId="39" fillId="0" borderId="0" xfId="12" applyNumberFormat="1" applyFont="1" applyBorder="1" applyAlignment="1">
      <alignment horizontal="right" vertical="center"/>
    </xf>
    <xf numFmtId="0" fontId="49" fillId="0" borderId="0" xfId="11" applyFont="1" applyAlignment="1">
      <alignment vertical="center"/>
    </xf>
    <xf numFmtId="0" fontId="50" fillId="0" borderId="0" xfId="11" applyFont="1" applyAlignment="1">
      <alignment vertical="center"/>
    </xf>
    <xf numFmtId="0" fontId="50" fillId="0" borderId="0" xfId="11" quotePrefix="1" applyNumberFormat="1" applyFont="1" applyAlignment="1">
      <alignment vertical="center"/>
    </xf>
    <xf numFmtId="49" fontId="49" fillId="0" borderId="0" xfId="11" applyNumberFormat="1" applyFont="1" applyAlignment="1">
      <alignment vertical="center"/>
    </xf>
    <xf numFmtId="0" fontId="50" fillId="0" borderId="0" xfId="11" applyFont="1" applyFill="1" applyAlignment="1">
      <alignment vertical="center"/>
    </xf>
    <xf numFmtId="0" fontId="22" fillId="0" borderId="0" xfId="0" applyFont="1">
      <alignment vertical="center"/>
    </xf>
    <xf numFmtId="0" fontId="16" fillId="0" borderId="13" xfId="8" applyFont="1" applyFill="1" applyBorder="1" applyAlignment="1">
      <alignment horizontal="right" vertical="center"/>
    </xf>
    <xf numFmtId="40" fontId="12" fillId="0" borderId="0" xfId="5" applyNumberFormat="1" applyFont="1" applyFill="1" applyAlignment="1"/>
    <xf numFmtId="0" fontId="39" fillId="3" borderId="34" xfId="11" applyNumberFormat="1" applyFont="1" applyFill="1" applyBorder="1" applyAlignment="1" applyProtection="1">
      <alignment horizontal="center" vertical="center"/>
      <protection locked="0"/>
    </xf>
    <xf numFmtId="0" fontId="39" fillId="3" borderId="47" xfId="11" applyNumberFormat="1" applyFont="1" applyFill="1" applyBorder="1" applyAlignment="1" applyProtection="1">
      <alignment horizontal="center" vertical="center"/>
      <protection locked="0"/>
    </xf>
    <xf numFmtId="0" fontId="39" fillId="3" borderId="30" xfId="11" applyNumberFormat="1" applyFont="1" applyFill="1" applyBorder="1" applyAlignment="1" applyProtection="1">
      <alignment horizontal="center" vertical="center"/>
      <protection locked="0"/>
    </xf>
    <xf numFmtId="0" fontId="39" fillId="3" borderId="36" xfId="11" applyNumberFormat="1" applyFont="1" applyFill="1" applyBorder="1" applyAlignment="1" applyProtection="1">
      <alignment horizontal="center" vertical="center"/>
      <protection locked="0"/>
    </xf>
    <xf numFmtId="0" fontId="39" fillId="3" borderId="13" xfId="11" applyNumberFormat="1" applyFont="1" applyFill="1" applyBorder="1" applyAlignment="1" applyProtection="1">
      <alignment horizontal="center" vertical="center"/>
      <protection locked="0"/>
    </xf>
    <xf numFmtId="0" fontId="39" fillId="3" borderId="12" xfId="11" applyNumberFormat="1" applyFont="1" applyFill="1" applyBorder="1" applyAlignment="1" applyProtection="1">
      <alignment horizontal="center" vertical="center"/>
      <protection locked="0"/>
    </xf>
    <xf numFmtId="0" fontId="39" fillId="3" borderId="46" xfId="11" applyNumberFormat="1" applyFont="1" applyFill="1" applyBorder="1" applyAlignment="1" applyProtection="1">
      <alignment horizontal="center" vertical="center"/>
      <protection locked="0"/>
    </xf>
    <xf numFmtId="0" fontId="39" fillId="3" borderId="32" xfId="11" applyNumberFormat="1" applyFont="1" applyFill="1" applyBorder="1" applyAlignment="1" applyProtection="1">
      <alignment horizontal="center" vertical="center"/>
      <protection locked="0"/>
    </xf>
    <xf numFmtId="0" fontId="39" fillId="3" borderId="49" xfId="11" applyNumberFormat="1" applyFont="1" applyFill="1" applyBorder="1" applyAlignment="1" applyProtection="1">
      <alignment horizontal="center" vertical="center"/>
      <protection locked="0"/>
    </xf>
    <xf numFmtId="178" fontId="39" fillId="0" borderId="0" xfId="11" applyNumberFormat="1" applyFont="1" applyBorder="1" applyAlignment="1">
      <alignment vertical="center"/>
    </xf>
    <xf numFmtId="0" fontId="6" fillId="3" borderId="0" xfId="1" applyFont="1" applyFill="1" applyBorder="1" applyAlignment="1">
      <alignment horizontal="center" vertical="center"/>
    </xf>
    <xf numFmtId="0" fontId="6" fillId="3" borderId="13" xfId="1" applyFont="1" applyFill="1" applyBorder="1" applyAlignment="1">
      <alignment vertical="center"/>
    </xf>
    <xf numFmtId="0" fontId="39" fillId="5" borderId="47" xfId="11" applyNumberFormat="1" applyFont="1" applyFill="1" applyBorder="1" applyAlignment="1" applyProtection="1">
      <alignment horizontal="center" vertical="center"/>
      <protection locked="0"/>
    </xf>
    <xf numFmtId="0" fontId="39" fillId="5" borderId="30" xfId="11" applyNumberFormat="1" applyFont="1" applyFill="1" applyBorder="1" applyAlignment="1" applyProtection="1">
      <alignment horizontal="center" vertical="center"/>
      <protection locked="0"/>
    </xf>
    <xf numFmtId="0" fontId="39" fillId="5" borderId="13" xfId="11" applyNumberFormat="1" applyFont="1" applyFill="1" applyBorder="1" applyAlignment="1" applyProtection="1">
      <alignment horizontal="center" vertical="center"/>
      <protection locked="0"/>
    </xf>
    <xf numFmtId="0" fontId="39" fillId="5" borderId="34" xfId="11" applyNumberFormat="1" applyFont="1" applyFill="1" applyBorder="1" applyAlignment="1" applyProtection="1">
      <alignment horizontal="center" vertical="center"/>
      <protection locked="0"/>
    </xf>
    <xf numFmtId="0" fontId="39" fillId="5" borderId="36" xfId="11" applyNumberFormat="1" applyFont="1" applyFill="1" applyBorder="1" applyAlignment="1" applyProtection="1">
      <alignment horizontal="center" vertical="center"/>
      <protection locked="0"/>
    </xf>
    <xf numFmtId="0" fontId="39" fillId="5" borderId="12" xfId="11" applyNumberFormat="1" applyFont="1" applyFill="1" applyBorder="1" applyAlignment="1" applyProtection="1">
      <alignment horizontal="center" vertical="center"/>
      <protection locked="0"/>
    </xf>
    <xf numFmtId="0" fontId="45" fillId="0" borderId="39" xfId="11" applyFont="1" applyFill="1" applyBorder="1" applyAlignment="1">
      <alignment horizontal="center" vertical="center" wrapText="1"/>
    </xf>
    <xf numFmtId="0" fontId="45" fillId="0" borderId="41" xfId="11" applyFont="1" applyFill="1" applyBorder="1" applyAlignment="1">
      <alignment horizontal="center" vertical="center" wrapText="1"/>
    </xf>
    <xf numFmtId="0" fontId="39" fillId="0" borderId="0" xfId="11" applyFont="1" applyAlignment="1">
      <alignment horizontal="center" vertical="center"/>
    </xf>
    <xf numFmtId="0" fontId="45" fillId="3" borderId="35" xfId="11" applyFont="1" applyFill="1" applyBorder="1" applyAlignment="1" applyProtection="1">
      <alignment horizontal="center" vertical="center" wrapText="1"/>
      <protection locked="0"/>
    </xf>
    <xf numFmtId="0" fontId="45" fillId="3" borderId="5" xfId="11" applyFont="1" applyFill="1" applyBorder="1" applyAlignment="1" applyProtection="1">
      <alignment horizontal="center" vertical="center"/>
      <protection locked="0"/>
    </xf>
    <xf numFmtId="0" fontId="45" fillId="3" borderId="28" xfId="11" applyFont="1" applyFill="1" applyBorder="1" applyAlignment="1" applyProtection="1">
      <alignment horizontal="center" vertical="center"/>
      <protection locked="0"/>
    </xf>
    <xf numFmtId="0" fontId="44" fillId="0" borderId="5" xfId="11" applyFont="1" applyBorder="1" applyAlignment="1">
      <alignment horizontal="center" vertical="center"/>
    </xf>
    <xf numFmtId="0" fontId="44" fillId="0" borderId="10" xfId="11" applyFont="1" applyBorder="1" applyAlignment="1">
      <alignment horizontal="center" vertical="center"/>
    </xf>
    <xf numFmtId="0" fontId="44" fillId="0" borderId="1" xfId="11" applyFont="1" applyBorder="1" applyAlignment="1">
      <alignment horizontal="center" vertical="center"/>
    </xf>
    <xf numFmtId="0" fontId="44" fillId="0" borderId="29" xfId="11" applyFont="1" applyFill="1" applyBorder="1" applyAlignment="1">
      <alignment horizontal="center" vertical="center" wrapText="1"/>
    </xf>
    <xf numFmtId="0" fontId="44" fillId="0" borderId="14" xfId="11" applyFont="1" applyFill="1" applyBorder="1" applyAlignment="1">
      <alignment horizontal="center" vertical="center" wrapText="1"/>
    </xf>
    <xf numFmtId="0" fontId="44" fillId="0" borderId="28" xfId="11" applyFont="1" applyFill="1" applyBorder="1" applyAlignment="1">
      <alignment horizontal="center" vertical="center" wrapText="1"/>
    </xf>
    <xf numFmtId="0" fontId="45" fillId="3" borderId="5" xfId="11" applyFont="1" applyFill="1" applyBorder="1" applyAlignment="1" applyProtection="1">
      <alignment horizontal="center" vertical="center" wrapText="1"/>
      <protection locked="0"/>
    </xf>
    <xf numFmtId="0" fontId="45" fillId="3" borderId="28" xfId="11" applyFont="1" applyFill="1" applyBorder="1" applyAlignment="1" applyProtection="1">
      <alignment horizontal="center" vertical="center" wrapText="1"/>
      <protection locked="0"/>
    </xf>
    <xf numFmtId="180" fontId="45" fillId="3" borderId="5" xfId="11" applyNumberFormat="1" applyFont="1" applyFill="1" applyBorder="1" applyAlignment="1" applyProtection="1">
      <alignment horizontal="center" vertical="center" wrapText="1"/>
      <protection locked="0"/>
    </xf>
    <xf numFmtId="178" fontId="39" fillId="0" borderId="0" xfId="11" applyNumberFormat="1" applyFont="1" applyBorder="1" applyAlignment="1">
      <alignment horizontal="center" vertical="center"/>
    </xf>
    <xf numFmtId="0" fontId="45" fillId="0" borderId="63" xfId="11" applyFont="1" applyFill="1" applyBorder="1" applyAlignment="1">
      <alignment horizontal="center" vertical="center" wrapText="1"/>
    </xf>
    <xf numFmtId="0" fontId="39" fillId="0" borderId="35" xfId="11" applyNumberFormat="1" applyFont="1" applyFill="1" applyBorder="1" applyAlignment="1">
      <alignment horizontal="center" vertical="center"/>
    </xf>
    <xf numFmtId="0" fontId="45" fillId="0" borderId="68" xfId="11" applyFont="1" applyFill="1" applyBorder="1" applyAlignment="1">
      <alignment horizontal="center" vertical="center" wrapText="1"/>
    </xf>
    <xf numFmtId="0" fontId="39" fillId="0" borderId="10" xfId="11" applyNumberFormat="1" applyFont="1" applyFill="1" applyBorder="1" applyAlignment="1">
      <alignment horizontal="center" vertical="center"/>
    </xf>
    <xf numFmtId="0" fontId="45" fillId="0" borderId="78" xfId="11" applyFont="1" applyFill="1" applyBorder="1" applyAlignment="1">
      <alignment horizontal="center" vertical="center" wrapText="1"/>
    </xf>
    <xf numFmtId="0" fontId="39" fillId="0" borderId="33" xfId="11" applyNumberFormat="1" applyFont="1" applyFill="1" applyBorder="1" applyAlignment="1">
      <alignment horizontal="center" vertical="center"/>
    </xf>
    <xf numFmtId="0" fontId="45" fillId="0" borderId="45" xfId="11" applyFont="1" applyFill="1" applyBorder="1" applyAlignment="1">
      <alignment horizontal="center" vertical="center" wrapText="1"/>
    </xf>
    <xf numFmtId="0" fontId="39" fillId="6" borderId="13" xfId="11" applyNumberFormat="1" applyFont="1" applyFill="1" applyBorder="1" applyAlignment="1" applyProtection="1">
      <alignment horizontal="center" vertical="center"/>
      <protection locked="0"/>
    </xf>
    <xf numFmtId="0" fontId="40" fillId="0" borderId="39" xfId="11" applyFont="1" applyBorder="1" applyAlignment="1">
      <alignment vertical="center"/>
    </xf>
    <xf numFmtId="0" fontId="39" fillId="0" borderId="44" xfId="11" applyNumberFormat="1" applyFont="1" applyFill="1" applyBorder="1" applyAlignment="1">
      <alignment horizontal="center" vertical="center"/>
    </xf>
    <xf numFmtId="0" fontId="39" fillId="0" borderId="60" xfId="11" applyNumberFormat="1" applyFont="1" applyFill="1" applyBorder="1" applyAlignment="1">
      <alignment horizontal="center" vertical="center"/>
    </xf>
    <xf numFmtId="0" fontId="39" fillId="5" borderId="49" xfId="11" applyNumberFormat="1" applyFont="1" applyFill="1" applyBorder="1" applyAlignment="1" applyProtection="1">
      <alignment horizontal="center" vertical="center"/>
      <protection locked="0"/>
    </xf>
    <xf numFmtId="0" fontId="45" fillId="0" borderId="18" xfId="11" applyFont="1" applyFill="1" applyBorder="1" applyAlignment="1">
      <alignment vertical="center" wrapText="1"/>
    </xf>
    <xf numFmtId="0" fontId="45" fillId="0" borderId="39" xfId="11" applyFont="1" applyFill="1" applyBorder="1" applyAlignment="1">
      <alignment vertical="center" wrapText="1"/>
    </xf>
    <xf numFmtId="49" fontId="39" fillId="0" borderId="39" xfId="11" applyNumberFormat="1" applyFont="1" applyFill="1" applyBorder="1" applyAlignment="1">
      <alignment horizontal="center" vertical="center"/>
    </xf>
    <xf numFmtId="0" fontId="45" fillId="3" borderId="11" xfId="11" applyFont="1" applyFill="1" applyBorder="1" applyAlignment="1" applyProtection="1">
      <alignment horizontal="center" vertical="center" wrapText="1"/>
      <protection locked="0"/>
    </xf>
    <xf numFmtId="57" fontId="45" fillId="3" borderId="11" xfId="11" applyNumberFormat="1" applyFont="1" applyFill="1" applyBorder="1" applyAlignment="1" applyProtection="1">
      <alignment horizontal="center" vertical="center" wrapText="1"/>
      <protection locked="0"/>
    </xf>
    <xf numFmtId="0" fontId="45" fillId="3" borderId="35" xfId="11" applyFont="1" applyFill="1" applyBorder="1" applyAlignment="1" applyProtection="1">
      <alignment horizontal="center" vertical="center" wrapText="1"/>
      <protection locked="0"/>
    </xf>
    <xf numFmtId="0" fontId="29" fillId="0" borderId="0" xfId="8" applyFont="1" applyAlignment="1">
      <alignment horizontal="distributed"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horizontal="center" vertical="center"/>
    </xf>
    <xf numFmtId="0" fontId="22" fillId="3" borderId="0" xfId="0" applyFont="1" applyFill="1" applyAlignment="1" applyProtection="1">
      <alignment horizontal="left" vertical="center" wrapText="1"/>
      <protection locked="0"/>
    </xf>
    <xf numFmtId="0" fontId="1" fillId="3" borderId="0" xfId="0" applyFont="1" applyFill="1" applyAlignment="1" applyProtection="1">
      <alignment vertical="center" wrapText="1"/>
      <protection locked="0"/>
    </xf>
    <xf numFmtId="3" fontId="1" fillId="0" borderId="0" xfId="0" applyNumberFormat="1" applyFont="1" applyAlignment="1">
      <alignment horizontal="distributed" vertical="center"/>
    </xf>
    <xf numFmtId="3" fontId="1" fillId="0" borderId="0" xfId="0" applyNumberFormat="1" applyFont="1" applyAlignment="1">
      <alignment horizontal="center" vertical="center"/>
    </xf>
    <xf numFmtId="0" fontId="1" fillId="0" borderId="0" xfId="0" applyFont="1" applyAlignment="1">
      <alignment vertical="center" wrapText="1"/>
    </xf>
    <xf numFmtId="0" fontId="1" fillId="2" borderId="0" xfId="0" applyFont="1" applyFill="1" applyAlignment="1">
      <alignment horizontal="center" vertical="center" shrinkToFit="1"/>
    </xf>
    <xf numFmtId="0" fontId="1" fillId="0" borderId="0" xfId="0" applyFont="1">
      <alignmen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3" borderId="1" xfId="0" applyFont="1" applyFill="1" applyBorder="1" applyAlignment="1" applyProtection="1">
      <alignment horizontal="center" vertical="center" shrinkToFit="1"/>
      <protection locked="0"/>
    </xf>
    <xf numFmtId="0" fontId="1" fillId="3" borderId="4" xfId="0" applyFont="1" applyFill="1" applyBorder="1" applyAlignment="1" applyProtection="1">
      <alignment horizontal="center" vertical="center" shrinkToFit="1"/>
      <protection locked="0"/>
    </xf>
    <xf numFmtId="0" fontId="1" fillId="3" borderId="2" xfId="0" applyFont="1" applyFill="1" applyBorder="1" applyAlignment="1" applyProtection="1">
      <alignment horizontal="center" vertical="center" shrinkToFit="1"/>
      <protection locked="0"/>
    </xf>
    <xf numFmtId="0" fontId="1" fillId="3" borderId="10" xfId="0" applyFont="1" applyFill="1" applyBorder="1" applyAlignment="1" applyProtection="1">
      <alignment horizontal="center" vertical="center" shrinkToFit="1"/>
      <protection locked="0"/>
    </xf>
    <xf numFmtId="0" fontId="1" fillId="3" borderId="11" xfId="0" applyFont="1" applyFill="1" applyBorder="1" applyAlignment="1" applyProtection="1">
      <alignment horizontal="center" vertical="center" shrinkToFit="1"/>
      <protection locked="0"/>
    </xf>
    <xf numFmtId="0" fontId="1" fillId="3" borderId="12"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3" borderId="8" xfId="0" applyFont="1" applyFill="1" applyBorder="1" applyAlignment="1" applyProtection="1">
      <alignment horizontal="center" vertical="center" shrinkToFit="1"/>
      <protection locked="0"/>
    </xf>
    <xf numFmtId="0" fontId="1" fillId="3" borderId="6" xfId="0" applyFont="1" applyFill="1" applyBorder="1" applyAlignment="1" applyProtection="1">
      <alignment horizontal="center" vertical="center" shrinkToFit="1"/>
      <protection locked="0"/>
    </xf>
    <xf numFmtId="38" fontId="20" fillId="0" borderId="0" xfId="9" applyFont="1" applyFill="1" applyBorder="1" applyAlignment="1">
      <alignment horizontal="center" vertical="center"/>
    </xf>
    <xf numFmtId="38" fontId="20" fillId="0" borderId="3" xfId="9" applyFont="1" applyFill="1" applyBorder="1" applyAlignment="1">
      <alignment horizontal="center" vertical="center"/>
    </xf>
    <xf numFmtId="38" fontId="20" fillId="0" borderId="9" xfId="9" applyFont="1" applyFill="1" applyBorder="1" applyAlignment="1">
      <alignment horizontal="center" vertical="center"/>
    </xf>
    <xf numFmtId="38" fontId="20" fillId="0" borderId="7" xfId="9" applyFont="1" applyFill="1" applyBorder="1" applyAlignment="1">
      <alignment horizontal="center" vertical="center"/>
    </xf>
    <xf numFmtId="38" fontId="20" fillId="4" borderId="16" xfId="9" applyFont="1" applyFill="1" applyBorder="1" applyAlignment="1">
      <alignment horizontal="center" vertical="center"/>
    </xf>
    <xf numFmtId="38" fontId="20" fillId="4" borderId="17" xfId="9" applyFont="1" applyFill="1" applyBorder="1" applyAlignment="1">
      <alignment horizontal="center" vertical="center"/>
    </xf>
    <xf numFmtId="38" fontId="20" fillId="4" borderId="62" xfId="9" applyFont="1" applyFill="1" applyBorder="1" applyAlignment="1">
      <alignment horizontal="center" vertical="center"/>
    </xf>
    <xf numFmtId="0" fontId="37" fillId="0" borderId="0" xfId="8" applyFont="1" applyFill="1" applyBorder="1" applyAlignment="1">
      <alignment horizontal="center" vertical="center" wrapText="1"/>
    </xf>
    <xf numFmtId="38" fontId="20" fillId="3" borderId="3" xfId="8" applyNumberFormat="1" applyFont="1" applyFill="1" applyBorder="1" applyAlignment="1" applyProtection="1">
      <alignment horizontal="center" vertical="center"/>
      <protection locked="0"/>
    </xf>
    <xf numFmtId="38" fontId="20" fillId="3" borderId="7" xfId="8" applyNumberFormat="1" applyFont="1" applyFill="1" applyBorder="1" applyAlignment="1" applyProtection="1">
      <alignment horizontal="center" vertical="center"/>
      <protection locked="0"/>
    </xf>
    <xf numFmtId="38" fontId="20" fillId="0" borderId="3" xfId="8" applyNumberFormat="1" applyFont="1" applyFill="1" applyBorder="1" applyAlignment="1">
      <alignment horizontal="center" vertical="center"/>
    </xf>
    <xf numFmtId="38" fontId="20" fillId="0" borderId="7" xfId="8" applyNumberFormat="1" applyFont="1" applyFill="1" applyBorder="1" applyAlignment="1">
      <alignment horizontal="center" vertical="center"/>
    </xf>
    <xf numFmtId="38" fontId="20" fillId="0" borderId="13"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13" xfId="8" applyFont="1" applyFill="1" applyBorder="1" applyAlignment="1">
      <alignment horizontal="center" vertical="center"/>
    </xf>
    <xf numFmtId="0" fontId="20" fillId="0" borderId="3" xfId="8" applyFont="1" applyFill="1" applyBorder="1" applyAlignment="1">
      <alignment horizontal="center" vertical="center" wrapText="1"/>
    </xf>
    <xf numFmtId="0" fontId="20" fillId="0" borderId="9" xfId="8" applyFont="1" applyFill="1" applyBorder="1" applyAlignment="1">
      <alignment horizontal="center" vertical="center" wrapText="1"/>
    </xf>
    <xf numFmtId="0" fontId="20" fillId="0" borderId="43" xfId="8" applyFont="1" applyFill="1" applyBorder="1" applyAlignment="1">
      <alignment horizontal="center" vertical="center" wrapText="1"/>
    </xf>
    <xf numFmtId="38" fontId="20" fillId="3" borderId="3" xfId="9" applyFont="1" applyFill="1" applyBorder="1" applyAlignment="1" applyProtection="1">
      <alignment horizontal="center" vertical="center"/>
      <protection locked="0"/>
    </xf>
    <xf numFmtId="38" fontId="20" fillId="3" borderId="9" xfId="9" applyFont="1" applyFill="1" applyBorder="1" applyAlignment="1" applyProtection="1">
      <alignment horizontal="center" vertical="center"/>
      <protection locked="0"/>
    </xf>
    <xf numFmtId="38" fontId="20" fillId="3" borderId="7" xfId="9" applyFont="1" applyFill="1" applyBorder="1" applyAlignment="1" applyProtection="1">
      <alignment horizontal="center" vertical="center"/>
      <protection locked="0"/>
    </xf>
    <xf numFmtId="0" fontId="20" fillId="0" borderId="7" xfId="8" applyFont="1" applyFill="1" applyBorder="1" applyAlignment="1">
      <alignment horizontal="center" vertical="center" wrapText="1"/>
    </xf>
    <xf numFmtId="0" fontId="20" fillId="0" borderId="13" xfId="8" applyFont="1" applyFill="1" applyBorder="1" applyAlignment="1">
      <alignment horizontal="center" vertical="center" wrapText="1"/>
    </xf>
    <xf numFmtId="38" fontId="20" fillId="3" borderId="13" xfId="9" applyFont="1" applyFill="1" applyBorder="1" applyAlignment="1" applyProtection="1">
      <alignment horizontal="center" vertical="center"/>
      <protection locked="0"/>
    </xf>
    <xf numFmtId="38" fontId="20" fillId="0" borderId="13" xfId="9" applyFont="1" applyFill="1" applyBorder="1" applyAlignment="1" applyProtection="1">
      <alignment horizontal="center" vertical="center"/>
      <protection locked="0"/>
    </xf>
    <xf numFmtId="0" fontId="17" fillId="0" borderId="0" xfId="8" applyFont="1" applyFill="1" applyAlignment="1">
      <alignment horizontal="center" vertical="center"/>
    </xf>
    <xf numFmtId="0" fontId="18" fillId="0" borderId="0" xfId="8" applyFont="1" applyFill="1" applyAlignment="1">
      <alignment horizontal="center" vertical="center"/>
    </xf>
    <xf numFmtId="0" fontId="39" fillId="0" borderId="0" xfId="11" applyFont="1" applyAlignment="1">
      <alignment horizontal="center" vertical="center"/>
    </xf>
    <xf numFmtId="178" fontId="39" fillId="0" borderId="23" xfId="11" applyNumberFormat="1" applyFont="1" applyBorder="1" applyAlignment="1">
      <alignment horizontal="center" vertical="center" textRotation="255"/>
    </xf>
    <xf numFmtId="0" fontId="44" fillId="0" borderId="13" xfId="11" applyFont="1" applyBorder="1" applyAlignment="1">
      <alignment horizontal="center" vertical="center"/>
    </xf>
    <xf numFmtId="0" fontId="45" fillId="0" borderId="10" xfId="11" applyFont="1" applyFill="1" applyBorder="1" applyAlignment="1">
      <alignment horizontal="center" vertical="center" wrapText="1"/>
    </xf>
    <xf numFmtId="0" fontId="45" fillId="0" borderId="11" xfId="11" applyFont="1" applyFill="1" applyBorder="1" applyAlignment="1">
      <alignment horizontal="center" vertical="center" wrapText="1"/>
    </xf>
    <xf numFmtId="0" fontId="45" fillId="0" borderId="12" xfId="11" applyFont="1" applyFill="1" applyBorder="1" applyAlignment="1">
      <alignment horizontal="center" vertical="center" wrapText="1"/>
    </xf>
    <xf numFmtId="0" fontId="45" fillId="2" borderId="10" xfId="11" applyFont="1" applyFill="1" applyBorder="1" applyAlignment="1">
      <alignment horizontal="center" vertical="center" wrapText="1"/>
    </xf>
    <xf numFmtId="0" fontId="45" fillId="2" borderId="11" xfId="11" applyFont="1" applyFill="1" applyBorder="1" applyAlignment="1">
      <alignment horizontal="center" vertical="center" wrapText="1"/>
    </xf>
    <xf numFmtId="0" fontId="45" fillId="2" borderId="56" xfId="11" applyFont="1" applyFill="1" applyBorder="1" applyAlignment="1">
      <alignment horizontal="center" vertical="center" wrapText="1"/>
    </xf>
    <xf numFmtId="0" fontId="39" fillId="0" borderId="13" xfId="11" applyNumberFormat="1" applyFont="1" applyBorder="1" applyAlignment="1">
      <alignment horizontal="center" vertical="center"/>
    </xf>
    <xf numFmtId="0" fontId="44" fillId="0" borderId="13" xfId="11" applyFont="1" applyFill="1" applyBorder="1" applyAlignment="1">
      <alignment horizontal="center" vertical="center" wrapText="1"/>
    </xf>
    <xf numFmtId="0" fontId="45" fillId="2" borderId="83" xfId="11" applyFont="1" applyFill="1" applyBorder="1" applyAlignment="1">
      <alignment horizontal="center" vertical="center" wrapText="1"/>
    </xf>
    <xf numFmtId="0" fontId="45" fillId="2" borderId="84" xfId="11" applyFont="1" applyFill="1" applyBorder="1" applyAlignment="1">
      <alignment horizontal="center" vertical="center" wrapText="1"/>
    </xf>
    <xf numFmtId="0" fontId="45" fillId="2" borderId="85" xfId="11" applyFont="1" applyFill="1" applyBorder="1" applyAlignment="1">
      <alignment horizontal="center" vertical="center" wrapText="1"/>
    </xf>
    <xf numFmtId="0" fontId="45" fillId="3" borderId="7" xfId="11" applyFont="1" applyFill="1" applyBorder="1" applyAlignment="1" applyProtection="1">
      <alignment horizontal="center" vertical="center"/>
      <protection locked="0"/>
    </xf>
    <xf numFmtId="0" fontId="45" fillId="3" borderId="10" xfId="11" applyFont="1" applyFill="1" applyBorder="1" applyAlignment="1" applyProtection="1">
      <alignment horizontal="center" vertical="center"/>
      <protection locked="0"/>
    </xf>
    <xf numFmtId="0" fontId="45" fillId="3" borderId="11" xfId="11" applyFont="1" applyFill="1" applyBorder="1" applyAlignment="1" applyProtection="1">
      <alignment horizontal="center" vertical="center"/>
      <protection locked="0"/>
    </xf>
    <xf numFmtId="0" fontId="45" fillId="3" borderId="12" xfId="11" applyFont="1" applyFill="1" applyBorder="1" applyAlignment="1" applyProtection="1">
      <alignment horizontal="center" vertical="center"/>
      <protection locked="0"/>
    </xf>
    <xf numFmtId="2" fontId="45" fillId="3" borderId="10" xfId="11" applyNumberFormat="1" applyFont="1" applyFill="1" applyBorder="1" applyAlignment="1" applyProtection="1">
      <alignment horizontal="center" vertical="center"/>
      <protection locked="0"/>
    </xf>
    <xf numFmtId="2" fontId="45" fillId="3" borderId="11" xfId="11" applyNumberFormat="1" applyFont="1" applyFill="1" applyBorder="1" applyAlignment="1" applyProtection="1">
      <alignment horizontal="center" vertical="center"/>
      <protection locked="0"/>
    </xf>
    <xf numFmtId="2" fontId="45" fillId="3" borderId="56" xfId="11" applyNumberFormat="1" applyFont="1" applyFill="1" applyBorder="1" applyAlignment="1" applyProtection="1">
      <alignment horizontal="center" vertical="center"/>
      <protection locked="0"/>
    </xf>
    <xf numFmtId="2" fontId="39" fillId="0" borderId="13" xfId="11" applyNumberFormat="1" applyFont="1" applyBorder="1" applyAlignment="1">
      <alignment horizontal="center" vertical="center"/>
    </xf>
    <xf numFmtId="2" fontId="39" fillId="0" borderId="48" xfId="11" applyNumberFormat="1" applyFont="1" applyBorder="1" applyAlignment="1">
      <alignment horizontal="center" vertical="center"/>
    </xf>
    <xf numFmtId="0" fontId="39" fillId="0" borderId="38" xfId="11" applyFont="1" applyBorder="1" applyAlignment="1">
      <alignment horizontal="center" vertical="center"/>
    </xf>
    <xf numFmtId="0" fontId="39" fillId="0" borderId="40" xfId="11" applyFont="1" applyBorder="1" applyAlignment="1">
      <alignment horizontal="center" vertical="center"/>
    </xf>
    <xf numFmtId="179" fontId="39" fillId="0" borderId="0" xfId="12" applyNumberFormat="1" applyFont="1" applyBorder="1" applyAlignment="1">
      <alignment horizontal="right" vertical="center"/>
    </xf>
    <xf numFmtId="179" fontId="39" fillId="0" borderId="0" xfId="12" applyNumberFormat="1" applyFont="1" applyFill="1" applyBorder="1" applyAlignment="1">
      <alignment horizontal="center" vertical="center"/>
    </xf>
    <xf numFmtId="178" fontId="39" fillId="0" borderId="0" xfId="11" applyNumberFormat="1" applyFont="1" applyBorder="1" applyAlignment="1">
      <alignment horizontal="center" vertical="center"/>
    </xf>
    <xf numFmtId="0" fontId="40" fillId="3" borderId="0" xfId="11" applyFont="1" applyFill="1" applyAlignment="1" applyProtection="1">
      <alignment horizontal="center" vertical="center"/>
      <protection locked="0"/>
    </xf>
    <xf numFmtId="0" fontId="43" fillId="0" borderId="0" xfId="11" applyFont="1" applyFill="1" applyBorder="1" applyAlignment="1">
      <alignment horizontal="center" vertical="center"/>
    </xf>
    <xf numFmtId="0" fontId="40" fillId="0" borderId="93" xfId="11" applyFont="1" applyBorder="1" applyAlignment="1">
      <alignment horizontal="right" vertical="center"/>
    </xf>
    <xf numFmtId="0" fontId="40" fillId="0" borderId="94" xfId="11" applyFont="1" applyBorder="1" applyAlignment="1">
      <alignment horizontal="right" vertical="center"/>
    </xf>
    <xf numFmtId="0" fontId="40" fillId="0" borderId="95" xfId="11" applyFont="1" applyBorder="1" applyAlignment="1">
      <alignment horizontal="right" vertical="center"/>
    </xf>
    <xf numFmtId="0" fontId="39" fillId="0" borderId="53" xfId="11" applyFont="1" applyBorder="1" applyAlignment="1">
      <alignment horizontal="center" vertical="center" wrapText="1"/>
    </xf>
    <xf numFmtId="0" fontId="39" fillId="0" borderId="29" xfId="11" applyFont="1" applyBorder="1" applyAlignment="1">
      <alignment horizontal="center" vertical="center" wrapText="1"/>
    </xf>
    <xf numFmtId="0" fontId="39" fillId="0" borderId="54" xfId="11" applyFont="1" applyBorder="1" applyAlignment="1">
      <alignment horizontal="center" vertical="center" wrapText="1"/>
    </xf>
    <xf numFmtId="0" fontId="39" fillId="0" borderId="55" xfId="11" applyFont="1" applyBorder="1" applyAlignment="1">
      <alignment horizontal="center" vertical="center" wrapText="1"/>
    </xf>
    <xf numFmtId="0" fontId="12" fillId="0" borderId="0" xfId="11" applyFont="1" applyFill="1" applyBorder="1" applyAlignment="1">
      <alignment horizontal="left" vertical="top" wrapText="1"/>
    </xf>
    <xf numFmtId="0" fontId="39" fillId="0" borderId="0" xfId="11" applyFont="1" applyBorder="1" applyAlignment="1">
      <alignment horizontal="center" vertical="center" wrapText="1"/>
    </xf>
    <xf numFmtId="178" fontId="39" fillId="0" borderId="39" xfId="11" applyNumberFormat="1" applyFont="1" applyFill="1" applyBorder="1" applyAlignment="1">
      <alignment horizontal="center" vertical="center"/>
    </xf>
    <xf numFmtId="0" fontId="39" fillId="0" borderId="39" xfId="11" applyFont="1" applyFill="1" applyBorder="1" applyAlignment="1">
      <alignment horizontal="center" vertical="center"/>
    </xf>
    <xf numFmtId="178" fontId="39" fillId="0" borderId="0" xfId="11" applyNumberFormat="1" applyFont="1" applyFill="1" applyBorder="1" applyAlignment="1">
      <alignment horizontal="center" vertical="center"/>
    </xf>
    <xf numFmtId="0" fontId="39" fillId="0" borderId="58" xfId="11" applyFont="1" applyBorder="1" applyAlignment="1">
      <alignment horizontal="center" vertical="center" wrapText="1"/>
    </xf>
    <xf numFmtId="0" fontId="44" fillId="0" borderId="0" xfId="11" applyFont="1" applyBorder="1" applyAlignment="1">
      <alignment horizontal="center" vertical="center" wrapText="1"/>
    </xf>
    <xf numFmtId="0" fontId="39" fillId="0" borderId="52" xfId="11" applyFont="1" applyFill="1" applyBorder="1" applyAlignment="1">
      <alignment horizontal="center" vertical="center"/>
    </xf>
    <xf numFmtId="0" fontId="39" fillId="0" borderId="51" xfId="11" applyFont="1" applyFill="1" applyBorder="1" applyAlignment="1">
      <alignment horizontal="center" vertical="center"/>
    </xf>
    <xf numFmtId="0" fontId="39" fillId="0" borderId="44" xfId="11" applyFont="1" applyFill="1" applyBorder="1" applyAlignment="1">
      <alignment horizontal="center" vertical="center"/>
    </xf>
    <xf numFmtId="0" fontId="39" fillId="0" borderId="35" xfId="11" applyFont="1" applyFill="1" applyBorder="1" applyAlignment="1">
      <alignment horizontal="center" vertical="center" wrapText="1"/>
    </xf>
    <xf numFmtId="0" fontId="39" fillId="0" borderId="21" xfId="11" applyFont="1" applyFill="1" applyBorder="1" applyAlignment="1">
      <alignment horizontal="center" vertical="center" wrapText="1"/>
    </xf>
    <xf numFmtId="0" fontId="39" fillId="0" borderId="22" xfId="11" applyFont="1" applyFill="1" applyBorder="1" applyAlignment="1">
      <alignment horizontal="center" vertical="center" wrapText="1"/>
    </xf>
    <xf numFmtId="0" fontId="39" fillId="0" borderId="47" xfId="11" applyNumberFormat="1" applyFont="1" applyBorder="1" applyAlignment="1">
      <alignment horizontal="center" vertical="center"/>
    </xf>
    <xf numFmtId="0" fontId="39" fillId="0" borderId="59" xfId="11" applyNumberFormat="1" applyFont="1" applyBorder="1" applyAlignment="1">
      <alignment horizontal="center" vertical="center"/>
    </xf>
    <xf numFmtId="38" fontId="46" fillId="0" borderId="19" xfId="12" applyFont="1" applyBorder="1" applyAlignment="1">
      <alignment horizontal="center" vertical="center"/>
    </xf>
    <xf numFmtId="38" fontId="46" fillId="0" borderId="20" xfId="12" applyFont="1" applyBorder="1" applyAlignment="1">
      <alignment horizontal="center" vertical="center"/>
    </xf>
    <xf numFmtId="38" fontId="46" fillId="0" borderId="57" xfId="12" applyFont="1" applyBorder="1" applyAlignment="1">
      <alignment horizontal="center" vertical="center"/>
    </xf>
    <xf numFmtId="38" fontId="46" fillId="0" borderId="31" xfId="12" applyFont="1" applyBorder="1" applyAlignment="1">
      <alignment horizontal="center" vertical="center"/>
    </xf>
    <xf numFmtId="179" fontId="39" fillId="0" borderId="0" xfId="12" applyNumberFormat="1" applyFont="1" applyFill="1" applyBorder="1" applyAlignment="1">
      <alignment horizontal="right" vertical="center"/>
    </xf>
    <xf numFmtId="0" fontId="39" fillId="0" borderId="33" xfId="11" applyFont="1" applyFill="1" applyBorder="1" applyAlignment="1">
      <alignment horizontal="center" vertical="center" wrapText="1"/>
    </xf>
    <xf numFmtId="0" fontId="39" fillId="0" borderId="37" xfId="11" applyFont="1" applyFill="1" applyBorder="1" applyAlignment="1">
      <alignment horizontal="center" vertical="center" wrapText="1"/>
    </xf>
    <xf numFmtId="0" fontId="39" fillId="0" borderId="61" xfId="11" applyFont="1" applyFill="1" applyBorder="1" applyAlignment="1">
      <alignment horizontal="center" vertical="center" wrapText="1"/>
    </xf>
    <xf numFmtId="0" fontId="39" fillId="0" borderId="48" xfId="11" applyNumberFormat="1" applyFont="1" applyBorder="1" applyAlignment="1">
      <alignment horizontal="center" vertical="center"/>
    </xf>
    <xf numFmtId="0" fontId="45" fillId="0" borderId="28" xfId="11" applyFont="1" applyFill="1" applyBorder="1" applyAlignment="1">
      <alignment horizontal="center" vertical="center" wrapText="1"/>
    </xf>
    <xf numFmtId="0" fontId="45" fillId="0" borderId="18" xfId="11" applyFont="1" applyFill="1" applyBorder="1" applyAlignment="1">
      <alignment horizontal="center" vertical="center" wrapText="1"/>
    </xf>
    <xf numFmtId="0" fontId="45" fillId="0" borderId="27" xfId="11" applyFont="1" applyFill="1" applyBorder="1" applyAlignment="1">
      <alignment horizontal="center" vertical="center" wrapText="1"/>
    </xf>
    <xf numFmtId="0" fontId="39" fillId="0" borderId="49" xfId="11" applyNumberFormat="1" applyFont="1" applyBorder="1" applyAlignment="1">
      <alignment horizontal="center" vertical="center"/>
    </xf>
    <xf numFmtId="0" fontId="39" fillId="0" borderId="50" xfId="11" applyNumberFormat="1" applyFont="1" applyBorder="1" applyAlignment="1">
      <alignment horizontal="center" vertical="center"/>
    </xf>
    <xf numFmtId="0" fontId="39" fillId="0" borderId="46" xfId="11" applyFont="1" applyBorder="1" applyAlignment="1">
      <alignment horizontal="center" vertical="center"/>
    </xf>
    <xf numFmtId="0" fontId="39" fillId="0" borderId="50" xfId="11" applyFont="1" applyBorder="1" applyAlignment="1">
      <alignment horizontal="center" vertical="center"/>
    </xf>
    <xf numFmtId="0" fontId="44" fillId="0" borderId="0" xfId="11" applyFont="1" applyFill="1" applyBorder="1" applyAlignment="1">
      <alignment horizontal="center" vertical="center" wrapText="1"/>
    </xf>
    <xf numFmtId="0" fontId="45" fillId="3" borderId="35" xfId="11" applyFont="1" applyFill="1" applyBorder="1" applyAlignment="1" applyProtection="1">
      <alignment horizontal="center" vertical="center"/>
      <protection locked="0"/>
    </xf>
    <xf numFmtId="0" fontId="45" fillId="3" borderId="21" xfId="11" applyFont="1" applyFill="1" applyBorder="1" applyAlignment="1" applyProtection="1">
      <alignment horizontal="center" vertical="center"/>
      <protection locked="0"/>
    </xf>
    <xf numFmtId="0" fontId="45" fillId="3" borderId="30" xfId="11" applyFont="1" applyFill="1" applyBorder="1" applyAlignment="1" applyProtection="1">
      <alignment horizontal="center" vertical="center"/>
      <protection locked="0"/>
    </xf>
    <xf numFmtId="2" fontId="45" fillId="3" borderId="35" xfId="11" applyNumberFormat="1" applyFont="1" applyFill="1" applyBorder="1" applyAlignment="1" applyProtection="1">
      <alignment horizontal="center" vertical="center"/>
      <protection locked="0"/>
    </xf>
    <xf numFmtId="2" fontId="45" fillId="3" borderId="21" xfId="11" applyNumberFormat="1" applyFont="1" applyFill="1" applyBorder="1" applyAlignment="1" applyProtection="1">
      <alignment horizontal="center" vertical="center"/>
      <protection locked="0"/>
    </xf>
    <xf numFmtId="2" fontId="45" fillId="3" borderId="22" xfId="11" applyNumberFormat="1" applyFont="1" applyFill="1" applyBorder="1" applyAlignment="1" applyProtection="1">
      <alignment horizontal="center" vertical="center"/>
      <protection locked="0"/>
    </xf>
    <xf numFmtId="2" fontId="39" fillId="0" borderId="47" xfId="11" applyNumberFormat="1" applyFont="1" applyBorder="1" applyAlignment="1">
      <alignment horizontal="center" vertical="center"/>
    </xf>
    <xf numFmtId="2" fontId="39" fillId="0" borderId="59" xfId="11" applyNumberFormat="1" applyFont="1" applyBorder="1" applyAlignment="1">
      <alignment horizontal="center" vertical="center"/>
    </xf>
    <xf numFmtId="0" fontId="45" fillId="0" borderId="58" xfId="11" applyFont="1" applyFill="1" applyBorder="1" applyAlignment="1">
      <alignment horizontal="center" vertical="center" wrapText="1"/>
    </xf>
    <xf numFmtId="0" fontId="45" fillId="0" borderId="41" xfId="11" applyFont="1" applyFill="1" applyBorder="1" applyAlignment="1">
      <alignment horizontal="center" vertical="center" wrapText="1"/>
    </xf>
    <xf numFmtId="0" fontId="45" fillId="0" borderId="39" xfId="11" applyFont="1" applyFill="1" applyBorder="1" applyAlignment="1">
      <alignment horizontal="center" vertical="center" wrapText="1"/>
    </xf>
    <xf numFmtId="0" fontId="45" fillId="0" borderId="40" xfId="11" applyFont="1" applyFill="1" applyBorder="1" applyAlignment="1">
      <alignment horizontal="center" vertical="center" wrapText="1"/>
    </xf>
    <xf numFmtId="0" fontId="45" fillId="0" borderId="42" xfId="11" applyFont="1" applyFill="1" applyBorder="1" applyAlignment="1">
      <alignment horizontal="center" vertical="center" wrapText="1"/>
    </xf>
    <xf numFmtId="178" fontId="39" fillId="0" borderId="58" xfId="11" applyNumberFormat="1" applyFont="1" applyBorder="1" applyAlignment="1">
      <alignment horizontal="center" vertical="center"/>
    </xf>
    <xf numFmtId="0" fontId="39" fillId="0" borderId="39" xfId="11" applyFont="1" applyBorder="1" applyAlignment="1">
      <alignment horizontal="center" vertical="center"/>
    </xf>
    <xf numFmtId="0" fontId="39" fillId="0" borderId="42" xfId="11" applyFont="1" applyBorder="1" applyAlignment="1">
      <alignment horizontal="center" vertical="center"/>
    </xf>
    <xf numFmtId="179" fontId="39" fillId="0" borderId="0" xfId="11" applyNumberFormat="1" applyFont="1" applyBorder="1" applyAlignment="1">
      <alignment horizontal="right" vertical="center"/>
    </xf>
    <xf numFmtId="179" fontId="39" fillId="0" borderId="0" xfId="11" applyNumberFormat="1" applyFont="1" applyFill="1" applyBorder="1" applyAlignment="1">
      <alignment horizontal="right" vertical="center"/>
    </xf>
    <xf numFmtId="0" fontId="45" fillId="3" borderId="60" xfId="11" applyFont="1" applyFill="1" applyBorder="1" applyAlignment="1" applyProtection="1">
      <alignment horizontal="center" vertical="center"/>
      <protection locked="0"/>
    </xf>
    <xf numFmtId="0" fontId="45" fillId="3" borderId="33" xfId="11" applyFont="1" applyFill="1" applyBorder="1" applyAlignment="1" applyProtection="1">
      <alignment horizontal="center" vertical="center"/>
      <protection locked="0"/>
    </xf>
    <xf numFmtId="0" fontId="45" fillId="3" borderId="37" xfId="11" applyFont="1" applyFill="1" applyBorder="1" applyAlignment="1" applyProtection="1">
      <alignment horizontal="center" vertical="center"/>
      <protection locked="0"/>
    </xf>
    <xf numFmtId="0" fontId="45" fillId="3" borderId="32" xfId="11" applyFont="1" applyFill="1" applyBorder="1" applyAlignment="1" applyProtection="1">
      <alignment horizontal="center" vertical="center"/>
      <protection locked="0"/>
    </xf>
    <xf numFmtId="2" fontId="45" fillId="3" borderId="33" xfId="11" applyNumberFormat="1" applyFont="1" applyFill="1" applyBorder="1" applyAlignment="1" applyProtection="1">
      <alignment horizontal="center" vertical="center"/>
      <protection locked="0"/>
    </xf>
    <xf numFmtId="2" fontId="45" fillId="3" borderId="37" xfId="11" applyNumberFormat="1" applyFont="1" applyFill="1" applyBorder="1" applyAlignment="1" applyProtection="1">
      <alignment horizontal="center" vertical="center"/>
      <protection locked="0"/>
    </xf>
    <xf numFmtId="2" fontId="45" fillId="3" borderId="61" xfId="11" applyNumberFormat="1" applyFont="1" applyFill="1" applyBorder="1" applyAlignment="1" applyProtection="1">
      <alignment horizontal="center" vertical="center"/>
      <protection locked="0"/>
    </xf>
    <xf numFmtId="2" fontId="39" fillId="0" borderId="49" xfId="11" applyNumberFormat="1" applyFont="1" applyBorder="1" applyAlignment="1">
      <alignment horizontal="center" vertical="center"/>
    </xf>
    <xf numFmtId="2" fontId="39" fillId="0" borderId="50" xfId="11" applyNumberFormat="1" applyFont="1" applyBorder="1" applyAlignment="1">
      <alignment horizontal="center" vertical="center"/>
    </xf>
    <xf numFmtId="2" fontId="39" fillId="0" borderId="40" xfId="11" applyNumberFormat="1" applyFont="1" applyBorder="1" applyAlignment="1">
      <alignment horizontal="center" vertical="center"/>
    </xf>
    <xf numFmtId="2" fontId="39" fillId="0" borderId="58" xfId="11" applyNumberFormat="1" applyFont="1" applyBorder="1" applyAlignment="1">
      <alignment horizontal="center" vertical="center"/>
    </xf>
    <xf numFmtId="40" fontId="47" fillId="0" borderId="58" xfId="12" applyNumberFormat="1" applyFont="1" applyBorder="1" applyAlignment="1">
      <alignment horizontal="center" vertical="center"/>
    </xf>
    <xf numFmtId="40" fontId="47" fillId="0" borderId="55" xfId="12" applyNumberFormat="1" applyFont="1" applyBorder="1" applyAlignment="1">
      <alignment horizontal="center" vertical="center"/>
    </xf>
    <xf numFmtId="2" fontId="39" fillId="0" borderId="14" xfId="11" applyNumberFormat="1" applyFont="1" applyBorder="1" applyAlignment="1">
      <alignment horizontal="center" vertical="center"/>
    </xf>
    <xf numFmtId="2" fontId="39" fillId="0" borderId="24" xfId="11" applyNumberFormat="1" applyFont="1" applyBorder="1" applyAlignment="1">
      <alignment horizontal="center" vertical="center"/>
    </xf>
    <xf numFmtId="0" fontId="40" fillId="0" borderId="0" xfId="11" applyFont="1" applyAlignment="1">
      <alignment horizontal="left" vertical="top" wrapText="1"/>
    </xf>
    <xf numFmtId="0" fontId="44" fillId="0" borderId="49" xfId="11" applyFont="1" applyFill="1" applyBorder="1" applyAlignment="1">
      <alignment horizontal="center" vertical="center" wrapText="1"/>
    </xf>
    <xf numFmtId="0" fontId="45" fillId="2" borderId="89" xfId="11" applyFont="1" applyFill="1" applyBorder="1" applyAlignment="1">
      <alignment horizontal="center" vertical="center" wrapText="1"/>
    </xf>
    <xf numFmtId="0" fontId="45" fillId="2" borderId="90" xfId="11" applyFont="1" applyFill="1" applyBorder="1" applyAlignment="1">
      <alignment horizontal="center" vertical="center" wrapText="1"/>
    </xf>
    <xf numFmtId="0" fontId="45" fillId="2" borderId="91" xfId="11" applyFont="1" applyFill="1" applyBorder="1" applyAlignment="1">
      <alignment horizontal="center" vertical="center" wrapText="1"/>
    </xf>
    <xf numFmtId="0" fontId="44" fillId="0" borderId="52" xfId="11" applyFont="1" applyFill="1" applyBorder="1" applyAlignment="1">
      <alignment horizontal="center" vertical="center" textRotation="255"/>
    </xf>
    <xf numFmtId="0" fontId="44" fillId="0" borderId="51" xfId="11" applyFont="1" applyFill="1" applyBorder="1" applyAlignment="1">
      <alignment horizontal="center" vertical="center" textRotation="255"/>
    </xf>
    <xf numFmtId="0" fontId="44" fillId="0" borderId="44" xfId="11" applyFont="1" applyFill="1" applyBorder="1" applyAlignment="1">
      <alignment horizontal="center" vertical="center" textRotation="255"/>
    </xf>
    <xf numFmtId="0" fontId="44" fillId="0" borderId="47" xfId="11" applyFont="1" applyFill="1" applyBorder="1" applyAlignment="1">
      <alignment horizontal="center" vertical="center" wrapText="1"/>
    </xf>
    <xf numFmtId="0" fontId="45" fillId="2" borderId="86" xfId="11" applyFont="1" applyFill="1" applyBorder="1" applyAlignment="1">
      <alignment horizontal="center" vertical="center" wrapText="1"/>
    </xf>
    <xf numFmtId="0" fontId="45" fillId="2" borderId="87" xfId="11" applyFont="1" applyFill="1" applyBorder="1" applyAlignment="1">
      <alignment horizontal="center" vertical="center" wrapText="1"/>
    </xf>
    <xf numFmtId="0" fontId="45" fillId="2" borderId="88" xfId="11" applyFont="1" applyFill="1" applyBorder="1" applyAlignment="1">
      <alignment horizontal="center" vertical="center" wrapText="1"/>
    </xf>
    <xf numFmtId="0" fontId="45" fillId="0" borderId="64" xfId="11" applyFont="1" applyFill="1" applyBorder="1" applyAlignment="1">
      <alignment horizontal="center" vertical="center" wrapText="1"/>
    </xf>
    <xf numFmtId="0" fontId="45" fillId="0" borderId="69" xfId="11" applyFont="1" applyFill="1" applyBorder="1" applyAlignment="1">
      <alignment horizontal="center" vertical="center" wrapText="1"/>
    </xf>
    <xf numFmtId="0" fontId="45" fillId="0" borderId="79" xfId="11" applyFont="1" applyFill="1" applyBorder="1" applyAlignment="1">
      <alignment horizontal="center" vertical="center" wrapText="1"/>
    </xf>
    <xf numFmtId="0" fontId="39" fillId="6" borderId="65" xfId="11" applyNumberFormat="1" applyFont="1" applyFill="1" applyBorder="1" applyAlignment="1">
      <alignment horizontal="center" vertical="center"/>
    </xf>
    <xf numFmtId="0" fontId="39" fillId="6" borderId="66" xfId="11" applyNumberFormat="1" applyFont="1" applyFill="1" applyBorder="1" applyAlignment="1">
      <alignment horizontal="center" vertical="center"/>
    </xf>
    <xf numFmtId="0" fontId="39" fillId="6" borderId="67" xfId="11" applyNumberFormat="1" applyFont="1" applyFill="1" applyBorder="1" applyAlignment="1">
      <alignment horizontal="center" vertical="center"/>
    </xf>
    <xf numFmtId="0" fontId="48" fillId="6" borderId="70" xfId="11" applyNumberFormat="1" applyFont="1" applyFill="1" applyBorder="1" applyAlignment="1">
      <alignment horizontal="center" vertical="center" wrapText="1"/>
    </xf>
    <xf numFmtId="0" fontId="48" fillId="6" borderId="0" xfId="11" applyNumberFormat="1" applyFont="1" applyFill="1" applyBorder="1" applyAlignment="1">
      <alignment horizontal="center" vertical="center" wrapText="1"/>
    </xf>
    <xf numFmtId="0" fontId="48" fillId="6" borderId="71" xfId="11" applyNumberFormat="1" applyFont="1" applyFill="1" applyBorder="1" applyAlignment="1">
      <alignment horizontal="center" vertical="center" wrapText="1"/>
    </xf>
    <xf numFmtId="0" fontId="48" fillId="6" borderId="72" xfId="11" applyNumberFormat="1" applyFont="1" applyFill="1" applyBorder="1" applyAlignment="1">
      <alignment horizontal="center" vertical="center" wrapText="1"/>
    </xf>
    <xf numFmtId="0" fontId="48" fillId="6" borderId="73" xfId="11" applyNumberFormat="1" applyFont="1" applyFill="1" applyBorder="1" applyAlignment="1">
      <alignment horizontal="center" vertical="center" wrapText="1"/>
    </xf>
    <xf numFmtId="0" fontId="48" fillId="6" borderId="74" xfId="11" applyNumberFormat="1" applyFont="1" applyFill="1" applyBorder="1" applyAlignment="1">
      <alignment horizontal="center" vertical="center" wrapText="1"/>
    </xf>
    <xf numFmtId="0" fontId="39" fillId="6" borderId="75" xfId="11" applyNumberFormat="1" applyFont="1" applyFill="1" applyBorder="1" applyAlignment="1">
      <alignment horizontal="center" vertical="center"/>
    </xf>
    <xf numFmtId="0" fontId="39" fillId="6" borderId="76" xfId="11" applyNumberFormat="1" applyFont="1" applyFill="1" applyBorder="1" applyAlignment="1">
      <alignment horizontal="center" vertical="center"/>
    </xf>
    <xf numFmtId="0" fontId="39" fillId="6" borderId="77" xfId="11" applyNumberFormat="1" applyFont="1" applyFill="1" applyBorder="1" applyAlignment="1">
      <alignment horizontal="center" vertical="center"/>
    </xf>
    <xf numFmtId="0" fontId="48" fillId="6" borderId="80" xfId="11" applyNumberFormat="1" applyFont="1" applyFill="1" applyBorder="1" applyAlignment="1">
      <alignment horizontal="center" vertical="center" wrapText="1"/>
    </xf>
    <xf numFmtId="0" fontId="48" fillId="6" borderId="81" xfId="11" applyNumberFormat="1" applyFont="1" applyFill="1" applyBorder="1" applyAlignment="1">
      <alignment horizontal="center" vertical="center" wrapText="1"/>
    </xf>
    <xf numFmtId="0" fontId="48" fillId="6" borderId="82" xfId="11" applyNumberFormat="1" applyFont="1" applyFill="1" applyBorder="1" applyAlignment="1">
      <alignment horizontal="center" vertical="center" wrapText="1"/>
    </xf>
    <xf numFmtId="0" fontId="45" fillId="0" borderId="38" xfId="11" applyFont="1" applyFill="1" applyBorder="1" applyAlignment="1">
      <alignment horizontal="center" vertical="center" wrapText="1"/>
    </xf>
    <xf numFmtId="0" fontId="45" fillId="2" borderId="41" xfId="11" applyFont="1" applyFill="1" applyBorder="1" applyAlignment="1">
      <alignment horizontal="center" vertical="center" wrapText="1"/>
    </xf>
    <xf numFmtId="0" fontId="45" fillId="2" borderId="39" xfId="11" applyFont="1" applyFill="1" applyBorder="1" applyAlignment="1">
      <alignment horizontal="center" vertical="center" wrapText="1"/>
    </xf>
    <xf numFmtId="0" fontId="45" fillId="2" borderId="42" xfId="11" applyFont="1" applyFill="1" applyBorder="1" applyAlignment="1">
      <alignment horizontal="center" vertical="center" wrapText="1"/>
    </xf>
    <xf numFmtId="0" fontId="39" fillId="0" borderId="58" xfId="11" applyNumberFormat="1" applyFont="1" applyBorder="1" applyAlignment="1">
      <alignment horizontal="center" vertical="center"/>
    </xf>
    <xf numFmtId="0" fontId="39" fillId="0" borderId="41" xfId="11" applyNumberFormat="1" applyFont="1" applyBorder="1" applyAlignment="1">
      <alignment horizontal="center" vertical="center"/>
    </xf>
    <xf numFmtId="0" fontId="39" fillId="0" borderId="40" xfId="11" applyNumberFormat="1" applyFont="1" applyBorder="1" applyAlignment="1">
      <alignment horizontal="center" vertical="center"/>
    </xf>
    <xf numFmtId="0" fontId="39" fillId="0" borderId="55" xfId="11" applyNumberFormat="1" applyFont="1" applyBorder="1" applyAlignment="1">
      <alignment horizontal="center" vertical="center"/>
    </xf>
    <xf numFmtId="0" fontId="44" fillId="0" borderId="3" xfId="11" applyFont="1" applyBorder="1" applyAlignment="1">
      <alignment horizontal="center" vertical="center"/>
    </xf>
    <xf numFmtId="0" fontId="45" fillId="0" borderId="1" xfId="11" applyFont="1" applyFill="1" applyBorder="1" applyAlignment="1">
      <alignment horizontal="center" vertical="center" wrapText="1"/>
    </xf>
    <xf numFmtId="0" fontId="45" fillId="0" borderId="4" xfId="11" applyFont="1" applyFill="1" applyBorder="1" applyAlignment="1">
      <alignment horizontal="center" vertical="center" wrapText="1"/>
    </xf>
    <xf numFmtId="0" fontId="45" fillId="0" borderId="2" xfId="11" applyFont="1" applyFill="1" applyBorder="1" applyAlignment="1">
      <alignment horizontal="center" vertical="center" wrapText="1"/>
    </xf>
    <xf numFmtId="0" fontId="45" fillId="2" borderId="1" xfId="11" applyFont="1" applyFill="1" applyBorder="1" applyAlignment="1">
      <alignment horizontal="center" vertical="center" wrapText="1"/>
    </xf>
    <xf numFmtId="0" fontId="45" fillId="2" borderId="4" xfId="11" applyFont="1" applyFill="1" applyBorder="1" applyAlignment="1">
      <alignment horizontal="center" vertical="center" wrapText="1"/>
    </xf>
    <xf numFmtId="0" fontId="45" fillId="2" borderId="25" xfId="11" applyFont="1" applyFill="1" applyBorder="1" applyAlignment="1">
      <alignment horizontal="center" vertical="center" wrapText="1"/>
    </xf>
    <xf numFmtId="0" fontId="39" fillId="0" borderId="3" xfId="11" applyNumberFormat="1" applyFont="1" applyBorder="1" applyAlignment="1">
      <alignment horizontal="center" vertical="center"/>
    </xf>
    <xf numFmtId="0" fontId="44" fillId="0" borderId="51" xfId="11" applyFont="1" applyFill="1" applyBorder="1" applyAlignment="1">
      <alignment horizontal="center" vertical="center" textRotation="255" wrapText="1"/>
    </xf>
    <xf numFmtId="0" fontId="44" fillId="0" borderId="7" xfId="11" applyFont="1" applyBorder="1" applyAlignment="1">
      <alignment horizontal="center" vertical="center"/>
    </xf>
    <xf numFmtId="0" fontId="45" fillId="0" borderId="5" xfId="11" applyFont="1" applyFill="1" applyBorder="1" applyAlignment="1">
      <alignment horizontal="center" vertical="center" wrapText="1"/>
    </xf>
    <xf numFmtId="0" fontId="45" fillId="0" borderId="8" xfId="11" applyFont="1" applyFill="1" applyBorder="1" applyAlignment="1">
      <alignment horizontal="center" vertical="center" wrapText="1"/>
    </xf>
    <xf numFmtId="0" fontId="45" fillId="0" borderId="6" xfId="11" applyFont="1" applyFill="1" applyBorder="1" applyAlignment="1">
      <alignment horizontal="center" vertical="center" wrapText="1"/>
    </xf>
    <xf numFmtId="0" fontId="45" fillId="2" borderId="5" xfId="11" applyFont="1" applyFill="1" applyBorder="1" applyAlignment="1">
      <alignment horizontal="center" vertical="center" wrapText="1"/>
    </xf>
    <xf numFmtId="0" fontId="45" fillId="2" borderId="8" xfId="11" applyFont="1" applyFill="1" applyBorder="1" applyAlignment="1">
      <alignment horizontal="center" vertical="center" wrapText="1"/>
    </xf>
    <xf numFmtId="0" fontId="45" fillId="2" borderId="31" xfId="11" applyFont="1" applyFill="1" applyBorder="1" applyAlignment="1">
      <alignment horizontal="center" vertical="center" wrapText="1"/>
    </xf>
    <xf numFmtId="0" fontId="39" fillId="0" borderId="7" xfId="11" applyNumberFormat="1" applyFont="1" applyBorder="1" applyAlignment="1">
      <alignment horizontal="center" vertical="center"/>
    </xf>
    <xf numFmtId="0" fontId="45" fillId="3" borderId="7" xfId="11" applyFont="1" applyFill="1" applyBorder="1" applyAlignment="1" applyProtection="1">
      <alignment horizontal="center" vertical="center" wrapText="1"/>
      <protection locked="0"/>
    </xf>
    <xf numFmtId="0" fontId="45" fillId="3" borderId="10" xfId="11" applyFont="1" applyFill="1" applyBorder="1" applyAlignment="1" applyProtection="1">
      <alignment horizontal="center" vertical="center" wrapText="1"/>
      <protection locked="0"/>
    </xf>
    <xf numFmtId="0" fontId="45" fillId="3" borderId="11" xfId="11" applyFont="1" applyFill="1" applyBorder="1" applyAlignment="1" applyProtection="1">
      <alignment horizontal="center" vertical="center" wrapText="1"/>
      <protection locked="0"/>
    </xf>
    <xf numFmtId="0" fontId="45" fillId="3" borderId="12" xfId="11" applyFont="1" applyFill="1" applyBorder="1" applyAlignment="1" applyProtection="1">
      <alignment horizontal="center" vertical="center" wrapText="1"/>
      <protection locked="0"/>
    </xf>
    <xf numFmtId="2" fontId="45" fillId="3" borderId="10" xfId="11" applyNumberFormat="1" applyFont="1" applyFill="1" applyBorder="1" applyAlignment="1" applyProtection="1">
      <alignment horizontal="center" vertical="center" wrapText="1"/>
      <protection locked="0"/>
    </xf>
    <xf numFmtId="2" fontId="45" fillId="3" borderId="11" xfId="11" applyNumberFormat="1" applyFont="1" applyFill="1" applyBorder="1" applyAlignment="1" applyProtection="1">
      <alignment horizontal="center" vertical="center" wrapText="1"/>
      <protection locked="0"/>
    </xf>
    <xf numFmtId="2" fontId="45" fillId="3" borderId="56" xfId="11" applyNumberFormat="1" applyFont="1" applyFill="1" applyBorder="1" applyAlignment="1" applyProtection="1">
      <alignment horizontal="center" vertical="center" wrapText="1"/>
      <protection locked="0"/>
    </xf>
    <xf numFmtId="178" fontId="39" fillId="0" borderId="18" xfId="11" applyNumberFormat="1" applyFont="1" applyFill="1" applyBorder="1" applyAlignment="1">
      <alignment horizontal="center" vertical="center"/>
    </xf>
    <xf numFmtId="0" fontId="39" fillId="0" borderId="18" xfId="11" applyFont="1" applyFill="1" applyBorder="1" applyAlignment="1">
      <alignment horizontal="center" vertical="center"/>
    </xf>
    <xf numFmtId="0" fontId="39" fillId="0" borderId="35" xfId="11" applyNumberFormat="1" applyFont="1" applyBorder="1" applyAlignment="1">
      <alignment horizontal="center" vertical="center"/>
    </xf>
    <xf numFmtId="38" fontId="46" fillId="0" borderId="26" xfId="12" applyFont="1" applyBorder="1" applyAlignment="1">
      <alignment horizontal="center" vertical="center"/>
    </xf>
    <xf numFmtId="38" fontId="46" fillId="0" borderId="27" xfId="12" applyFont="1" applyBorder="1" applyAlignment="1">
      <alignment horizontal="center" vertical="center"/>
    </xf>
    <xf numFmtId="0" fontId="39" fillId="0" borderId="33" xfId="11" applyNumberFormat="1" applyFont="1" applyBorder="1" applyAlignment="1">
      <alignment horizontal="center" vertical="center"/>
    </xf>
    <xf numFmtId="0" fontId="45" fillId="0" borderId="31" xfId="11" applyFont="1" applyFill="1" applyBorder="1" applyAlignment="1">
      <alignment horizontal="center" vertical="center" wrapText="1"/>
    </xf>
    <xf numFmtId="0" fontId="39" fillId="0" borderId="60" xfId="11" applyNumberFormat="1" applyFont="1" applyBorder="1" applyAlignment="1">
      <alignment horizontal="center" vertical="center"/>
    </xf>
    <xf numFmtId="0" fontId="39" fillId="0" borderId="28" xfId="11" applyNumberFormat="1" applyFont="1" applyBorder="1" applyAlignment="1">
      <alignment horizontal="center" vertical="center"/>
    </xf>
    <xf numFmtId="0" fontId="39" fillId="0" borderId="44" xfId="11" applyFont="1" applyBorder="1" applyAlignment="1">
      <alignment horizontal="center" vertical="center"/>
    </xf>
    <xf numFmtId="0" fontId="39" fillId="0" borderId="92" xfId="11" applyFont="1" applyBorder="1" applyAlignment="1">
      <alignment horizontal="center" vertical="center"/>
    </xf>
    <xf numFmtId="0" fontId="45" fillId="3" borderId="47" xfId="11" applyFont="1" applyFill="1" applyBorder="1" applyAlignment="1" applyProtection="1">
      <alignment horizontal="center" vertical="center" wrapText="1"/>
      <protection locked="0"/>
    </xf>
    <xf numFmtId="0" fontId="45" fillId="3" borderId="35" xfId="11" applyFont="1" applyFill="1" applyBorder="1" applyAlignment="1" applyProtection="1">
      <alignment horizontal="center" vertical="center" wrapText="1"/>
      <protection locked="0"/>
    </xf>
    <xf numFmtId="0" fontId="45" fillId="3" borderId="21" xfId="11" applyFont="1" applyFill="1" applyBorder="1" applyAlignment="1" applyProtection="1">
      <alignment horizontal="center" vertical="center" wrapText="1"/>
      <protection locked="0"/>
    </xf>
    <xf numFmtId="0" fontId="45" fillId="3" borderId="30" xfId="11" applyFont="1" applyFill="1" applyBorder="1" applyAlignment="1" applyProtection="1">
      <alignment horizontal="center" vertical="center" wrapText="1"/>
      <protection locked="0"/>
    </xf>
    <xf numFmtId="2" fontId="45" fillId="3" borderId="35" xfId="11" applyNumberFormat="1" applyFont="1" applyFill="1" applyBorder="1" applyAlignment="1" applyProtection="1">
      <alignment horizontal="center" vertical="center" wrapText="1"/>
      <protection locked="0"/>
    </xf>
    <xf numFmtId="2" fontId="45" fillId="3" borderId="21" xfId="11" applyNumberFormat="1" applyFont="1" applyFill="1" applyBorder="1" applyAlignment="1" applyProtection="1">
      <alignment horizontal="center" vertical="center" wrapText="1"/>
      <protection locked="0"/>
    </xf>
    <xf numFmtId="2" fontId="45" fillId="3" borderId="22" xfId="11" applyNumberFormat="1" applyFont="1" applyFill="1" applyBorder="1" applyAlignment="1" applyProtection="1">
      <alignment horizontal="center" vertical="center" wrapText="1"/>
      <protection locked="0"/>
    </xf>
    <xf numFmtId="0" fontId="45" fillId="3" borderId="60" xfId="11" applyFont="1" applyFill="1" applyBorder="1" applyAlignment="1" applyProtection="1">
      <alignment horizontal="center" vertical="center" wrapText="1"/>
      <protection locked="0"/>
    </xf>
    <xf numFmtId="0" fontId="45" fillId="3" borderId="33" xfId="11" applyFont="1" applyFill="1" applyBorder="1" applyAlignment="1" applyProtection="1">
      <alignment horizontal="center" vertical="center" wrapText="1"/>
      <protection locked="0"/>
    </xf>
    <xf numFmtId="0" fontId="45" fillId="3" borderId="37" xfId="11" applyFont="1" applyFill="1" applyBorder="1" applyAlignment="1" applyProtection="1">
      <alignment horizontal="center" vertical="center" wrapText="1"/>
      <protection locked="0"/>
    </xf>
    <xf numFmtId="0" fontId="45" fillId="3" borderId="32" xfId="11" applyFont="1" applyFill="1" applyBorder="1" applyAlignment="1" applyProtection="1">
      <alignment horizontal="center" vertical="center" wrapText="1"/>
      <protection locked="0"/>
    </xf>
    <xf numFmtId="2" fontId="45" fillId="3" borderId="33" xfId="11" applyNumberFormat="1" applyFont="1" applyFill="1" applyBorder="1" applyAlignment="1" applyProtection="1">
      <alignment horizontal="center" vertical="center" wrapText="1"/>
      <protection locked="0"/>
    </xf>
    <xf numFmtId="2" fontId="45" fillId="3" borderId="37" xfId="11" applyNumberFormat="1" applyFont="1" applyFill="1" applyBorder="1" applyAlignment="1" applyProtection="1">
      <alignment horizontal="center" vertical="center" wrapText="1"/>
      <protection locked="0"/>
    </xf>
    <xf numFmtId="2" fontId="45" fillId="3" borderId="61" xfId="11" applyNumberFormat="1" applyFont="1" applyFill="1" applyBorder="1" applyAlignment="1" applyProtection="1">
      <alignment horizontal="center" vertical="center" wrapText="1"/>
      <protection locked="0"/>
    </xf>
    <xf numFmtId="0" fontId="23" fillId="0" borderId="0" xfId="2" applyFont="1" applyAlignment="1">
      <alignment horizontal="center" vertical="center"/>
    </xf>
    <xf numFmtId="0" fontId="13" fillId="0" borderId="0" xfId="2" applyFont="1" applyFill="1" applyBorder="1" applyAlignment="1">
      <alignment horizontal="right" indent="1" shrinkToFit="1"/>
    </xf>
    <xf numFmtId="0" fontId="13" fillId="0" borderId="8" xfId="2" applyFont="1" applyBorder="1" applyAlignment="1">
      <alignment vertical="center" wrapText="1"/>
    </xf>
    <xf numFmtId="0" fontId="24" fillId="0" borderId="8" xfId="2" applyFont="1" applyBorder="1" applyAlignment="1">
      <alignment vertical="center" wrapText="1"/>
    </xf>
    <xf numFmtId="0" fontId="13" fillId="0" borderId="10" xfId="4" applyFont="1" applyFill="1" applyBorder="1" applyAlignment="1">
      <alignment horizontal="center" vertical="center"/>
    </xf>
    <xf numFmtId="0" fontId="13" fillId="0" borderId="11" xfId="4" applyFont="1" applyFill="1" applyBorder="1" applyAlignment="1">
      <alignment horizontal="center" vertical="center"/>
    </xf>
    <xf numFmtId="0" fontId="24" fillId="0" borderId="12" xfId="6" applyFont="1" applyFill="1" applyBorder="1" applyAlignment="1">
      <alignment horizontal="center"/>
    </xf>
    <xf numFmtId="0" fontId="25" fillId="2" borderId="1" xfId="4" applyFont="1" applyFill="1" applyBorder="1" applyAlignment="1">
      <alignment horizontal="center" vertical="center"/>
    </xf>
    <xf numFmtId="0" fontId="25" fillId="2" borderId="4" xfId="4" applyFont="1" applyFill="1" applyBorder="1" applyAlignment="1">
      <alignment horizontal="center" vertical="center"/>
    </xf>
    <xf numFmtId="0" fontId="25" fillId="2" borderId="2" xfId="4" applyFont="1" applyFill="1" applyBorder="1" applyAlignment="1">
      <alignment horizontal="center" vertical="center"/>
    </xf>
    <xf numFmtId="0" fontId="25" fillId="2" borderId="14" xfId="4" applyFont="1" applyFill="1" applyBorder="1" applyAlignment="1">
      <alignment horizontal="center" vertical="center"/>
    </xf>
    <xf numFmtId="0" fontId="25" fillId="2" borderId="0" xfId="4" applyFont="1" applyFill="1" applyBorder="1" applyAlignment="1">
      <alignment horizontal="center" vertical="center"/>
    </xf>
    <xf numFmtId="0" fontId="25" fillId="2" borderId="15" xfId="4" applyFont="1" applyFill="1" applyBorder="1" applyAlignment="1">
      <alignment horizontal="center" vertical="center"/>
    </xf>
    <xf numFmtId="0" fontId="25" fillId="2" borderId="5" xfId="4" applyFont="1" applyFill="1" applyBorder="1" applyAlignment="1">
      <alignment horizontal="center" vertical="center"/>
    </xf>
    <xf numFmtId="0" fontId="25" fillId="2" borderId="8" xfId="4" applyFont="1" applyFill="1" applyBorder="1" applyAlignment="1">
      <alignment horizontal="center" vertical="center"/>
    </xf>
    <xf numFmtId="0" fontId="25" fillId="2" borderId="6" xfId="4" applyFont="1" applyFill="1" applyBorder="1" applyAlignment="1">
      <alignment horizontal="center" vertical="center"/>
    </xf>
    <xf numFmtId="0" fontId="13" fillId="3" borderId="3" xfId="2" applyFont="1" applyFill="1" applyBorder="1" applyAlignment="1">
      <alignment vertical="center"/>
    </xf>
    <xf numFmtId="0" fontId="13" fillId="3" borderId="9" xfId="2" applyFont="1" applyFill="1" applyBorder="1" applyAlignment="1">
      <alignment vertical="center"/>
    </xf>
    <xf numFmtId="0" fontId="13" fillId="3" borderId="7" xfId="2" applyFont="1" applyFill="1" applyBorder="1" applyAlignment="1">
      <alignment vertical="center"/>
    </xf>
    <xf numFmtId="0" fontId="25" fillId="2" borderId="1" xfId="4" applyFont="1" applyFill="1" applyBorder="1" applyAlignment="1">
      <alignment horizontal="center" vertical="center" wrapText="1"/>
    </xf>
    <xf numFmtId="0" fontId="25" fillId="2" borderId="4" xfId="4" applyFont="1" applyFill="1" applyBorder="1" applyAlignment="1">
      <alignment horizontal="center" vertical="center" wrapText="1"/>
    </xf>
    <xf numFmtId="0" fontId="25" fillId="2" borderId="2" xfId="4" applyFont="1" applyFill="1" applyBorder="1" applyAlignment="1">
      <alignment horizontal="center" vertical="center" wrapText="1"/>
    </xf>
    <xf numFmtId="0" fontId="25" fillId="2" borderId="14" xfId="4" applyFont="1" applyFill="1" applyBorder="1" applyAlignment="1">
      <alignment horizontal="center" vertical="center" wrapText="1"/>
    </xf>
    <xf numFmtId="0" fontId="25" fillId="2" borderId="0" xfId="4" applyFont="1" applyFill="1" applyBorder="1" applyAlignment="1">
      <alignment horizontal="center" vertical="center" wrapText="1"/>
    </xf>
    <xf numFmtId="0" fontId="25" fillId="2" borderId="15" xfId="4" applyFont="1" applyFill="1" applyBorder="1" applyAlignment="1">
      <alignment horizontal="center" vertical="center" wrapText="1"/>
    </xf>
    <xf numFmtId="56" fontId="13" fillId="3" borderId="3" xfId="2" applyNumberFormat="1" applyFont="1" applyFill="1" applyBorder="1" applyAlignment="1" applyProtection="1">
      <alignment horizontal="left" vertical="center" wrapText="1" shrinkToFit="1"/>
      <protection locked="0"/>
    </xf>
    <xf numFmtId="56" fontId="13" fillId="3" borderId="9" xfId="2" applyNumberFormat="1" applyFont="1" applyFill="1" applyBorder="1" applyAlignment="1" applyProtection="1">
      <alignment horizontal="left" vertical="center" wrapText="1" shrinkToFit="1"/>
      <protection locked="0"/>
    </xf>
    <xf numFmtId="56" fontId="13" fillId="3" borderId="7" xfId="2" applyNumberFormat="1" applyFont="1" applyFill="1" applyBorder="1" applyAlignment="1" applyProtection="1">
      <alignment horizontal="left" vertical="center" wrapText="1" shrinkToFit="1"/>
      <protection locked="0"/>
    </xf>
    <xf numFmtId="0" fontId="13" fillId="3" borderId="3" xfId="6" applyFont="1" applyFill="1" applyBorder="1" applyAlignment="1" applyProtection="1">
      <alignment horizontal="center" vertical="center" wrapText="1"/>
      <protection locked="0"/>
    </xf>
    <xf numFmtId="0" fontId="13" fillId="3" borderId="9" xfId="6" applyFont="1" applyFill="1" applyBorder="1" applyAlignment="1" applyProtection="1">
      <alignment horizontal="center" vertical="center" wrapText="1"/>
      <protection locked="0"/>
    </xf>
    <xf numFmtId="0" fontId="13" fillId="3" borderId="7" xfId="6" applyFont="1" applyFill="1" applyBorder="1" applyAlignment="1" applyProtection="1">
      <alignment horizontal="center" vertical="center" wrapText="1"/>
      <protection locked="0"/>
    </xf>
    <xf numFmtId="56" fontId="13" fillId="3" borderId="3" xfId="2" applyNumberFormat="1" applyFont="1" applyFill="1" applyBorder="1" applyAlignment="1" applyProtection="1">
      <alignment horizontal="center" vertical="center" wrapText="1"/>
      <protection locked="0"/>
    </xf>
    <xf numFmtId="56" fontId="13" fillId="3" borderId="9" xfId="2" applyNumberFormat="1" applyFont="1" applyFill="1" applyBorder="1" applyAlignment="1" applyProtection="1">
      <alignment horizontal="center" vertical="center" wrapText="1"/>
      <protection locked="0"/>
    </xf>
    <xf numFmtId="56" fontId="13" fillId="3" borderId="7" xfId="2" applyNumberFormat="1" applyFont="1" applyFill="1" applyBorder="1" applyAlignment="1" applyProtection="1">
      <alignment horizontal="center" vertical="center" wrapText="1"/>
      <protection locked="0"/>
    </xf>
    <xf numFmtId="0" fontId="25" fillId="2" borderId="13" xfId="4" applyFont="1" applyFill="1" applyBorder="1" applyAlignment="1">
      <alignment horizontal="center" vertical="center" wrapText="1"/>
    </xf>
    <xf numFmtId="0" fontId="25" fillId="2" borderId="13" xfId="4" applyFont="1" applyFill="1" applyBorder="1" applyAlignment="1">
      <alignment horizontal="center" vertical="center"/>
    </xf>
    <xf numFmtId="0" fontId="6" fillId="3" borderId="0" xfId="1" applyFont="1" applyFill="1" applyBorder="1" applyAlignment="1">
      <alignment horizontal="center" vertical="center"/>
    </xf>
    <xf numFmtId="0" fontId="6" fillId="3" borderId="8" xfId="1" applyFont="1" applyFill="1" applyBorder="1" applyAlignment="1">
      <alignment horizontal="center" vertical="center"/>
    </xf>
    <xf numFmtId="0" fontId="6" fillId="3" borderId="4" xfId="1" applyFont="1" applyFill="1" applyBorder="1" applyAlignment="1">
      <alignment horizontal="center" vertical="center"/>
    </xf>
    <xf numFmtId="0" fontId="6" fillId="0" borderId="1" xfId="1" applyFont="1" applyBorder="1" applyAlignment="1">
      <alignment horizontal="left" vertical="center"/>
    </xf>
    <xf numFmtId="0" fontId="6" fillId="0" borderId="4" xfId="1" applyFont="1" applyBorder="1" applyAlignment="1">
      <alignment horizontal="left" vertical="center"/>
    </xf>
    <xf numFmtId="0" fontId="6" fillId="0" borderId="2" xfId="1" applyFont="1" applyBorder="1" applyAlignment="1">
      <alignment horizontal="left" vertical="center"/>
    </xf>
    <xf numFmtId="0" fontId="6" fillId="0" borderId="14" xfId="1" applyFont="1" applyBorder="1" applyAlignment="1">
      <alignment horizontal="left" vertical="center"/>
    </xf>
    <xf numFmtId="0" fontId="6" fillId="0" borderId="0" xfId="1" applyFont="1" applyBorder="1" applyAlignment="1">
      <alignment horizontal="left" vertical="center"/>
    </xf>
    <xf numFmtId="0" fontId="6" fillId="0" borderId="15" xfId="1" applyFont="1" applyBorder="1" applyAlignment="1">
      <alignment horizontal="left" vertical="center"/>
    </xf>
    <xf numFmtId="0" fontId="6" fillId="0" borderId="5" xfId="1" applyFont="1" applyBorder="1" applyAlignment="1">
      <alignment horizontal="left" vertical="center"/>
    </xf>
    <xf numFmtId="0" fontId="6" fillId="0" borderId="8" xfId="1" applyFont="1" applyBorder="1" applyAlignment="1">
      <alignment horizontal="left" vertical="center"/>
    </xf>
    <xf numFmtId="0" fontId="6" fillId="0" borderId="6" xfId="1" applyFont="1" applyBorder="1" applyAlignment="1">
      <alignment horizontal="left" vertical="center"/>
    </xf>
    <xf numFmtId="177" fontId="6" fillId="0" borderId="0" xfId="1" applyNumberFormat="1" applyFont="1" applyAlignment="1">
      <alignment horizontal="left" vertical="center" wrapText="1"/>
    </xf>
    <xf numFmtId="0" fontId="6" fillId="3" borderId="1" xfId="1" applyFont="1" applyFill="1" applyBorder="1" applyAlignment="1">
      <alignment horizontal="center" vertical="center"/>
    </xf>
    <xf numFmtId="0" fontId="6" fillId="3" borderId="2" xfId="1" applyFont="1" applyFill="1" applyBorder="1" applyAlignment="1">
      <alignment horizontal="center" vertical="center"/>
    </xf>
    <xf numFmtId="0" fontId="6" fillId="3" borderId="14" xfId="1" applyFont="1" applyFill="1" applyBorder="1" applyAlignment="1">
      <alignment horizontal="center" vertical="center"/>
    </xf>
    <xf numFmtId="0" fontId="6" fillId="3" borderId="15" xfId="1" applyFont="1" applyFill="1" applyBorder="1" applyAlignment="1">
      <alignment horizontal="center" vertical="center"/>
    </xf>
    <xf numFmtId="0" fontId="6" fillId="3" borderId="1" xfId="1" applyFont="1" applyFill="1" applyBorder="1" applyAlignment="1">
      <alignment horizontal="left" vertical="center"/>
    </xf>
    <xf numFmtId="0" fontId="6" fillId="3" borderId="4" xfId="1" applyFont="1" applyFill="1" applyBorder="1" applyAlignment="1">
      <alignment horizontal="left" vertical="center"/>
    </xf>
    <xf numFmtId="0" fontId="6" fillId="3" borderId="2" xfId="1" applyFont="1" applyFill="1" applyBorder="1" applyAlignment="1">
      <alignment horizontal="left" vertical="center"/>
    </xf>
    <xf numFmtId="0" fontId="6" fillId="3" borderId="14" xfId="1" applyFont="1" applyFill="1" applyBorder="1" applyAlignment="1">
      <alignment horizontal="left" vertical="center"/>
    </xf>
    <xf numFmtId="0" fontId="6" fillId="3" borderId="0" xfId="1" applyFont="1" applyFill="1" applyBorder="1" applyAlignment="1">
      <alignment horizontal="left" vertical="center"/>
    </xf>
    <xf numFmtId="0" fontId="6" fillId="3" borderId="15" xfId="1" applyFont="1" applyFill="1" applyBorder="1" applyAlignment="1">
      <alignment horizontal="left" vertical="center"/>
    </xf>
    <xf numFmtId="0" fontId="6" fillId="3" borderId="5" xfId="1" applyFont="1" applyFill="1" applyBorder="1" applyAlignment="1">
      <alignment horizontal="center" vertical="center"/>
    </xf>
    <xf numFmtId="0" fontId="6" fillId="3" borderId="6" xfId="1" applyFont="1" applyFill="1" applyBorder="1" applyAlignment="1">
      <alignment horizontal="center" vertical="center"/>
    </xf>
    <xf numFmtId="0" fontId="6" fillId="0" borderId="0" xfId="1" applyFont="1" applyAlignment="1">
      <alignment horizontal="center" vertical="center"/>
    </xf>
    <xf numFmtId="0" fontId="6" fillId="0" borderId="1" xfId="1" applyFont="1" applyBorder="1" applyAlignment="1">
      <alignment horizontal="center" vertical="center"/>
    </xf>
    <xf numFmtId="0" fontId="6" fillId="0" borderId="4" xfId="1" applyFont="1" applyBorder="1" applyAlignment="1">
      <alignment horizontal="center" vertical="center"/>
    </xf>
    <xf numFmtId="0" fontId="6" fillId="0" borderId="2" xfId="1" applyFont="1" applyBorder="1" applyAlignment="1">
      <alignment horizontal="center" vertical="center"/>
    </xf>
    <xf numFmtId="0" fontId="6" fillId="0" borderId="5" xfId="1" applyFont="1" applyBorder="1" applyAlignment="1">
      <alignment horizontal="center" vertical="center"/>
    </xf>
    <xf numFmtId="0" fontId="6" fillId="0" borderId="8"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Alignment="1">
      <alignment horizontal="left" vertical="center" wrapText="1"/>
    </xf>
    <xf numFmtId="0" fontId="6" fillId="0" borderId="0" xfId="1" applyFont="1" applyFill="1" applyAlignment="1">
      <alignment horizontal="left" vertical="center" wrapText="1"/>
    </xf>
    <xf numFmtId="0" fontId="6" fillId="0" borderId="0" xfId="1" quotePrefix="1" applyFont="1" applyAlignment="1">
      <alignment horizontal="center" vertical="center"/>
    </xf>
    <xf numFmtId="0" fontId="7" fillId="0" borderId="0" xfId="1" applyFont="1" applyAlignment="1">
      <alignment horizontal="center" vertical="center"/>
    </xf>
    <xf numFmtId="49" fontId="6" fillId="2" borderId="0" xfId="1" applyNumberFormat="1" applyFont="1" applyFill="1" applyAlignment="1">
      <alignment horizontal="distributed" vertical="justify"/>
    </xf>
    <xf numFmtId="0" fontId="6" fillId="2" borderId="0" xfId="1" applyFont="1" applyFill="1" applyAlignment="1">
      <alignment horizontal="distributed" vertical="justify"/>
    </xf>
    <xf numFmtId="0" fontId="6" fillId="0" borderId="0" xfId="1" applyFont="1" applyAlignment="1">
      <alignment horizontal="distributed" vertical="center"/>
    </xf>
    <xf numFmtId="0" fontId="6" fillId="0" borderId="0" xfId="1" applyFont="1" applyAlignment="1">
      <alignment vertical="center"/>
    </xf>
    <xf numFmtId="0" fontId="5" fillId="0" borderId="0" xfId="2" applyAlignment="1">
      <alignment vertical="center"/>
    </xf>
    <xf numFmtId="177" fontId="26" fillId="0" borderId="0" xfId="8" applyNumberFormat="1" applyFont="1" applyAlignment="1">
      <alignment vertical="top" wrapText="1"/>
    </xf>
    <xf numFmtId="0" fontId="26" fillId="0" borderId="5" xfId="8" applyFont="1" applyBorder="1" applyAlignment="1">
      <alignment vertical="center"/>
    </xf>
    <xf numFmtId="0" fontId="26" fillId="0" borderId="8" xfId="8" applyFont="1" applyBorder="1" applyAlignment="1">
      <alignment vertical="center"/>
    </xf>
    <xf numFmtId="0" fontId="7" fillId="0" borderId="5" xfId="8" applyFont="1" applyBorder="1" applyAlignment="1">
      <alignment horizontal="center" vertical="center"/>
    </xf>
    <xf numFmtId="0" fontId="7" fillId="0" borderId="8" xfId="8" applyFont="1" applyBorder="1" applyAlignment="1">
      <alignment horizontal="center" vertical="center"/>
    </xf>
    <xf numFmtId="0" fontId="7" fillId="0" borderId="6" xfId="8" applyFont="1" applyBorder="1" applyAlignment="1">
      <alignment horizontal="center" vertical="center"/>
    </xf>
    <xf numFmtId="0" fontId="26" fillId="0" borderId="6" xfId="8" applyFont="1" applyBorder="1" applyAlignment="1">
      <alignment vertical="center"/>
    </xf>
    <xf numFmtId="0" fontId="26" fillId="0" borderId="5" xfId="8" applyFont="1" applyBorder="1" applyAlignment="1">
      <alignment horizontal="center" vertical="center"/>
    </xf>
    <xf numFmtId="0" fontId="26" fillId="0" borderId="8" xfId="8" applyFont="1" applyBorder="1" applyAlignment="1">
      <alignment horizontal="center" vertical="center"/>
    </xf>
    <xf numFmtId="38" fontId="7" fillId="0" borderId="5" xfId="8" applyNumberFormat="1" applyFont="1" applyBorder="1" applyAlignment="1">
      <alignment horizontal="center" vertical="center"/>
    </xf>
    <xf numFmtId="38" fontId="7" fillId="0" borderId="8" xfId="8" applyNumberFormat="1" applyFont="1" applyBorder="1" applyAlignment="1">
      <alignment horizontal="center" vertical="center"/>
    </xf>
    <xf numFmtId="0" fontId="26" fillId="0" borderId="14" xfId="8" applyFont="1" applyBorder="1" applyAlignment="1">
      <alignment horizontal="center" vertical="center"/>
    </xf>
    <xf numFmtId="0" fontId="26" fillId="0" borderId="0" xfId="8" applyFont="1" applyBorder="1" applyAlignment="1">
      <alignment horizontal="center" vertical="center"/>
    </xf>
    <xf numFmtId="38" fontId="7" fillId="0" borderId="14" xfId="8" applyNumberFormat="1" applyFont="1" applyBorder="1" applyAlignment="1">
      <alignment horizontal="center" vertical="center"/>
    </xf>
    <xf numFmtId="38" fontId="7" fillId="0" borderId="0" xfId="8" applyNumberFormat="1" applyFont="1" applyBorder="1" applyAlignment="1">
      <alignment horizontal="center" vertical="center"/>
    </xf>
    <xf numFmtId="0" fontId="7" fillId="0" borderId="15" xfId="8" applyFont="1" applyBorder="1" applyAlignment="1">
      <alignment horizontal="center" vertical="center"/>
    </xf>
    <xf numFmtId="0" fontId="26" fillId="0" borderId="0" xfId="8" applyFont="1" applyBorder="1" applyAlignment="1">
      <alignment vertical="center"/>
    </xf>
    <xf numFmtId="0" fontId="26" fillId="0" borderId="15" xfId="8" applyFont="1" applyBorder="1" applyAlignment="1">
      <alignment vertical="center"/>
    </xf>
    <xf numFmtId="0" fontId="7" fillId="0" borderId="14" xfId="8" applyFont="1" applyBorder="1" applyAlignment="1">
      <alignment horizontal="center" vertical="center"/>
    </xf>
    <xf numFmtId="0" fontId="7" fillId="0" borderId="0" xfId="8" applyFont="1" applyBorder="1" applyAlignment="1">
      <alignment horizontal="center" vertical="center"/>
    </xf>
    <xf numFmtId="0" fontId="26" fillId="0" borderId="1" xfId="8" applyFont="1" applyBorder="1" applyAlignment="1">
      <alignment vertical="center"/>
    </xf>
    <xf numFmtId="0" fontId="26" fillId="0" borderId="4" xfId="8" applyFont="1" applyBorder="1" applyAlignment="1">
      <alignment vertical="center"/>
    </xf>
    <xf numFmtId="0" fontId="7" fillId="0" borderId="1" xfId="8" applyFont="1" applyBorder="1" applyAlignment="1">
      <alignment vertical="center"/>
    </xf>
    <xf numFmtId="0" fontId="7" fillId="0" borderId="4" xfId="8" applyFont="1" applyBorder="1" applyAlignment="1">
      <alignment vertical="center"/>
    </xf>
    <xf numFmtId="0" fontId="7" fillId="0" borderId="2" xfId="8" applyFont="1" applyBorder="1" applyAlignment="1">
      <alignment vertical="center"/>
    </xf>
    <xf numFmtId="0" fontId="26" fillId="0" borderId="2" xfId="8" applyFont="1" applyBorder="1" applyAlignment="1">
      <alignment vertical="center"/>
    </xf>
    <xf numFmtId="0" fontId="7" fillId="0" borderId="14" xfId="8" applyFont="1" applyBorder="1" applyAlignment="1">
      <alignment vertical="center"/>
    </xf>
    <xf numFmtId="0" fontId="7" fillId="0" borderId="0" xfId="8" applyFont="1" applyBorder="1" applyAlignment="1">
      <alignment vertical="center"/>
    </xf>
    <xf numFmtId="0" fontId="7" fillId="0" borderId="15" xfId="8" applyFont="1" applyBorder="1" applyAlignment="1">
      <alignment vertical="center"/>
    </xf>
    <xf numFmtId="0" fontId="26" fillId="0" borderId="3" xfId="8" applyFont="1" applyBorder="1" applyAlignment="1">
      <alignment horizontal="center" vertical="center"/>
    </xf>
    <xf numFmtId="38" fontId="7" fillId="3" borderId="14" xfId="9" applyFont="1" applyFill="1" applyBorder="1" applyAlignment="1" applyProtection="1">
      <alignment horizontal="center" vertical="center"/>
      <protection locked="0"/>
    </xf>
    <xf numFmtId="38" fontId="7" fillId="3" borderId="0" xfId="9" applyFont="1" applyFill="1" applyBorder="1" applyAlignment="1" applyProtection="1">
      <alignment horizontal="center" vertical="center"/>
      <protection locked="0"/>
    </xf>
    <xf numFmtId="38" fontId="7" fillId="3" borderId="15" xfId="9" applyFont="1" applyFill="1" applyBorder="1" applyAlignment="1" applyProtection="1">
      <alignment horizontal="center" vertical="center"/>
      <protection locked="0"/>
    </xf>
    <xf numFmtId="0" fontId="7" fillId="0" borderId="0" xfId="8" applyFont="1" applyAlignment="1">
      <alignment horizontal="center" vertical="center"/>
    </xf>
    <xf numFmtId="0" fontId="28" fillId="2" borderId="0" xfId="8" applyFont="1" applyFill="1" applyAlignment="1">
      <alignment horizontal="left" vertical="center" wrapText="1"/>
    </xf>
    <xf numFmtId="0" fontId="28" fillId="2" borderId="0" xfId="8" applyFont="1" applyFill="1" applyAlignment="1">
      <alignment horizontal="left" vertical="center"/>
    </xf>
  </cellXfs>
  <cellStyles count="14">
    <cellStyle name="パーセント 2" xfId="13"/>
    <cellStyle name="桁区切り" xfId="5" builtinId="6"/>
    <cellStyle name="桁区切り 2" xfId="9"/>
    <cellStyle name="桁区切り 3" xfId="3"/>
    <cellStyle name="桁区切り 4" xfId="12"/>
    <cellStyle name="標準" xfId="0" builtinId="0"/>
    <cellStyle name="標準 2" xfId="2"/>
    <cellStyle name="標準 2 2" xfId="4"/>
    <cellStyle name="標準 2 3" xfId="6"/>
    <cellStyle name="標準 3" xfId="8"/>
    <cellStyle name="標準 4" xfId="10"/>
    <cellStyle name="標準 5" xfId="11"/>
    <cellStyle name="標準 6" xfId="7"/>
    <cellStyle name="標準_○H23交付要綱様式（昨年度様式を含む）" xfId="1"/>
  </cellStyles>
  <dxfs count="0"/>
  <tableStyles count="0" defaultTableStyle="TableStyleMedium2" defaultPivotStyle="PivotStyleLight16"/>
  <colors>
    <mruColors>
      <color rgb="FFF8CBAD"/>
      <color rgb="FFE6CBAD"/>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1402772</xdr:colOff>
      <xdr:row>4</xdr:row>
      <xdr:rowOff>34638</xdr:rowOff>
    </xdr:from>
    <xdr:to>
      <xdr:col>5</xdr:col>
      <xdr:colOff>69272</xdr:colOff>
      <xdr:row>42</xdr:row>
      <xdr:rowOff>311727</xdr:rowOff>
    </xdr:to>
    <xdr:sp macro="" textlink="">
      <xdr:nvSpPr>
        <xdr:cNvPr id="2" name="楕円 1"/>
        <xdr:cNvSpPr/>
      </xdr:nvSpPr>
      <xdr:spPr>
        <a:xfrm>
          <a:off x="6425045" y="1956956"/>
          <a:ext cx="1714500" cy="1749135"/>
        </a:xfrm>
        <a:prstGeom prst="ellipse">
          <a:avLst/>
        </a:prstGeom>
        <a:noFill/>
        <a:ln w="38100">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710046</xdr:colOff>
      <xdr:row>44</xdr:row>
      <xdr:rowOff>86591</xdr:rowOff>
    </xdr:from>
    <xdr:to>
      <xdr:col>9</xdr:col>
      <xdr:colOff>173182</xdr:colOff>
      <xdr:row>45</xdr:row>
      <xdr:rowOff>242454</xdr:rowOff>
    </xdr:to>
    <xdr:sp macro="" textlink="">
      <xdr:nvSpPr>
        <xdr:cNvPr id="3" name="線吹き出し 2 (枠付き) 2"/>
        <xdr:cNvSpPr/>
      </xdr:nvSpPr>
      <xdr:spPr>
        <a:xfrm>
          <a:off x="8780319" y="4416136"/>
          <a:ext cx="5559136" cy="571500"/>
        </a:xfrm>
        <a:prstGeom prst="borderCallout2">
          <a:avLst>
            <a:gd name="adj1" fmla="val 33901"/>
            <a:gd name="adj2" fmla="val -856"/>
            <a:gd name="adj3" fmla="val -19943"/>
            <a:gd name="adj4" fmla="val -24726"/>
            <a:gd name="adj5" fmla="val -124054"/>
            <a:gd name="adj6" fmla="val -3238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要入力。未入力の場合、申請額が「０円」となります。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329118</xdr:colOff>
      <xdr:row>10</xdr:row>
      <xdr:rowOff>247807</xdr:rowOff>
    </xdr:from>
    <xdr:to>
      <xdr:col>26</xdr:col>
      <xdr:colOff>104543</xdr:colOff>
      <xdr:row>15</xdr:row>
      <xdr:rowOff>185853</xdr:rowOff>
    </xdr:to>
    <xdr:sp macro="" textlink="">
      <xdr:nvSpPr>
        <xdr:cNvPr id="2" name="テキスト ボックス 1"/>
        <xdr:cNvSpPr txBox="1"/>
      </xdr:nvSpPr>
      <xdr:spPr>
        <a:xfrm>
          <a:off x="6590063" y="4394667"/>
          <a:ext cx="4491462" cy="1854662"/>
        </a:xfrm>
        <a:prstGeom prst="rect">
          <a:avLst/>
        </a:prstGeom>
        <a:solidFill>
          <a:schemeClr val="accent4">
            <a:lumMod val="20000"/>
            <a:lumOff val="8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2800">
              <a:solidFill>
                <a:srgbClr val="FF0000"/>
              </a:solidFill>
            </a:rPr>
            <a:t>段階</a:t>
          </a:r>
          <a:r>
            <a:rPr kumimoji="1" lang="en-US" altLang="ja-JP" sz="2800">
              <a:solidFill>
                <a:srgbClr val="FF0000"/>
              </a:solidFill>
            </a:rPr>
            <a:t>Ⅰ</a:t>
          </a:r>
          <a:r>
            <a:rPr kumimoji="1" lang="ja-JP" altLang="en-US" sz="2800">
              <a:solidFill>
                <a:srgbClr val="FF0000"/>
              </a:solidFill>
            </a:rPr>
            <a:t>以上でない日は補助対象外であるため、入力しないでください。</a:t>
          </a:r>
        </a:p>
      </xdr:txBody>
    </xdr:sp>
    <xdr:clientData/>
  </xdr:twoCellAnchor>
  <xdr:twoCellAnchor>
    <xdr:from>
      <xdr:col>5</xdr:col>
      <xdr:colOff>1173202</xdr:colOff>
      <xdr:row>12</xdr:row>
      <xdr:rowOff>185854</xdr:rowOff>
    </xdr:from>
    <xdr:to>
      <xdr:col>12</xdr:col>
      <xdr:colOff>116159</xdr:colOff>
      <xdr:row>15</xdr:row>
      <xdr:rowOff>209085</xdr:rowOff>
    </xdr:to>
    <xdr:sp macro="" textlink="">
      <xdr:nvSpPr>
        <xdr:cNvPr id="3" name="楕円 2"/>
        <xdr:cNvSpPr/>
      </xdr:nvSpPr>
      <xdr:spPr>
        <a:xfrm>
          <a:off x="3089818" y="5099360"/>
          <a:ext cx="3287286" cy="1173201"/>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243932</xdr:colOff>
      <xdr:row>17</xdr:row>
      <xdr:rowOff>209085</xdr:rowOff>
    </xdr:from>
    <xdr:to>
      <xdr:col>25</xdr:col>
      <xdr:colOff>81310</xdr:colOff>
      <xdr:row>41</xdr:row>
      <xdr:rowOff>243933</xdr:rowOff>
    </xdr:to>
    <xdr:sp macro="" textlink="">
      <xdr:nvSpPr>
        <xdr:cNvPr id="4" name="線吹き出し 1 (枠付き) 3"/>
        <xdr:cNvSpPr/>
      </xdr:nvSpPr>
      <xdr:spPr>
        <a:xfrm>
          <a:off x="6504877" y="7039207"/>
          <a:ext cx="4216555" cy="1138354"/>
        </a:xfrm>
        <a:prstGeom prst="borderCallout1">
          <a:avLst>
            <a:gd name="adj1" fmla="val 383"/>
            <a:gd name="adj2" fmla="val 5166"/>
            <a:gd name="adj3" fmla="val -70476"/>
            <a:gd name="adj4" fmla="val -26456"/>
          </a:avLst>
        </a:prstGeom>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同一商品名・規格でも、単価が異なる場合は、別行に記載</a:t>
          </a:r>
        </a:p>
      </xdr:txBody>
    </xdr:sp>
    <xdr:clientData/>
  </xdr:twoCellAnchor>
  <xdr:twoCellAnchor>
    <xdr:from>
      <xdr:col>4</xdr:col>
      <xdr:colOff>220701</xdr:colOff>
      <xdr:row>9</xdr:row>
      <xdr:rowOff>894420</xdr:rowOff>
    </xdr:from>
    <xdr:to>
      <xdr:col>6</xdr:col>
      <xdr:colOff>162622</xdr:colOff>
      <xdr:row>11</xdr:row>
      <xdr:rowOff>58078</xdr:rowOff>
    </xdr:to>
    <xdr:sp macro="" textlink="">
      <xdr:nvSpPr>
        <xdr:cNvPr id="5" name="楕円 4"/>
        <xdr:cNvSpPr/>
      </xdr:nvSpPr>
      <xdr:spPr>
        <a:xfrm>
          <a:off x="1800457" y="3705457"/>
          <a:ext cx="1521677" cy="499481"/>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139391</xdr:colOff>
      <xdr:row>5</xdr:row>
      <xdr:rowOff>116159</xdr:rowOff>
    </xdr:from>
    <xdr:to>
      <xdr:col>20</xdr:col>
      <xdr:colOff>278781</xdr:colOff>
      <xdr:row>10</xdr:row>
      <xdr:rowOff>92926</xdr:rowOff>
    </xdr:to>
    <xdr:sp macro="" textlink="">
      <xdr:nvSpPr>
        <xdr:cNvPr id="6" name="線吹き出し 1 (枠付き) 5"/>
        <xdr:cNvSpPr/>
      </xdr:nvSpPr>
      <xdr:spPr>
        <a:xfrm>
          <a:off x="4460489" y="1773354"/>
          <a:ext cx="3972621" cy="2067621"/>
        </a:xfrm>
        <a:prstGeom prst="borderCallout1">
          <a:avLst>
            <a:gd name="adj1" fmla="val 14205"/>
            <a:gd name="adj2" fmla="val -344"/>
            <a:gd name="adj3" fmla="val 92282"/>
            <a:gd name="adj4" fmla="val -53452"/>
          </a:avLst>
        </a:prstGeom>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同一商品名・規格、同一単価で複数の納品日がある場合は、提出資料の納品書に記載の納品日の最初と最後の日が属する月を記載。</a:t>
          </a:r>
          <a:endParaRPr kumimoji="1" lang="en-US" altLang="ja-JP" sz="1800"/>
        </a:p>
        <a:p>
          <a:pPr algn="l"/>
          <a:r>
            <a:rPr kumimoji="1" lang="en-US" altLang="ja-JP" sz="1800"/>
            <a:t>※</a:t>
          </a:r>
          <a:r>
            <a:rPr kumimoji="1" lang="ja-JP" altLang="en-US" sz="1800"/>
            <a:t>納品日が</a:t>
          </a:r>
          <a:r>
            <a:rPr kumimoji="1" lang="en-US" altLang="ja-JP" sz="1800"/>
            <a:t>R5.10.1</a:t>
          </a:r>
          <a:r>
            <a:rPr kumimoji="1" lang="ja-JP" altLang="en-US" sz="1800"/>
            <a:t>、</a:t>
          </a:r>
          <a:r>
            <a:rPr kumimoji="1" lang="en-US" altLang="ja-JP" sz="1800"/>
            <a:t>R5.11.1</a:t>
          </a:r>
          <a:r>
            <a:rPr kumimoji="1" lang="ja-JP" altLang="en-US" sz="1800"/>
            <a:t>、</a:t>
          </a:r>
          <a:r>
            <a:rPr kumimoji="1" lang="en-US" altLang="ja-JP" sz="1800"/>
            <a:t>R5.11.15</a:t>
          </a:r>
          <a:r>
            <a:rPr kumimoji="1" lang="ja-JP" altLang="en-US" sz="1800"/>
            <a:t>、</a:t>
          </a:r>
          <a:r>
            <a:rPr kumimoji="1" lang="en-US" altLang="ja-JP" sz="1800"/>
            <a:t>R5.11.30</a:t>
          </a:r>
          <a:r>
            <a:rPr kumimoji="1" lang="ja-JP" altLang="en-US" sz="1800"/>
            <a:t>の場合は例のとおり記載</a:t>
          </a:r>
          <a:endParaRPr kumimoji="1" lang="en-US" altLang="ja-JP" sz="1800"/>
        </a:p>
      </xdr:txBody>
    </xdr:sp>
    <xdr:clientData/>
  </xdr:twoCellAnchor>
  <xdr:twoCellAnchor>
    <xdr:from>
      <xdr:col>3</xdr:col>
      <xdr:colOff>325243</xdr:colOff>
      <xdr:row>9</xdr:row>
      <xdr:rowOff>685336</xdr:rowOff>
    </xdr:from>
    <xdr:to>
      <xdr:col>6</xdr:col>
      <xdr:colOff>336858</xdr:colOff>
      <xdr:row>17</xdr:row>
      <xdr:rowOff>197469</xdr:rowOff>
    </xdr:to>
    <xdr:sp macro="" textlink="">
      <xdr:nvSpPr>
        <xdr:cNvPr id="7" name="楕円 6"/>
        <xdr:cNvSpPr/>
      </xdr:nvSpPr>
      <xdr:spPr>
        <a:xfrm>
          <a:off x="1568139" y="3879696"/>
          <a:ext cx="1928231" cy="3147895"/>
        </a:xfrm>
        <a:prstGeom prst="ellipse">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185855</xdr:colOff>
      <xdr:row>18</xdr:row>
      <xdr:rowOff>46462</xdr:rowOff>
    </xdr:from>
    <xdr:to>
      <xdr:col>12</xdr:col>
      <xdr:colOff>69696</xdr:colOff>
      <xdr:row>45</xdr:row>
      <xdr:rowOff>38720</xdr:rowOff>
    </xdr:to>
    <xdr:sp macro="" textlink="">
      <xdr:nvSpPr>
        <xdr:cNvPr id="8" name="線吹き出し 1 (枠付き) 7"/>
        <xdr:cNvSpPr/>
      </xdr:nvSpPr>
      <xdr:spPr>
        <a:xfrm>
          <a:off x="441404" y="6830121"/>
          <a:ext cx="5366524" cy="1827562"/>
        </a:xfrm>
        <a:prstGeom prst="borderCallout1">
          <a:avLst>
            <a:gd name="adj1" fmla="val -638"/>
            <a:gd name="adj2" fmla="val 207"/>
            <a:gd name="adj3" fmla="val -85062"/>
            <a:gd name="adj4" fmla="val 19845"/>
          </a:avLst>
        </a:prstGeom>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納品時期は、事業対象期間の</a:t>
          </a:r>
          <a:r>
            <a:rPr kumimoji="1" lang="en-US" altLang="ja-JP" sz="1800"/>
            <a:t>R5</a:t>
          </a:r>
          <a:r>
            <a:rPr kumimoji="1" lang="ja-JP" altLang="en-US" sz="1800"/>
            <a:t>年</a:t>
          </a:r>
          <a:r>
            <a:rPr kumimoji="1" lang="en-US" altLang="ja-JP" sz="1800"/>
            <a:t>10</a:t>
          </a:r>
          <a:r>
            <a:rPr kumimoji="1" lang="ja-JP" altLang="en-US" sz="1800"/>
            <a:t>月～</a:t>
          </a:r>
          <a:r>
            <a:rPr kumimoji="1" lang="en-US" altLang="ja-JP" sz="1800"/>
            <a:t>R6</a:t>
          </a:r>
          <a:r>
            <a:rPr kumimoji="1" lang="ja-JP" altLang="en-US" sz="1800"/>
            <a:t>年</a:t>
          </a:r>
          <a:r>
            <a:rPr kumimoji="1" lang="en-US" altLang="ja-JP" sz="1800"/>
            <a:t>3</a:t>
          </a:r>
          <a:r>
            <a:rPr kumimoji="1" lang="ja-JP" altLang="en-US" sz="1800"/>
            <a:t>月までの間を記載のこと。（それ以外の期間については、補助対象外。）</a:t>
          </a:r>
          <a:endParaRPr kumimoji="1" lang="en-US" altLang="ja-JP" sz="1800"/>
        </a:p>
        <a:p>
          <a:pPr algn="l"/>
          <a:r>
            <a:rPr kumimoji="1" lang="ja-JP" altLang="en-US" sz="1800"/>
            <a:t>ただし、納品日については、知事が指定した期間内である必要はありません。</a:t>
          </a:r>
        </a:p>
      </xdr:txBody>
    </xdr:sp>
    <xdr:clientData/>
  </xdr:twoCellAnchor>
  <xdr:twoCellAnchor>
    <xdr:from>
      <xdr:col>42</xdr:col>
      <xdr:colOff>325244</xdr:colOff>
      <xdr:row>48</xdr:row>
      <xdr:rowOff>185853</xdr:rowOff>
    </xdr:from>
    <xdr:to>
      <xdr:col>47</xdr:col>
      <xdr:colOff>0</xdr:colOff>
      <xdr:row>53</xdr:row>
      <xdr:rowOff>1</xdr:rowOff>
    </xdr:to>
    <xdr:sp macro="" textlink="">
      <xdr:nvSpPr>
        <xdr:cNvPr id="9" name="楕円 8"/>
        <xdr:cNvSpPr/>
      </xdr:nvSpPr>
      <xdr:spPr>
        <a:xfrm>
          <a:off x="16691982" y="9827012"/>
          <a:ext cx="2195396" cy="106866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116160</xdr:colOff>
      <xdr:row>40</xdr:row>
      <xdr:rowOff>255549</xdr:rowOff>
    </xdr:from>
    <xdr:to>
      <xdr:col>43</xdr:col>
      <xdr:colOff>278781</xdr:colOff>
      <xdr:row>47</xdr:row>
      <xdr:rowOff>278781</xdr:rowOff>
    </xdr:to>
    <xdr:sp macro="" textlink="">
      <xdr:nvSpPr>
        <xdr:cNvPr id="12" name="線吹き出し 1 (枠付き) 11"/>
        <xdr:cNvSpPr/>
      </xdr:nvSpPr>
      <xdr:spPr>
        <a:xfrm>
          <a:off x="11430001" y="7468994"/>
          <a:ext cx="5552378" cy="2137317"/>
        </a:xfrm>
        <a:prstGeom prst="borderCallout1">
          <a:avLst>
            <a:gd name="adj1" fmla="val 383"/>
            <a:gd name="adj2" fmla="val 99797"/>
            <a:gd name="adj3" fmla="val 110610"/>
            <a:gd name="adj4" fmla="val 110587"/>
          </a:avLst>
        </a:prstGeom>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「有」の場合は、員数を超えた理由を「事業計画書」へ記載のこと。</a:t>
          </a:r>
          <a:endParaRPr kumimoji="1" lang="en-US" altLang="ja-JP" sz="1800"/>
        </a:p>
        <a:p>
          <a:pPr algn="l"/>
          <a:r>
            <a:rPr kumimoji="1" lang="ja-JP" altLang="en-US" sz="1800"/>
            <a:t>申請内容が、本補助金の目的外と判断された場合、補助対象外となります。</a:t>
          </a:r>
          <a:endParaRPr kumimoji="1" lang="en-US" altLang="ja-JP" sz="1800"/>
        </a:p>
        <a:p>
          <a:pPr algn="l"/>
          <a:r>
            <a:rPr kumimoji="1" lang="ja-JP" altLang="en-US" sz="1800"/>
            <a:t>本補助金は、コロナ患者（疑い患者含む）への対応に実際に使用した個人防護具が対象となります。</a:t>
          </a:r>
        </a:p>
      </xdr:txBody>
    </xdr:sp>
    <xdr:clientData/>
  </xdr:twoCellAnchor>
  <xdr:twoCellAnchor>
    <xdr:from>
      <xdr:col>9</xdr:col>
      <xdr:colOff>46463</xdr:colOff>
      <xdr:row>51</xdr:row>
      <xdr:rowOff>116158</xdr:rowOff>
    </xdr:from>
    <xdr:to>
      <xdr:col>35</xdr:col>
      <xdr:colOff>220700</xdr:colOff>
      <xdr:row>54</xdr:row>
      <xdr:rowOff>127773</xdr:rowOff>
    </xdr:to>
    <xdr:sp macro="" textlink="">
      <xdr:nvSpPr>
        <xdr:cNvPr id="11" name="線吹き出し 1 (枠付き) 10"/>
        <xdr:cNvSpPr/>
      </xdr:nvSpPr>
      <xdr:spPr>
        <a:xfrm>
          <a:off x="5575609" y="10384573"/>
          <a:ext cx="8653811" cy="952499"/>
        </a:xfrm>
        <a:prstGeom prst="borderCallout1">
          <a:avLst>
            <a:gd name="adj1" fmla="val 383"/>
            <a:gd name="adj2" fmla="val 99797"/>
            <a:gd name="adj3" fmla="val 76388"/>
            <a:gd name="adj4" fmla="val 130895"/>
          </a:avLst>
        </a:prstGeom>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「有。補助上限を超過。申請不可。」の場合は、補助上限（員数の２倍）を超えていますので、再度</a:t>
          </a:r>
          <a:r>
            <a:rPr kumimoji="1" lang="en-US" altLang="ja-JP" sz="1800">
              <a:solidFill>
                <a:schemeClr val="lt1"/>
              </a:solidFill>
              <a:effectLst/>
              <a:latin typeface="+mn-lt"/>
              <a:ea typeface="+mn-ea"/>
              <a:cs typeface="+mn-cs"/>
            </a:rPr>
            <a:t>Q&amp;A</a:t>
          </a:r>
          <a:r>
            <a:rPr kumimoji="1" lang="ja-JP" altLang="ja-JP" sz="1800">
              <a:solidFill>
                <a:schemeClr val="lt1"/>
              </a:solidFill>
              <a:effectLst/>
              <a:latin typeface="+mn-lt"/>
              <a:ea typeface="+mn-ea"/>
              <a:cs typeface="+mn-cs"/>
            </a:rPr>
            <a:t>「個人防護具」欄</a:t>
          </a:r>
          <a:r>
            <a:rPr kumimoji="1" lang="ja-JP" altLang="en-US" sz="1800">
              <a:solidFill>
                <a:schemeClr val="lt1"/>
              </a:solidFill>
              <a:effectLst/>
              <a:latin typeface="+mn-lt"/>
              <a:ea typeface="+mn-ea"/>
              <a:cs typeface="+mn-cs"/>
            </a:rPr>
            <a:t>にて</a:t>
          </a:r>
          <a:r>
            <a:rPr kumimoji="1" lang="ja-JP" altLang="en-US" sz="1800"/>
            <a:t>補助要件を確認してください。</a:t>
          </a:r>
          <a:endParaRPr kumimoji="1" lang="en-US" altLang="ja-JP" sz="1800"/>
        </a:p>
      </xdr:txBody>
    </xdr:sp>
    <xdr:clientData/>
  </xdr:twoCellAnchor>
  <xdr:twoCellAnchor>
    <xdr:from>
      <xdr:col>42</xdr:col>
      <xdr:colOff>325243</xdr:colOff>
      <xdr:row>52</xdr:row>
      <xdr:rowOff>267165</xdr:rowOff>
    </xdr:from>
    <xdr:to>
      <xdr:col>46</xdr:col>
      <xdr:colOff>685334</xdr:colOff>
      <xdr:row>57</xdr:row>
      <xdr:rowOff>23234</xdr:rowOff>
    </xdr:to>
    <xdr:sp macro="" textlink="">
      <xdr:nvSpPr>
        <xdr:cNvPr id="13" name="楕円 12"/>
        <xdr:cNvSpPr/>
      </xdr:nvSpPr>
      <xdr:spPr>
        <a:xfrm>
          <a:off x="16691981" y="10849208"/>
          <a:ext cx="2195396" cy="1324209"/>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174236</xdr:colOff>
      <xdr:row>16</xdr:row>
      <xdr:rowOff>325485</xdr:rowOff>
    </xdr:from>
    <xdr:to>
      <xdr:col>26</xdr:col>
      <xdr:colOff>331807</xdr:colOff>
      <xdr:row>51</xdr:row>
      <xdr:rowOff>92927</xdr:rowOff>
    </xdr:to>
    <xdr:cxnSp macro="">
      <xdr:nvCxnSpPr>
        <xdr:cNvPr id="14" name="直線矢印コネクタ 13"/>
        <xdr:cNvCxnSpPr>
          <a:endCxn id="16" idx="5"/>
        </xdr:cNvCxnSpPr>
      </xdr:nvCxnSpPr>
      <xdr:spPr>
        <a:xfrm flipV="1">
          <a:off x="9803779" y="6388961"/>
          <a:ext cx="1505010" cy="3972381"/>
        </a:xfrm>
        <a:prstGeom prst="straightConnector1">
          <a:avLst/>
        </a:prstGeom>
        <a:ln w="44450">
          <a:solidFill>
            <a:schemeClr val="accent6"/>
          </a:solidFill>
          <a:prstDash val="sys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267165</xdr:colOff>
      <xdr:row>15</xdr:row>
      <xdr:rowOff>371708</xdr:rowOff>
    </xdr:from>
    <xdr:to>
      <xdr:col>28</xdr:col>
      <xdr:colOff>34846</xdr:colOff>
      <xdr:row>16</xdr:row>
      <xdr:rowOff>383322</xdr:rowOff>
    </xdr:to>
    <xdr:sp macro="" textlink="">
      <xdr:nvSpPr>
        <xdr:cNvPr id="16" name="楕円 15"/>
        <xdr:cNvSpPr/>
      </xdr:nvSpPr>
      <xdr:spPr>
        <a:xfrm flipH="1">
          <a:off x="11244147" y="6051860"/>
          <a:ext cx="441400" cy="394938"/>
        </a:xfrm>
        <a:prstGeom prst="ellipse">
          <a:avLst/>
        </a:prstGeom>
        <a:noFill/>
        <a:ln w="254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139384</xdr:colOff>
      <xdr:row>9</xdr:row>
      <xdr:rowOff>58079</xdr:rowOff>
    </xdr:from>
    <xdr:to>
      <xdr:col>46</xdr:col>
      <xdr:colOff>348470</xdr:colOff>
      <xdr:row>9</xdr:row>
      <xdr:rowOff>604024</xdr:rowOff>
    </xdr:to>
    <xdr:sp macro="" textlink="">
      <xdr:nvSpPr>
        <xdr:cNvPr id="20" name="線吹き出し 1 (枠付き) 19"/>
        <xdr:cNvSpPr/>
      </xdr:nvSpPr>
      <xdr:spPr>
        <a:xfrm>
          <a:off x="12800664" y="2869116"/>
          <a:ext cx="5749849" cy="545945"/>
        </a:xfrm>
        <a:prstGeom prst="borderCallout1">
          <a:avLst>
            <a:gd name="adj1" fmla="val 14205"/>
            <a:gd name="adj2" fmla="val -344"/>
            <a:gd name="adj3" fmla="val -87881"/>
            <a:gd name="adj4" fmla="val -16545"/>
          </a:avLst>
        </a:prstGeom>
        <a:ln w="317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員数については、</a:t>
          </a:r>
          <a:r>
            <a:rPr kumimoji="1" lang="en-US" altLang="ja-JP" sz="1800"/>
            <a:t>Q&amp;A</a:t>
          </a:r>
          <a:r>
            <a:rPr kumimoji="1" lang="ja-JP" altLang="en-US" sz="1800"/>
            <a:t>「個人防護具」欄を参照</a:t>
          </a:r>
          <a:endParaRPr kumimoji="1" lang="en-US" altLang="ja-JP" sz="1800"/>
        </a:p>
      </xdr:txBody>
    </xdr:sp>
    <xdr:clientData/>
  </xdr:twoCellAnchor>
  <xdr:twoCellAnchor>
    <xdr:from>
      <xdr:col>26</xdr:col>
      <xdr:colOff>267165</xdr:colOff>
      <xdr:row>6</xdr:row>
      <xdr:rowOff>104543</xdr:rowOff>
    </xdr:from>
    <xdr:to>
      <xdr:col>42</xdr:col>
      <xdr:colOff>325244</xdr:colOff>
      <xdr:row>6</xdr:row>
      <xdr:rowOff>325244</xdr:rowOff>
    </xdr:to>
    <xdr:sp macro="" textlink="">
      <xdr:nvSpPr>
        <xdr:cNvPr id="21" name="正方形/長方形 20"/>
        <xdr:cNvSpPr/>
      </xdr:nvSpPr>
      <xdr:spPr>
        <a:xfrm>
          <a:off x="11244147" y="2148933"/>
          <a:ext cx="5447835" cy="220701"/>
        </a:xfrm>
        <a:prstGeom prst="rect">
          <a:avLst/>
        </a:prstGeom>
        <a:noFill/>
        <a:ln w="476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131646</xdr:colOff>
      <xdr:row>11</xdr:row>
      <xdr:rowOff>69695</xdr:rowOff>
    </xdr:from>
    <xdr:to>
      <xdr:col>41</xdr:col>
      <xdr:colOff>209083</xdr:colOff>
      <xdr:row>16</xdr:row>
      <xdr:rowOff>178109</xdr:rowOff>
    </xdr:to>
    <xdr:sp macro="" textlink="">
      <xdr:nvSpPr>
        <xdr:cNvPr id="2" name="テキスト ボックス 1"/>
        <xdr:cNvSpPr txBox="1"/>
      </xdr:nvSpPr>
      <xdr:spPr>
        <a:xfrm>
          <a:off x="11782347" y="4599878"/>
          <a:ext cx="4456614" cy="2025030"/>
        </a:xfrm>
        <a:prstGeom prst="rect">
          <a:avLst/>
        </a:prstGeom>
        <a:solidFill>
          <a:schemeClr val="accent4">
            <a:lumMod val="20000"/>
            <a:lumOff val="80000"/>
          </a:schemeClr>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800" b="0" i="0" u="none" strike="noStrike" kern="0" cap="none" spc="0" normalizeH="0" baseline="0" noProof="0">
              <a:ln>
                <a:noFill/>
              </a:ln>
              <a:solidFill>
                <a:srgbClr val="FF0000"/>
              </a:solidFill>
              <a:effectLst/>
              <a:uLnTx/>
              <a:uFillTx/>
              <a:latin typeface="+mn-lt"/>
              <a:ea typeface="+mn-ea"/>
              <a:cs typeface="+mn-cs"/>
            </a:rPr>
            <a:t>段階</a:t>
          </a:r>
          <a:r>
            <a:rPr kumimoji="1" lang="en-US" altLang="ja-JP" sz="2800" b="0" i="0" u="none" strike="noStrike" kern="0" cap="none" spc="0" normalizeH="0" baseline="0" noProof="0">
              <a:ln>
                <a:noFill/>
              </a:ln>
              <a:solidFill>
                <a:srgbClr val="FF0000"/>
              </a:solidFill>
              <a:effectLst/>
              <a:uLnTx/>
              <a:uFillTx/>
              <a:latin typeface="+mn-lt"/>
              <a:ea typeface="+mn-ea"/>
              <a:cs typeface="+mn-cs"/>
            </a:rPr>
            <a:t>Ⅰ</a:t>
          </a:r>
          <a:r>
            <a:rPr kumimoji="1" lang="ja-JP" altLang="en-US" sz="2800" b="0" i="0" u="none" strike="noStrike" kern="0" cap="none" spc="0" normalizeH="0" baseline="0" noProof="0">
              <a:ln>
                <a:noFill/>
              </a:ln>
              <a:solidFill>
                <a:srgbClr val="FF0000"/>
              </a:solidFill>
              <a:effectLst/>
              <a:uLnTx/>
              <a:uFillTx/>
              <a:latin typeface="+mn-lt"/>
              <a:ea typeface="+mn-ea"/>
              <a:cs typeface="+mn-cs"/>
            </a:rPr>
            <a:t>以上でない日は補助対象外であるため、入力しないでください。</a:t>
          </a:r>
        </a:p>
      </xdr:txBody>
    </xdr:sp>
    <xdr:clientData/>
  </xdr:twoCellAnchor>
  <xdr:twoCellAnchor>
    <xdr:from>
      <xdr:col>42</xdr:col>
      <xdr:colOff>325249</xdr:colOff>
      <xdr:row>48</xdr:row>
      <xdr:rowOff>116158</xdr:rowOff>
    </xdr:from>
    <xdr:to>
      <xdr:col>47</xdr:col>
      <xdr:colOff>5</xdr:colOff>
      <xdr:row>52</xdr:row>
      <xdr:rowOff>197470</xdr:rowOff>
    </xdr:to>
    <xdr:sp macro="" textlink="">
      <xdr:nvSpPr>
        <xdr:cNvPr id="7" name="楕円 6"/>
        <xdr:cNvSpPr/>
      </xdr:nvSpPr>
      <xdr:spPr>
        <a:xfrm>
          <a:off x="16691987" y="9757317"/>
          <a:ext cx="2195396" cy="1022196"/>
        </a:xfrm>
        <a:prstGeom prst="ellipse">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425916</xdr:colOff>
      <xdr:row>44</xdr:row>
      <xdr:rowOff>259419</xdr:rowOff>
    </xdr:from>
    <xdr:to>
      <xdr:col>35</xdr:col>
      <xdr:colOff>42907</xdr:colOff>
      <xdr:row>50</xdr:row>
      <xdr:rowOff>77438</xdr:rowOff>
    </xdr:to>
    <xdr:sp macro="" textlink="">
      <xdr:nvSpPr>
        <xdr:cNvPr id="8" name="線吹き出し 1 (枠付き) 7"/>
        <xdr:cNvSpPr/>
      </xdr:nvSpPr>
      <xdr:spPr>
        <a:xfrm>
          <a:off x="4026831" y="8568626"/>
          <a:ext cx="8700588" cy="1366800"/>
        </a:xfrm>
        <a:prstGeom prst="borderCallout1">
          <a:avLst>
            <a:gd name="adj1" fmla="val 2424"/>
            <a:gd name="adj2" fmla="val 100736"/>
            <a:gd name="adj3" fmla="val 84625"/>
            <a:gd name="adj4" fmla="val 137338"/>
          </a:avLst>
        </a:prstGeom>
        <a:solidFill>
          <a:srgbClr val="5B9BD5"/>
        </a:solidFill>
        <a:ln w="38100"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「有」の場合は、員数を超えた理由を「事業計画書」へ記載のこと。</a:t>
          </a:r>
          <a:endParaRPr kumimoji="1" lang="en-US" altLang="ja-JP" sz="18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申請内容より、補助対象外となる場合があります。</a:t>
          </a:r>
          <a:endParaRPr kumimoji="1" lang="en-US" altLang="ja-JP" sz="18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smtClean="0">
              <a:ln>
                <a:noFill/>
              </a:ln>
              <a:solidFill>
                <a:sysClr val="window" lastClr="FFFFFF"/>
              </a:solidFill>
              <a:effectLst/>
              <a:uLnTx/>
              <a:uFillTx/>
              <a:latin typeface="Calibri" panose="020F0502020204030204"/>
              <a:ea typeface="ＭＳ Ｐゴシック" panose="020B0600070205080204" pitchFamily="50" charset="-128"/>
              <a:cs typeface="+mn-cs"/>
            </a:rPr>
            <a:t>本補助金は、コロナ患者（疑い患者含む）への対応に実際に使用した個人防護具が対象となります。</a:t>
          </a:r>
        </a:p>
      </xdr:txBody>
    </xdr:sp>
    <xdr:clientData/>
  </xdr:twoCellAnchor>
  <xdr:twoCellAnchor>
    <xdr:from>
      <xdr:col>8</xdr:col>
      <xdr:colOff>545945</xdr:colOff>
      <xdr:row>53</xdr:row>
      <xdr:rowOff>139391</xdr:rowOff>
    </xdr:from>
    <xdr:to>
      <xdr:col>34</xdr:col>
      <xdr:colOff>267164</xdr:colOff>
      <xdr:row>56</xdr:row>
      <xdr:rowOff>151006</xdr:rowOff>
    </xdr:to>
    <xdr:sp macro="" textlink="">
      <xdr:nvSpPr>
        <xdr:cNvPr id="5" name="線吹き出し 1 (枠付き) 4"/>
        <xdr:cNvSpPr/>
      </xdr:nvSpPr>
      <xdr:spPr>
        <a:xfrm>
          <a:off x="5285213" y="11035062"/>
          <a:ext cx="8653811" cy="952499"/>
        </a:xfrm>
        <a:prstGeom prst="borderCallout1">
          <a:avLst>
            <a:gd name="adj1" fmla="val 383"/>
            <a:gd name="adj2" fmla="val 99797"/>
            <a:gd name="adj3" fmla="val 28827"/>
            <a:gd name="adj4" fmla="val 131298"/>
          </a:avLst>
        </a:prstGeom>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t>「有。補助上限を超過。申請不可。」の場合は、補助上限を超えていますので、再度補助要件を確認してください。</a:t>
          </a:r>
          <a:endParaRPr kumimoji="1" lang="en-US" altLang="ja-JP" sz="1800"/>
        </a:p>
      </xdr:txBody>
    </xdr:sp>
    <xdr:clientData/>
  </xdr:twoCellAnchor>
  <xdr:twoCellAnchor>
    <xdr:from>
      <xdr:col>43</xdr:col>
      <xdr:colOff>0</xdr:colOff>
      <xdr:row>53</xdr:row>
      <xdr:rowOff>46463</xdr:rowOff>
    </xdr:from>
    <xdr:to>
      <xdr:col>47</xdr:col>
      <xdr:colOff>11616</xdr:colOff>
      <xdr:row>55</xdr:row>
      <xdr:rowOff>267164</xdr:rowOff>
    </xdr:to>
    <xdr:sp macro="" textlink="">
      <xdr:nvSpPr>
        <xdr:cNvPr id="6" name="楕円 5"/>
        <xdr:cNvSpPr/>
      </xdr:nvSpPr>
      <xdr:spPr>
        <a:xfrm>
          <a:off x="16703598" y="10942134"/>
          <a:ext cx="2195396" cy="847957"/>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181695</xdr:colOff>
      <xdr:row>28</xdr:row>
      <xdr:rowOff>190500</xdr:rowOff>
    </xdr:from>
    <xdr:to>
      <xdr:col>15</xdr:col>
      <xdr:colOff>425825</xdr:colOff>
      <xdr:row>29</xdr:row>
      <xdr:rowOff>3675530</xdr:rowOff>
    </xdr:to>
    <xdr:sp macro="" textlink="">
      <xdr:nvSpPr>
        <xdr:cNvPr id="4" name="テキスト ボックス 3"/>
        <xdr:cNvSpPr txBox="1"/>
      </xdr:nvSpPr>
      <xdr:spPr>
        <a:xfrm>
          <a:off x="6927636" y="3585882"/>
          <a:ext cx="4009307" cy="37091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○記載例を参考に、申請数の算出方法を記載してください。また、必要に応じて、品目ごとに申請枚数が員数を超える理由を記載してください。</a:t>
          </a:r>
          <a:endParaRPr kumimoji="1" lang="en-US" altLang="ja-JP" sz="1600" b="1"/>
        </a:p>
        <a:p>
          <a:endParaRPr kumimoji="1" lang="en-US" altLang="ja-JP" sz="16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行の幅は適宜調整して使用してください。</a:t>
          </a:r>
          <a:endParaRPr lang="ja-JP" altLang="ja-JP" sz="1600" b="1">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12700</xdr:colOff>
      <xdr:row>56</xdr:row>
      <xdr:rowOff>6350</xdr:rowOff>
    </xdr:from>
    <xdr:to>
      <xdr:col>33</xdr:col>
      <xdr:colOff>127000</xdr:colOff>
      <xdr:row>57</xdr:row>
      <xdr:rowOff>101600</xdr:rowOff>
    </xdr:to>
    <xdr:sp macro="" textlink="">
      <xdr:nvSpPr>
        <xdr:cNvPr id="2" name="正方形/長方形 1"/>
        <xdr:cNvSpPr/>
      </xdr:nvSpPr>
      <xdr:spPr>
        <a:xfrm>
          <a:off x="5499100" y="10775950"/>
          <a:ext cx="285750" cy="2603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3175">
              <a:solidFill>
                <a:sysClr val="windowText" lastClr="000000"/>
              </a:solidFill>
            </a:ln>
            <a:noFill/>
          </a:endParaRPr>
        </a:p>
      </xdr:txBody>
    </xdr:sp>
    <xdr:clientData/>
  </xdr:twoCellAnchor>
  <xdr:twoCellAnchor>
    <xdr:from>
      <xdr:col>34</xdr:col>
      <xdr:colOff>66675</xdr:colOff>
      <xdr:row>68</xdr:row>
      <xdr:rowOff>38100</xdr:rowOff>
    </xdr:from>
    <xdr:to>
      <xdr:col>35</xdr:col>
      <xdr:colOff>180975</xdr:colOff>
      <xdr:row>69</xdr:row>
      <xdr:rowOff>133350</xdr:rowOff>
    </xdr:to>
    <xdr:sp macro="" textlink="">
      <xdr:nvSpPr>
        <xdr:cNvPr id="3" name="正方形/長方形 2"/>
        <xdr:cNvSpPr/>
      </xdr:nvSpPr>
      <xdr:spPr>
        <a:xfrm>
          <a:off x="5895975" y="12788900"/>
          <a:ext cx="273050" cy="2603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3175">
              <a:solidFill>
                <a:sysClr val="windowText" lastClr="000000"/>
              </a:solidFill>
            </a:ln>
            <a:noFill/>
          </a:endParaRPr>
        </a:p>
      </xdr:txBody>
    </xdr:sp>
    <xdr:clientData/>
  </xdr:twoCellAnchor>
  <xdr:twoCellAnchor>
    <xdr:from>
      <xdr:col>32</xdr:col>
      <xdr:colOff>57150</xdr:colOff>
      <xdr:row>50</xdr:row>
      <xdr:rowOff>38100</xdr:rowOff>
    </xdr:from>
    <xdr:to>
      <xdr:col>33</xdr:col>
      <xdr:colOff>171450</xdr:colOff>
      <xdr:row>51</xdr:row>
      <xdr:rowOff>133350</xdr:rowOff>
    </xdr:to>
    <xdr:sp macro="" textlink="">
      <xdr:nvSpPr>
        <xdr:cNvPr id="4" name="正方形/長方形 3"/>
        <xdr:cNvSpPr/>
      </xdr:nvSpPr>
      <xdr:spPr>
        <a:xfrm>
          <a:off x="5543550" y="8947150"/>
          <a:ext cx="285750" cy="26035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3175">
              <a:solidFill>
                <a:sysClr val="windowText" lastClr="000000"/>
              </a:solidFill>
            </a:ln>
            <a:no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tailEnd type="triangle"/>
        </a:ln>
      </a:spPr>
      <a:bodyPr/>
      <a:lstStyle/>
      <a:style>
        <a:lnRef idx="1">
          <a:schemeClr val="accent1"/>
        </a:lnRef>
        <a:fillRef idx="0">
          <a:schemeClr val="accent1"/>
        </a:fillRef>
        <a:effectRef idx="0">
          <a:schemeClr val="accent1"/>
        </a:effectRef>
        <a:fontRef idx="minor">
          <a:schemeClr val="tx1"/>
        </a:fontRef>
      </a:style>
    </a:lnDef>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2"/>
  <sheetViews>
    <sheetView tabSelected="1" view="pageBreakPreview" zoomScale="85" zoomScaleNormal="100" zoomScaleSheetLayoutView="85" workbookViewId="0">
      <selection activeCell="F35" sqref="F35:I35"/>
    </sheetView>
  </sheetViews>
  <sheetFormatPr defaultColWidth="9.90625" defaultRowHeight="20.25" customHeight="1"/>
  <cols>
    <col min="1" max="9" width="10.90625" style="1" customWidth="1"/>
    <col min="10" max="16384" width="9.90625" style="1"/>
  </cols>
  <sheetData>
    <row r="1" spans="1:9" ht="20.25" customHeight="1">
      <c r="A1" s="4" t="s">
        <v>127</v>
      </c>
      <c r="H1" s="77"/>
      <c r="I1" s="78" t="s">
        <v>219</v>
      </c>
    </row>
    <row r="2" spans="1:9" ht="20.25" customHeight="1">
      <c r="H2" s="77"/>
      <c r="I2" s="79" t="s">
        <v>180</v>
      </c>
    </row>
    <row r="4" spans="1:9" ht="20.25" customHeight="1">
      <c r="A4" s="1" t="s">
        <v>0</v>
      </c>
    </row>
    <row r="6" spans="1:9" ht="20.25" customHeight="1">
      <c r="E6" s="188" t="s">
        <v>62</v>
      </c>
      <c r="F6" s="187" t="s">
        <v>181</v>
      </c>
      <c r="G6" s="187"/>
      <c r="H6" s="187"/>
      <c r="I6" s="187"/>
    </row>
    <row r="7" spans="1:9" ht="20.25" customHeight="1">
      <c r="E7" s="188"/>
      <c r="F7" s="187"/>
      <c r="G7" s="187"/>
      <c r="H7" s="187"/>
      <c r="I7" s="187"/>
    </row>
    <row r="8" spans="1:9" ht="20.25" customHeight="1">
      <c r="E8" s="188" t="s">
        <v>58</v>
      </c>
      <c r="F8" s="187" t="s">
        <v>182</v>
      </c>
      <c r="G8" s="187"/>
      <c r="H8" s="187"/>
      <c r="I8" s="187"/>
    </row>
    <row r="9" spans="1:9" ht="20.25" customHeight="1">
      <c r="E9" s="188"/>
      <c r="F9" s="187"/>
      <c r="G9" s="187"/>
      <c r="H9" s="187"/>
      <c r="I9" s="187"/>
    </row>
    <row r="10" spans="1:9" ht="20.25" customHeight="1">
      <c r="E10" s="189" t="s">
        <v>61</v>
      </c>
      <c r="F10" s="186" t="s">
        <v>183</v>
      </c>
      <c r="G10" s="186"/>
      <c r="H10" s="186"/>
      <c r="I10" s="186"/>
    </row>
    <row r="11" spans="1:9" ht="20.25" customHeight="1">
      <c r="E11" s="189"/>
      <c r="F11" s="186"/>
      <c r="G11" s="186"/>
      <c r="H11" s="186"/>
      <c r="I11" s="186"/>
    </row>
    <row r="12" spans="1:9" ht="20.25" customHeight="1">
      <c r="F12" s="126" t="s">
        <v>172</v>
      </c>
    </row>
    <row r="13" spans="1:9" ht="20.25" customHeight="1">
      <c r="A13" s="191" t="s">
        <v>217</v>
      </c>
      <c r="B13" s="191"/>
      <c r="C13" s="191"/>
      <c r="D13" s="191"/>
      <c r="E13" s="191"/>
      <c r="F13" s="191"/>
      <c r="G13" s="191"/>
      <c r="H13" s="191"/>
      <c r="I13" s="191"/>
    </row>
    <row r="14" spans="1:9" ht="20.25" customHeight="1">
      <c r="A14" s="191"/>
      <c r="B14" s="191"/>
      <c r="C14" s="191"/>
      <c r="D14" s="191"/>
      <c r="E14" s="191"/>
      <c r="F14" s="191"/>
      <c r="G14" s="191"/>
      <c r="H14" s="191"/>
      <c r="I14" s="191"/>
    </row>
    <row r="16" spans="1:9" ht="20.25" customHeight="1">
      <c r="A16" s="190" t="s">
        <v>218</v>
      </c>
      <c r="B16" s="190"/>
      <c r="C16" s="190"/>
      <c r="D16" s="190"/>
      <c r="E16" s="190"/>
      <c r="F16" s="190"/>
      <c r="G16" s="190"/>
      <c r="H16" s="190"/>
      <c r="I16" s="190"/>
    </row>
    <row r="17" spans="1:9" ht="20.25" customHeight="1">
      <c r="A17" s="190"/>
      <c r="B17" s="190"/>
      <c r="C17" s="190"/>
      <c r="D17" s="190"/>
      <c r="E17" s="190"/>
      <c r="F17" s="190"/>
      <c r="G17" s="190"/>
      <c r="H17" s="190"/>
      <c r="I17" s="190"/>
    </row>
    <row r="18" spans="1:9" ht="20.25" customHeight="1">
      <c r="A18" s="190"/>
      <c r="B18" s="190"/>
      <c r="C18" s="190"/>
      <c r="D18" s="190"/>
      <c r="E18" s="190"/>
      <c r="F18" s="190"/>
      <c r="G18" s="190"/>
      <c r="H18" s="190"/>
      <c r="I18" s="190"/>
    </row>
    <row r="21" spans="1:9" ht="20.25" customHeight="1">
      <c r="A21" s="185" t="s">
        <v>1</v>
      </c>
      <c r="B21" s="185"/>
      <c r="C21" s="185"/>
      <c r="D21" s="185"/>
      <c r="E21" s="185"/>
      <c r="F21" s="185"/>
      <c r="G21" s="185"/>
      <c r="H21" s="185"/>
      <c r="I21" s="185"/>
    </row>
    <row r="24" spans="1:9" ht="20.25" customHeight="1">
      <c r="A24" s="192" t="str">
        <f>"１　申　　請　　額　　　　　　金　　　　　　　　　　　"&amp;DBCS(TEXT('様式第3号　別紙（１）'!I43,"#,#0"))&amp;"円"</f>
        <v>１　申　　請　　額　　　　　　金　　　　　　　　　　　９５，０００円</v>
      </c>
      <c r="B24" s="192"/>
      <c r="C24" s="192"/>
      <c r="D24" s="192"/>
      <c r="E24" s="192"/>
      <c r="F24" s="192"/>
      <c r="G24" s="192"/>
      <c r="H24" s="192"/>
      <c r="I24" s="192"/>
    </row>
    <row r="25" spans="1:9" ht="20.25" customHeight="1">
      <c r="A25" s="1" t="s">
        <v>64</v>
      </c>
    </row>
    <row r="26" spans="1:9" ht="20.25" customHeight="1">
      <c r="A26" s="1" t="s">
        <v>63</v>
      </c>
    </row>
    <row r="27" spans="1:9" ht="20.25" customHeight="1">
      <c r="A27" s="1" t="s">
        <v>65</v>
      </c>
    </row>
    <row r="28" spans="1:9" ht="20.25" customHeight="1">
      <c r="A28" s="1" t="s">
        <v>66</v>
      </c>
    </row>
    <row r="29" spans="1:9" ht="20.25" customHeight="1">
      <c r="A29" s="1" t="s">
        <v>67</v>
      </c>
    </row>
    <row r="30" spans="1:9" ht="20.25" customHeight="1">
      <c r="A30" s="1" t="s">
        <v>68</v>
      </c>
    </row>
    <row r="31" spans="1:9" ht="20.25" customHeight="1">
      <c r="A31" s="1" t="s">
        <v>69</v>
      </c>
    </row>
    <row r="32" spans="1:9" ht="20.25" customHeight="1">
      <c r="A32" s="1" t="s">
        <v>70</v>
      </c>
    </row>
    <row r="33" spans="1:9" ht="20.25" customHeight="1">
      <c r="A33" s="1" t="s">
        <v>128</v>
      </c>
    </row>
    <row r="34" spans="1:9" ht="20.25" customHeight="1">
      <c r="A34" s="193" t="s">
        <v>126</v>
      </c>
      <c r="B34" s="194"/>
      <c r="C34" s="194"/>
      <c r="D34" s="194"/>
      <c r="E34" s="195"/>
      <c r="F34" s="193" t="s">
        <v>60</v>
      </c>
      <c r="G34" s="194"/>
      <c r="H34" s="194"/>
      <c r="I34" s="195"/>
    </row>
    <row r="35" spans="1:9" ht="20.25" customHeight="1">
      <c r="A35" s="182" t="s">
        <v>3</v>
      </c>
      <c r="B35" s="183"/>
      <c r="C35" s="183"/>
      <c r="D35" s="183"/>
      <c r="E35" s="184"/>
      <c r="F35" s="196">
        <v>12345678</v>
      </c>
      <c r="G35" s="197"/>
      <c r="H35" s="197"/>
      <c r="I35" s="198"/>
    </row>
    <row r="36" spans="1:9" ht="20.25" customHeight="1">
      <c r="A36" s="182" t="s">
        <v>4</v>
      </c>
      <c r="B36" s="183"/>
      <c r="C36" s="183"/>
      <c r="D36" s="183"/>
      <c r="E36" s="184"/>
      <c r="F36" s="199" t="s">
        <v>184</v>
      </c>
      <c r="G36" s="200"/>
      <c r="H36" s="200"/>
      <c r="I36" s="201"/>
    </row>
    <row r="37" spans="1:9" ht="20.25" customHeight="1">
      <c r="A37" s="182" t="s">
        <v>5</v>
      </c>
      <c r="B37" s="183"/>
      <c r="C37" s="183"/>
      <c r="D37" s="183"/>
      <c r="E37" s="184"/>
      <c r="F37" s="199" t="s">
        <v>185</v>
      </c>
      <c r="G37" s="200"/>
      <c r="H37" s="200"/>
      <c r="I37" s="201"/>
    </row>
    <row r="38" spans="1:9" ht="20.25" customHeight="1">
      <c r="A38" s="182" t="s">
        <v>6</v>
      </c>
      <c r="B38" s="183"/>
      <c r="C38" s="183"/>
      <c r="D38" s="183"/>
      <c r="E38" s="184"/>
      <c r="F38" s="199" t="s">
        <v>186</v>
      </c>
      <c r="G38" s="200"/>
      <c r="H38" s="200"/>
      <c r="I38" s="201"/>
    </row>
    <row r="39" spans="1:9" ht="20.25" customHeight="1">
      <c r="A39" s="182" t="s">
        <v>7</v>
      </c>
      <c r="B39" s="183"/>
      <c r="C39" s="183"/>
      <c r="D39" s="183"/>
      <c r="E39" s="184"/>
      <c r="F39" s="199">
        <v>5555555</v>
      </c>
      <c r="G39" s="200"/>
      <c r="H39" s="200"/>
      <c r="I39" s="201"/>
    </row>
    <row r="40" spans="1:9" ht="20.149999999999999" customHeight="1">
      <c r="A40" s="182" t="s">
        <v>8</v>
      </c>
      <c r="B40" s="183"/>
      <c r="C40" s="183"/>
      <c r="D40" s="183"/>
      <c r="E40" s="184"/>
      <c r="F40" s="199" t="s">
        <v>187</v>
      </c>
      <c r="G40" s="200"/>
      <c r="H40" s="200"/>
      <c r="I40" s="201"/>
    </row>
    <row r="41" spans="1:9" ht="20.25" customHeight="1">
      <c r="A41" s="182" t="s">
        <v>9</v>
      </c>
      <c r="B41" s="183"/>
      <c r="C41" s="183"/>
      <c r="D41" s="183"/>
      <c r="E41" s="184"/>
      <c r="F41" s="202" t="s">
        <v>188</v>
      </c>
      <c r="G41" s="203"/>
      <c r="H41" s="203"/>
      <c r="I41" s="204"/>
    </row>
    <row r="42" spans="1:9" ht="20.25" customHeight="1">
      <c r="A42" s="1" t="s">
        <v>10</v>
      </c>
      <c r="I42" s="5"/>
    </row>
  </sheetData>
  <mergeCells count="26">
    <mergeCell ref="A41:E41"/>
    <mergeCell ref="A36:E36"/>
    <mergeCell ref="A37:E37"/>
    <mergeCell ref="A38:E38"/>
    <mergeCell ref="A39:E39"/>
    <mergeCell ref="A40:E40"/>
    <mergeCell ref="F36:I36"/>
    <mergeCell ref="F41:I41"/>
    <mergeCell ref="F40:I40"/>
    <mergeCell ref="F39:I39"/>
    <mergeCell ref="F38:I38"/>
    <mergeCell ref="F37:I37"/>
    <mergeCell ref="A35:E35"/>
    <mergeCell ref="A21:I21"/>
    <mergeCell ref="F10:I11"/>
    <mergeCell ref="F8:I9"/>
    <mergeCell ref="F6:I7"/>
    <mergeCell ref="E6:E7"/>
    <mergeCell ref="E8:E9"/>
    <mergeCell ref="E10:E11"/>
    <mergeCell ref="A16:I18"/>
    <mergeCell ref="A13:I14"/>
    <mergeCell ref="A24:I24"/>
    <mergeCell ref="F34:I34"/>
    <mergeCell ref="F35:I35"/>
    <mergeCell ref="A34:E34"/>
  </mergeCells>
  <phoneticPr fontId="2"/>
  <printOptions horizontalCentered="1"/>
  <pageMargins left="0.70866141732283472" right="0.70866141732283472" top="0.74803149606299213" bottom="0.74803149606299213" header="0.31496062992125984" footer="0.31496062992125984"/>
  <pageSetup paperSize="9" scale="69" fitToHeight="0" orientation="portrait" cellComments="asDisplayed" r:id="rId1"/>
  <headerFooter>
    <oddFooter>&amp;R＜個人防護具分＞</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62"/>
  <sheetViews>
    <sheetView showGridLines="0" view="pageBreakPreview" zoomScale="55" zoomScaleNormal="39" zoomScaleSheetLayoutView="55" workbookViewId="0">
      <selection activeCell="E43" sqref="E43:E44"/>
    </sheetView>
  </sheetViews>
  <sheetFormatPr defaultColWidth="9" defaultRowHeight="17.25" customHeight="1"/>
  <cols>
    <col min="1" max="1" width="25.90625" style="33" customWidth="1"/>
    <col min="2" max="11" width="20" style="33" customWidth="1"/>
    <col min="12" max="12" width="30.90625" style="33" customWidth="1"/>
    <col min="13" max="13" width="17" style="33" customWidth="1"/>
    <col min="14" max="16" width="9" style="33"/>
    <col min="17" max="17" width="17.90625" style="33" customWidth="1"/>
    <col min="18" max="256" width="9" style="33"/>
    <col min="257" max="257" width="25.90625" style="33" customWidth="1"/>
    <col min="258" max="267" width="20" style="33" customWidth="1"/>
    <col min="268" max="268" width="30.90625" style="33" customWidth="1"/>
    <col min="269" max="269" width="17" style="33" customWidth="1"/>
    <col min="270" max="512" width="9" style="33"/>
    <col min="513" max="513" width="25.90625" style="33" customWidth="1"/>
    <col min="514" max="523" width="20" style="33" customWidth="1"/>
    <col min="524" max="524" width="30.90625" style="33" customWidth="1"/>
    <col min="525" max="525" width="17" style="33" customWidth="1"/>
    <col min="526" max="768" width="9" style="33"/>
    <col min="769" max="769" width="25.90625" style="33" customWidth="1"/>
    <col min="770" max="779" width="20" style="33" customWidth="1"/>
    <col min="780" max="780" width="30.90625" style="33" customWidth="1"/>
    <col min="781" max="781" width="17" style="33" customWidth="1"/>
    <col min="782" max="1024" width="9" style="33"/>
    <col min="1025" max="1025" width="25.90625" style="33" customWidth="1"/>
    <col min="1026" max="1035" width="20" style="33" customWidth="1"/>
    <col min="1036" max="1036" width="30.90625" style="33" customWidth="1"/>
    <col min="1037" max="1037" width="17" style="33" customWidth="1"/>
    <col min="1038" max="1280" width="9" style="33"/>
    <col min="1281" max="1281" width="25.90625" style="33" customWidth="1"/>
    <col min="1282" max="1291" width="20" style="33" customWidth="1"/>
    <col min="1292" max="1292" width="30.90625" style="33" customWidth="1"/>
    <col min="1293" max="1293" width="17" style="33" customWidth="1"/>
    <col min="1294" max="1536" width="9" style="33"/>
    <col min="1537" max="1537" width="25.90625" style="33" customWidth="1"/>
    <col min="1538" max="1547" width="20" style="33" customWidth="1"/>
    <col min="1548" max="1548" width="30.90625" style="33" customWidth="1"/>
    <col min="1549" max="1549" width="17" style="33" customWidth="1"/>
    <col min="1550" max="1792" width="9" style="33"/>
    <col min="1793" max="1793" width="25.90625" style="33" customWidth="1"/>
    <col min="1794" max="1803" width="20" style="33" customWidth="1"/>
    <col min="1804" max="1804" width="30.90625" style="33" customWidth="1"/>
    <col min="1805" max="1805" width="17" style="33" customWidth="1"/>
    <col min="1806" max="2048" width="9" style="33"/>
    <col min="2049" max="2049" width="25.90625" style="33" customWidth="1"/>
    <col min="2050" max="2059" width="20" style="33" customWidth="1"/>
    <col min="2060" max="2060" width="30.90625" style="33" customWidth="1"/>
    <col min="2061" max="2061" width="17" style="33" customWidth="1"/>
    <col min="2062" max="2304" width="9" style="33"/>
    <col min="2305" max="2305" width="25.90625" style="33" customWidth="1"/>
    <col min="2306" max="2315" width="20" style="33" customWidth="1"/>
    <col min="2316" max="2316" width="30.90625" style="33" customWidth="1"/>
    <col min="2317" max="2317" width="17" style="33" customWidth="1"/>
    <col min="2318" max="2560" width="9" style="33"/>
    <col min="2561" max="2561" width="25.90625" style="33" customWidth="1"/>
    <col min="2562" max="2571" width="20" style="33" customWidth="1"/>
    <col min="2572" max="2572" width="30.90625" style="33" customWidth="1"/>
    <col min="2573" max="2573" width="17" style="33" customWidth="1"/>
    <col min="2574" max="2816" width="9" style="33"/>
    <col min="2817" max="2817" width="25.90625" style="33" customWidth="1"/>
    <col min="2818" max="2827" width="20" style="33" customWidth="1"/>
    <col min="2828" max="2828" width="30.90625" style="33" customWidth="1"/>
    <col min="2829" max="2829" width="17" style="33" customWidth="1"/>
    <col min="2830" max="3072" width="9" style="33"/>
    <col min="3073" max="3073" width="25.90625" style="33" customWidth="1"/>
    <col min="3074" max="3083" width="20" style="33" customWidth="1"/>
    <col min="3084" max="3084" width="30.90625" style="33" customWidth="1"/>
    <col min="3085" max="3085" width="17" style="33" customWidth="1"/>
    <col min="3086" max="3328" width="9" style="33"/>
    <col min="3329" max="3329" width="25.90625" style="33" customWidth="1"/>
    <col min="3330" max="3339" width="20" style="33" customWidth="1"/>
    <col min="3340" max="3340" width="30.90625" style="33" customWidth="1"/>
    <col min="3341" max="3341" width="17" style="33" customWidth="1"/>
    <col min="3342" max="3584" width="9" style="33"/>
    <col min="3585" max="3585" width="25.90625" style="33" customWidth="1"/>
    <col min="3586" max="3595" width="20" style="33" customWidth="1"/>
    <col min="3596" max="3596" width="30.90625" style="33" customWidth="1"/>
    <col min="3597" max="3597" width="17" style="33" customWidth="1"/>
    <col min="3598" max="3840" width="9" style="33"/>
    <col min="3841" max="3841" width="25.90625" style="33" customWidth="1"/>
    <col min="3842" max="3851" width="20" style="33" customWidth="1"/>
    <col min="3852" max="3852" width="30.90625" style="33" customWidth="1"/>
    <col min="3853" max="3853" width="17" style="33" customWidth="1"/>
    <col min="3854" max="4096" width="9" style="33"/>
    <col min="4097" max="4097" width="25.90625" style="33" customWidth="1"/>
    <col min="4098" max="4107" width="20" style="33" customWidth="1"/>
    <col min="4108" max="4108" width="30.90625" style="33" customWidth="1"/>
    <col min="4109" max="4109" width="17" style="33" customWidth="1"/>
    <col min="4110" max="4352" width="9" style="33"/>
    <col min="4353" max="4353" width="25.90625" style="33" customWidth="1"/>
    <col min="4354" max="4363" width="20" style="33" customWidth="1"/>
    <col min="4364" max="4364" width="30.90625" style="33" customWidth="1"/>
    <col min="4365" max="4365" width="17" style="33" customWidth="1"/>
    <col min="4366" max="4608" width="9" style="33"/>
    <col min="4609" max="4609" width="25.90625" style="33" customWidth="1"/>
    <col min="4610" max="4619" width="20" style="33" customWidth="1"/>
    <col min="4620" max="4620" width="30.90625" style="33" customWidth="1"/>
    <col min="4621" max="4621" width="17" style="33" customWidth="1"/>
    <col min="4622" max="4864" width="9" style="33"/>
    <col min="4865" max="4865" width="25.90625" style="33" customWidth="1"/>
    <col min="4866" max="4875" width="20" style="33" customWidth="1"/>
    <col min="4876" max="4876" width="30.90625" style="33" customWidth="1"/>
    <col min="4877" max="4877" width="17" style="33" customWidth="1"/>
    <col min="4878" max="5120" width="9" style="33"/>
    <col min="5121" max="5121" width="25.90625" style="33" customWidth="1"/>
    <col min="5122" max="5131" width="20" style="33" customWidth="1"/>
    <col min="5132" max="5132" width="30.90625" style="33" customWidth="1"/>
    <col min="5133" max="5133" width="17" style="33" customWidth="1"/>
    <col min="5134" max="5376" width="9" style="33"/>
    <col min="5377" max="5377" width="25.90625" style="33" customWidth="1"/>
    <col min="5378" max="5387" width="20" style="33" customWidth="1"/>
    <col min="5388" max="5388" width="30.90625" style="33" customWidth="1"/>
    <col min="5389" max="5389" width="17" style="33" customWidth="1"/>
    <col min="5390" max="5632" width="9" style="33"/>
    <col min="5633" max="5633" width="25.90625" style="33" customWidth="1"/>
    <col min="5634" max="5643" width="20" style="33" customWidth="1"/>
    <col min="5644" max="5644" width="30.90625" style="33" customWidth="1"/>
    <col min="5645" max="5645" width="17" style="33" customWidth="1"/>
    <col min="5646" max="5888" width="9" style="33"/>
    <col min="5889" max="5889" width="25.90625" style="33" customWidth="1"/>
    <col min="5890" max="5899" width="20" style="33" customWidth="1"/>
    <col min="5900" max="5900" width="30.90625" style="33" customWidth="1"/>
    <col min="5901" max="5901" width="17" style="33" customWidth="1"/>
    <col min="5902" max="6144" width="9" style="33"/>
    <col min="6145" max="6145" width="25.90625" style="33" customWidth="1"/>
    <col min="6146" max="6155" width="20" style="33" customWidth="1"/>
    <col min="6156" max="6156" width="30.90625" style="33" customWidth="1"/>
    <col min="6157" max="6157" width="17" style="33" customWidth="1"/>
    <col min="6158" max="6400" width="9" style="33"/>
    <col min="6401" max="6401" width="25.90625" style="33" customWidth="1"/>
    <col min="6402" max="6411" width="20" style="33" customWidth="1"/>
    <col min="6412" max="6412" width="30.90625" style="33" customWidth="1"/>
    <col min="6413" max="6413" width="17" style="33" customWidth="1"/>
    <col min="6414" max="6656" width="9" style="33"/>
    <col min="6657" max="6657" width="25.90625" style="33" customWidth="1"/>
    <col min="6658" max="6667" width="20" style="33" customWidth="1"/>
    <col min="6668" max="6668" width="30.90625" style="33" customWidth="1"/>
    <col min="6669" max="6669" width="17" style="33" customWidth="1"/>
    <col min="6670" max="6912" width="9" style="33"/>
    <col min="6913" max="6913" width="25.90625" style="33" customWidth="1"/>
    <col min="6914" max="6923" width="20" style="33" customWidth="1"/>
    <col min="6924" max="6924" width="30.90625" style="33" customWidth="1"/>
    <col min="6925" max="6925" width="17" style="33" customWidth="1"/>
    <col min="6926" max="7168" width="9" style="33"/>
    <col min="7169" max="7169" width="25.90625" style="33" customWidth="1"/>
    <col min="7170" max="7179" width="20" style="33" customWidth="1"/>
    <col min="7180" max="7180" width="30.90625" style="33" customWidth="1"/>
    <col min="7181" max="7181" width="17" style="33" customWidth="1"/>
    <col min="7182" max="7424" width="9" style="33"/>
    <col min="7425" max="7425" width="25.90625" style="33" customWidth="1"/>
    <col min="7426" max="7435" width="20" style="33" customWidth="1"/>
    <col min="7436" max="7436" width="30.90625" style="33" customWidth="1"/>
    <col min="7437" max="7437" width="17" style="33" customWidth="1"/>
    <col min="7438" max="7680" width="9" style="33"/>
    <col min="7681" max="7681" width="25.90625" style="33" customWidth="1"/>
    <col min="7682" max="7691" width="20" style="33" customWidth="1"/>
    <col min="7692" max="7692" width="30.90625" style="33" customWidth="1"/>
    <col min="7693" max="7693" width="17" style="33" customWidth="1"/>
    <col min="7694" max="7936" width="9" style="33"/>
    <col min="7937" max="7937" width="25.90625" style="33" customWidth="1"/>
    <col min="7938" max="7947" width="20" style="33" customWidth="1"/>
    <col min="7948" max="7948" width="30.90625" style="33" customWidth="1"/>
    <col min="7949" max="7949" width="17" style="33" customWidth="1"/>
    <col min="7950" max="8192" width="9" style="33"/>
    <col min="8193" max="8193" width="25.90625" style="33" customWidth="1"/>
    <col min="8194" max="8203" width="20" style="33" customWidth="1"/>
    <col min="8204" max="8204" width="30.90625" style="33" customWidth="1"/>
    <col min="8205" max="8205" width="17" style="33" customWidth="1"/>
    <col min="8206" max="8448" width="9" style="33"/>
    <col min="8449" max="8449" width="25.90625" style="33" customWidth="1"/>
    <col min="8450" max="8459" width="20" style="33" customWidth="1"/>
    <col min="8460" max="8460" width="30.90625" style="33" customWidth="1"/>
    <col min="8461" max="8461" width="17" style="33" customWidth="1"/>
    <col min="8462" max="8704" width="9" style="33"/>
    <col min="8705" max="8705" width="25.90625" style="33" customWidth="1"/>
    <col min="8706" max="8715" width="20" style="33" customWidth="1"/>
    <col min="8716" max="8716" width="30.90625" style="33" customWidth="1"/>
    <col min="8717" max="8717" width="17" style="33" customWidth="1"/>
    <col min="8718" max="8960" width="9" style="33"/>
    <col min="8961" max="8961" width="25.90625" style="33" customWidth="1"/>
    <col min="8962" max="8971" width="20" style="33" customWidth="1"/>
    <col min="8972" max="8972" width="30.90625" style="33" customWidth="1"/>
    <col min="8973" max="8973" width="17" style="33" customWidth="1"/>
    <col min="8974" max="9216" width="9" style="33"/>
    <col min="9217" max="9217" width="25.90625" style="33" customWidth="1"/>
    <col min="9218" max="9227" width="20" style="33" customWidth="1"/>
    <col min="9228" max="9228" width="30.90625" style="33" customWidth="1"/>
    <col min="9229" max="9229" width="17" style="33" customWidth="1"/>
    <col min="9230" max="9472" width="9" style="33"/>
    <col min="9473" max="9473" width="25.90625" style="33" customWidth="1"/>
    <col min="9474" max="9483" width="20" style="33" customWidth="1"/>
    <col min="9484" max="9484" width="30.90625" style="33" customWidth="1"/>
    <col min="9485" max="9485" width="17" style="33" customWidth="1"/>
    <col min="9486" max="9728" width="9" style="33"/>
    <col min="9729" max="9729" width="25.90625" style="33" customWidth="1"/>
    <col min="9730" max="9739" width="20" style="33" customWidth="1"/>
    <col min="9740" max="9740" width="30.90625" style="33" customWidth="1"/>
    <col min="9741" max="9741" width="17" style="33" customWidth="1"/>
    <col min="9742" max="9984" width="9" style="33"/>
    <col min="9985" max="9985" width="25.90625" style="33" customWidth="1"/>
    <col min="9986" max="9995" width="20" style="33" customWidth="1"/>
    <col min="9996" max="9996" width="30.90625" style="33" customWidth="1"/>
    <col min="9997" max="9997" width="17" style="33" customWidth="1"/>
    <col min="9998" max="10240" width="9" style="33"/>
    <col min="10241" max="10241" width="25.90625" style="33" customWidth="1"/>
    <col min="10242" max="10251" width="20" style="33" customWidth="1"/>
    <col min="10252" max="10252" width="30.90625" style="33" customWidth="1"/>
    <col min="10253" max="10253" width="17" style="33" customWidth="1"/>
    <col min="10254" max="10496" width="9" style="33"/>
    <col min="10497" max="10497" width="25.90625" style="33" customWidth="1"/>
    <col min="10498" max="10507" width="20" style="33" customWidth="1"/>
    <col min="10508" max="10508" width="30.90625" style="33" customWidth="1"/>
    <col min="10509" max="10509" width="17" style="33" customWidth="1"/>
    <col min="10510" max="10752" width="9" style="33"/>
    <col min="10753" max="10753" width="25.90625" style="33" customWidth="1"/>
    <col min="10754" max="10763" width="20" style="33" customWidth="1"/>
    <col min="10764" max="10764" width="30.90625" style="33" customWidth="1"/>
    <col min="10765" max="10765" width="17" style="33" customWidth="1"/>
    <col min="10766" max="11008" width="9" style="33"/>
    <col min="11009" max="11009" width="25.90625" style="33" customWidth="1"/>
    <col min="11010" max="11019" width="20" style="33" customWidth="1"/>
    <col min="11020" max="11020" width="30.90625" style="33" customWidth="1"/>
    <col min="11021" max="11021" width="17" style="33" customWidth="1"/>
    <col min="11022" max="11264" width="9" style="33"/>
    <col min="11265" max="11265" width="25.90625" style="33" customWidth="1"/>
    <col min="11266" max="11275" width="20" style="33" customWidth="1"/>
    <col min="11276" max="11276" width="30.90625" style="33" customWidth="1"/>
    <col min="11277" max="11277" width="17" style="33" customWidth="1"/>
    <col min="11278" max="11520" width="9" style="33"/>
    <col min="11521" max="11521" width="25.90625" style="33" customWidth="1"/>
    <col min="11522" max="11531" width="20" style="33" customWidth="1"/>
    <col min="11532" max="11532" width="30.90625" style="33" customWidth="1"/>
    <col min="11533" max="11533" width="17" style="33" customWidth="1"/>
    <col min="11534" max="11776" width="9" style="33"/>
    <col min="11777" max="11777" width="25.90625" style="33" customWidth="1"/>
    <col min="11778" max="11787" width="20" style="33" customWidth="1"/>
    <col min="11788" max="11788" width="30.90625" style="33" customWidth="1"/>
    <col min="11789" max="11789" width="17" style="33" customWidth="1"/>
    <col min="11790" max="12032" width="9" style="33"/>
    <col min="12033" max="12033" width="25.90625" style="33" customWidth="1"/>
    <col min="12034" max="12043" width="20" style="33" customWidth="1"/>
    <col min="12044" max="12044" width="30.90625" style="33" customWidth="1"/>
    <col min="12045" max="12045" width="17" style="33" customWidth="1"/>
    <col min="12046" max="12288" width="9" style="33"/>
    <col min="12289" max="12289" width="25.90625" style="33" customWidth="1"/>
    <col min="12290" max="12299" width="20" style="33" customWidth="1"/>
    <col min="12300" max="12300" width="30.90625" style="33" customWidth="1"/>
    <col min="12301" max="12301" width="17" style="33" customWidth="1"/>
    <col min="12302" max="12544" width="9" style="33"/>
    <col min="12545" max="12545" width="25.90625" style="33" customWidth="1"/>
    <col min="12546" max="12555" width="20" style="33" customWidth="1"/>
    <col min="12556" max="12556" width="30.90625" style="33" customWidth="1"/>
    <col min="12557" max="12557" width="17" style="33" customWidth="1"/>
    <col min="12558" max="12800" width="9" style="33"/>
    <col min="12801" max="12801" width="25.90625" style="33" customWidth="1"/>
    <col min="12802" max="12811" width="20" style="33" customWidth="1"/>
    <col min="12812" max="12812" width="30.90625" style="33" customWidth="1"/>
    <col min="12813" max="12813" width="17" style="33" customWidth="1"/>
    <col min="12814" max="13056" width="9" style="33"/>
    <col min="13057" max="13057" width="25.90625" style="33" customWidth="1"/>
    <col min="13058" max="13067" width="20" style="33" customWidth="1"/>
    <col min="13068" max="13068" width="30.90625" style="33" customWidth="1"/>
    <col min="13069" max="13069" width="17" style="33" customWidth="1"/>
    <col min="13070" max="13312" width="9" style="33"/>
    <col min="13313" max="13313" width="25.90625" style="33" customWidth="1"/>
    <col min="13314" max="13323" width="20" style="33" customWidth="1"/>
    <col min="13324" max="13324" width="30.90625" style="33" customWidth="1"/>
    <col min="13325" max="13325" width="17" style="33" customWidth="1"/>
    <col min="13326" max="13568" width="9" style="33"/>
    <col min="13569" max="13569" width="25.90625" style="33" customWidth="1"/>
    <col min="13570" max="13579" width="20" style="33" customWidth="1"/>
    <col min="13580" max="13580" width="30.90625" style="33" customWidth="1"/>
    <col min="13581" max="13581" width="17" style="33" customWidth="1"/>
    <col min="13582" max="13824" width="9" style="33"/>
    <col min="13825" max="13825" width="25.90625" style="33" customWidth="1"/>
    <col min="13826" max="13835" width="20" style="33" customWidth="1"/>
    <col min="13836" max="13836" width="30.90625" style="33" customWidth="1"/>
    <col min="13837" max="13837" width="17" style="33" customWidth="1"/>
    <col min="13838" max="14080" width="9" style="33"/>
    <col min="14081" max="14081" width="25.90625" style="33" customWidth="1"/>
    <col min="14082" max="14091" width="20" style="33" customWidth="1"/>
    <col min="14092" max="14092" width="30.90625" style="33" customWidth="1"/>
    <col min="14093" max="14093" width="17" style="33" customWidth="1"/>
    <col min="14094" max="14336" width="9" style="33"/>
    <col min="14337" max="14337" width="25.90625" style="33" customWidth="1"/>
    <col min="14338" max="14347" width="20" style="33" customWidth="1"/>
    <col min="14348" max="14348" width="30.90625" style="33" customWidth="1"/>
    <col min="14349" max="14349" width="17" style="33" customWidth="1"/>
    <col min="14350" max="14592" width="9" style="33"/>
    <col min="14593" max="14593" width="25.90625" style="33" customWidth="1"/>
    <col min="14594" max="14603" width="20" style="33" customWidth="1"/>
    <col min="14604" max="14604" width="30.90625" style="33" customWidth="1"/>
    <col min="14605" max="14605" width="17" style="33" customWidth="1"/>
    <col min="14606" max="14848" width="9" style="33"/>
    <col min="14849" max="14849" width="25.90625" style="33" customWidth="1"/>
    <col min="14850" max="14859" width="20" style="33" customWidth="1"/>
    <col min="14860" max="14860" width="30.90625" style="33" customWidth="1"/>
    <col min="14861" max="14861" width="17" style="33" customWidth="1"/>
    <col min="14862" max="15104" width="9" style="33"/>
    <col min="15105" max="15105" width="25.90625" style="33" customWidth="1"/>
    <col min="15106" max="15115" width="20" style="33" customWidth="1"/>
    <col min="15116" max="15116" width="30.90625" style="33" customWidth="1"/>
    <col min="15117" max="15117" width="17" style="33" customWidth="1"/>
    <col min="15118" max="15360" width="9" style="33"/>
    <col min="15361" max="15361" width="25.90625" style="33" customWidth="1"/>
    <col min="15362" max="15371" width="20" style="33" customWidth="1"/>
    <col min="15372" max="15372" width="30.90625" style="33" customWidth="1"/>
    <col min="15373" max="15373" width="17" style="33" customWidth="1"/>
    <col min="15374" max="15616" width="9" style="33"/>
    <col min="15617" max="15617" width="25.90625" style="33" customWidth="1"/>
    <col min="15618" max="15627" width="20" style="33" customWidth="1"/>
    <col min="15628" max="15628" width="30.90625" style="33" customWidth="1"/>
    <col min="15629" max="15629" width="17" style="33" customWidth="1"/>
    <col min="15630" max="15872" width="9" style="33"/>
    <col min="15873" max="15873" width="25.90625" style="33" customWidth="1"/>
    <col min="15874" max="15883" width="20" style="33" customWidth="1"/>
    <col min="15884" max="15884" width="30.90625" style="33" customWidth="1"/>
    <col min="15885" max="15885" width="17" style="33" customWidth="1"/>
    <col min="15886" max="16128" width="9" style="33"/>
    <col min="16129" max="16129" width="25.90625" style="33" customWidth="1"/>
    <col min="16130" max="16139" width="20" style="33" customWidth="1"/>
    <col min="16140" max="16140" width="30.90625" style="33" customWidth="1"/>
    <col min="16141" max="16141" width="17" style="33" customWidth="1"/>
    <col min="16142" max="16384" width="9" style="33"/>
  </cols>
  <sheetData>
    <row r="1" spans="1:13" ht="17.25" customHeight="1">
      <c r="A1" s="32" t="s">
        <v>71</v>
      </c>
    </row>
    <row r="2" spans="1:13" ht="23.25" customHeight="1">
      <c r="A2" s="230" t="s">
        <v>72</v>
      </c>
      <c r="B2" s="230"/>
      <c r="C2" s="230"/>
      <c r="D2" s="230"/>
      <c r="E2" s="230"/>
      <c r="F2" s="230"/>
      <c r="G2" s="231"/>
      <c r="H2" s="231"/>
      <c r="I2" s="231"/>
      <c r="J2" s="231"/>
      <c r="K2" s="231"/>
    </row>
    <row r="3" spans="1:13" ht="27.75" customHeight="1">
      <c r="A3" s="34" t="s">
        <v>73</v>
      </c>
    </row>
    <row r="4" spans="1:13" s="38" customFormat="1" ht="82.5" customHeight="1">
      <c r="A4" s="35" t="s">
        <v>74</v>
      </c>
      <c r="B4" s="35" t="s">
        <v>75</v>
      </c>
      <c r="C4" s="36" t="s">
        <v>76</v>
      </c>
      <c r="D4" s="36" t="s">
        <v>77</v>
      </c>
      <c r="E4" s="36" t="s">
        <v>78</v>
      </c>
      <c r="F4" s="35" t="s">
        <v>79</v>
      </c>
      <c r="G4" s="36" t="s">
        <v>80</v>
      </c>
      <c r="H4" s="36" t="s">
        <v>81</v>
      </c>
      <c r="I4" s="36" t="s">
        <v>82</v>
      </c>
      <c r="J4" s="36" t="s">
        <v>83</v>
      </c>
      <c r="K4" s="36" t="s">
        <v>84</v>
      </c>
      <c r="L4" s="35" t="s">
        <v>85</v>
      </c>
      <c r="M4" s="37"/>
    </row>
    <row r="5" spans="1:13" ht="21" customHeight="1">
      <c r="A5" s="39"/>
      <c r="B5" s="40" t="s">
        <v>2</v>
      </c>
      <c r="C5" s="41" t="s">
        <v>86</v>
      </c>
      <c r="D5" s="40" t="s">
        <v>87</v>
      </c>
      <c r="E5" s="40" t="s">
        <v>88</v>
      </c>
      <c r="F5" s="40" t="s">
        <v>89</v>
      </c>
      <c r="G5" s="41" t="s">
        <v>90</v>
      </c>
      <c r="H5" s="40" t="s">
        <v>91</v>
      </c>
      <c r="I5" s="41" t="s">
        <v>92</v>
      </c>
      <c r="J5" s="41" t="s">
        <v>93</v>
      </c>
      <c r="K5" s="41" t="s">
        <v>94</v>
      </c>
      <c r="L5" s="42"/>
      <c r="M5" s="43"/>
    </row>
    <row r="6" spans="1:13" ht="18.75" customHeight="1">
      <c r="A6" s="44"/>
      <c r="B6" s="45" t="s">
        <v>56</v>
      </c>
      <c r="C6" s="45" t="s">
        <v>56</v>
      </c>
      <c r="D6" s="45" t="s">
        <v>56</v>
      </c>
      <c r="E6" s="45" t="s">
        <v>56</v>
      </c>
      <c r="F6" s="45" t="s">
        <v>56</v>
      </c>
      <c r="G6" s="45" t="s">
        <v>56</v>
      </c>
      <c r="H6" s="45" t="s">
        <v>56</v>
      </c>
      <c r="I6" s="127" t="s">
        <v>56</v>
      </c>
      <c r="J6" s="127" t="s">
        <v>56</v>
      </c>
      <c r="K6" s="127" t="s">
        <v>56</v>
      </c>
      <c r="L6" s="46"/>
      <c r="M6" s="47"/>
    </row>
    <row r="7" spans="1:13" ht="18.75" hidden="1" customHeight="1">
      <c r="A7" s="227" t="s">
        <v>95</v>
      </c>
      <c r="B7" s="217" t="e">
        <f>SUM(#REF!)</f>
        <v>#REF!</v>
      </c>
      <c r="C7" s="228"/>
      <c r="D7" s="217" t="e">
        <f>(B7-C7)</f>
        <v>#REF!</v>
      </c>
      <c r="E7" s="228"/>
      <c r="F7" s="217" t="e">
        <f>SUM(#REF!)</f>
        <v>#REF!</v>
      </c>
      <c r="G7" s="217" t="e">
        <f>MIN(E7,F7)</f>
        <v>#REF!</v>
      </c>
      <c r="H7" s="217" t="e">
        <f>MIN(D7,G7)</f>
        <v>#REF!</v>
      </c>
      <c r="I7" s="209"/>
      <c r="J7" s="209"/>
      <c r="K7" s="209"/>
      <c r="L7" s="217"/>
      <c r="M7" s="48"/>
    </row>
    <row r="8" spans="1:13" ht="18.75" hidden="1" customHeight="1">
      <c r="A8" s="227"/>
      <c r="B8" s="217"/>
      <c r="C8" s="228"/>
      <c r="D8" s="217"/>
      <c r="E8" s="228"/>
      <c r="F8" s="217"/>
      <c r="G8" s="217"/>
      <c r="H8" s="217"/>
      <c r="I8" s="210"/>
      <c r="J8" s="210"/>
      <c r="K8" s="210"/>
      <c r="L8" s="217"/>
      <c r="M8" s="48"/>
    </row>
    <row r="9" spans="1:13" ht="18.75" hidden="1" customHeight="1">
      <c r="A9" s="227"/>
      <c r="B9" s="217"/>
      <c r="C9" s="228"/>
      <c r="D9" s="217"/>
      <c r="E9" s="228"/>
      <c r="F9" s="217"/>
      <c r="G9" s="217"/>
      <c r="H9" s="217"/>
      <c r="I9" s="210"/>
      <c r="J9" s="210"/>
      <c r="K9" s="210"/>
      <c r="L9" s="217"/>
      <c r="M9" s="48"/>
    </row>
    <row r="10" spans="1:13" ht="18.75" hidden="1" customHeight="1">
      <c r="A10" s="227"/>
      <c r="B10" s="217"/>
      <c r="C10" s="228"/>
      <c r="D10" s="217"/>
      <c r="E10" s="228"/>
      <c r="F10" s="217"/>
      <c r="G10" s="217"/>
      <c r="H10" s="217"/>
      <c r="I10" s="210"/>
      <c r="J10" s="210"/>
      <c r="K10" s="210"/>
      <c r="L10" s="217"/>
      <c r="M10" s="48"/>
    </row>
    <row r="11" spans="1:13" ht="18.75" hidden="1" customHeight="1">
      <c r="A11" s="227" t="s">
        <v>96</v>
      </c>
      <c r="B11" s="217" t="e">
        <f>SUM(#REF!)</f>
        <v>#REF!</v>
      </c>
      <c r="C11" s="228"/>
      <c r="D11" s="217" t="e">
        <f t="shared" ref="D11" si="0">(B11-C11)</f>
        <v>#REF!</v>
      </c>
      <c r="E11" s="228"/>
      <c r="F11" s="217" t="e">
        <f>SUM(#REF!)</f>
        <v>#REF!</v>
      </c>
      <c r="G11" s="217" t="e">
        <f>MIN(E11,F11)</f>
        <v>#REF!</v>
      </c>
      <c r="H11" s="217" t="e">
        <f>MIN(D11,G11)</f>
        <v>#REF!</v>
      </c>
      <c r="I11" s="210"/>
      <c r="J11" s="210"/>
      <c r="K11" s="210"/>
      <c r="L11" s="217"/>
      <c r="M11" s="48"/>
    </row>
    <row r="12" spans="1:13" ht="18.75" hidden="1" customHeight="1">
      <c r="A12" s="227"/>
      <c r="B12" s="217"/>
      <c r="C12" s="228"/>
      <c r="D12" s="217"/>
      <c r="E12" s="228"/>
      <c r="F12" s="217"/>
      <c r="G12" s="217"/>
      <c r="H12" s="217"/>
      <c r="I12" s="210"/>
      <c r="J12" s="210"/>
      <c r="K12" s="210"/>
      <c r="L12" s="217"/>
      <c r="M12" s="48"/>
    </row>
    <row r="13" spans="1:13" ht="18.75" hidden="1" customHeight="1">
      <c r="A13" s="227"/>
      <c r="B13" s="217"/>
      <c r="C13" s="228"/>
      <c r="D13" s="217"/>
      <c r="E13" s="228"/>
      <c r="F13" s="217"/>
      <c r="G13" s="217"/>
      <c r="H13" s="217"/>
      <c r="I13" s="210"/>
      <c r="J13" s="210"/>
      <c r="K13" s="210"/>
      <c r="L13" s="217"/>
      <c r="M13" s="48"/>
    </row>
    <row r="14" spans="1:13" ht="18.75" hidden="1" customHeight="1">
      <c r="A14" s="227"/>
      <c r="B14" s="217"/>
      <c r="C14" s="228"/>
      <c r="D14" s="217"/>
      <c r="E14" s="228"/>
      <c r="F14" s="217"/>
      <c r="G14" s="217"/>
      <c r="H14" s="217"/>
      <c r="I14" s="210"/>
      <c r="J14" s="210"/>
      <c r="K14" s="210"/>
      <c r="L14" s="217"/>
      <c r="M14" s="48"/>
    </row>
    <row r="15" spans="1:13" ht="18.75" customHeight="1">
      <c r="A15" s="227" t="s">
        <v>97</v>
      </c>
      <c r="B15" s="217">
        <f>Q61</f>
        <v>95242.200000000012</v>
      </c>
      <c r="C15" s="228">
        <v>0</v>
      </c>
      <c r="D15" s="217">
        <f t="shared" ref="D15" si="1">(B15-C15)</f>
        <v>95242.200000000012</v>
      </c>
      <c r="E15" s="228">
        <v>95242</v>
      </c>
      <c r="F15" s="217">
        <f>('個人防護具　別紙（変更後〇月）'!AR8*3600+'個人防護具　別紙（変更後〇+1月）'!AR8*3600)</f>
        <v>3715200</v>
      </c>
      <c r="G15" s="217">
        <f t="shared" ref="G15" si="2">MIN(E15,F15)</f>
        <v>95242</v>
      </c>
      <c r="H15" s="217">
        <f t="shared" ref="H15" si="3">MIN(D15,G15)</f>
        <v>95242</v>
      </c>
      <c r="I15" s="210"/>
      <c r="J15" s="210"/>
      <c r="K15" s="210"/>
      <c r="L15" s="229"/>
      <c r="M15" s="48"/>
    </row>
    <row r="16" spans="1:13" ht="18.75" customHeight="1">
      <c r="A16" s="227"/>
      <c r="B16" s="217"/>
      <c r="C16" s="228"/>
      <c r="D16" s="217"/>
      <c r="E16" s="228"/>
      <c r="F16" s="217"/>
      <c r="G16" s="217"/>
      <c r="H16" s="217"/>
      <c r="I16" s="210"/>
      <c r="J16" s="210"/>
      <c r="K16" s="210"/>
      <c r="L16" s="229"/>
      <c r="M16" s="48"/>
    </row>
    <row r="17" spans="1:13" ht="18.75" customHeight="1">
      <c r="A17" s="227"/>
      <c r="B17" s="217"/>
      <c r="C17" s="228"/>
      <c r="D17" s="217"/>
      <c r="E17" s="228"/>
      <c r="F17" s="217"/>
      <c r="G17" s="217"/>
      <c r="H17" s="217"/>
      <c r="I17" s="210"/>
      <c r="J17" s="210"/>
      <c r="K17" s="210"/>
      <c r="L17" s="229"/>
      <c r="M17" s="48"/>
    </row>
    <row r="18" spans="1:13" ht="18.75" customHeight="1">
      <c r="A18" s="227"/>
      <c r="B18" s="217"/>
      <c r="C18" s="228"/>
      <c r="D18" s="217"/>
      <c r="E18" s="228"/>
      <c r="F18" s="217"/>
      <c r="G18" s="217"/>
      <c r="H18" s="217"/>
      <c r="I18" s="210"/>
      <c r="J18" s="210"/>
      <c r="K18" s="210"/>
      <c r="L18" s="229"/>
      <c r="M18" s="48"/>
    </row>
    <row r="19" spans="1:13" ht="18.75" hidden="1" customHeight="1">
      <c r="A19" s="227" t="s">
        <v>98</v>
      </c>
      <c r="B19" s="217" t="e">
        <f>SUM(#REF!)</f>
        <v>#REF!</v>
      </c>
      <c r="C19" s="228"/>
      <c r="D19" s="217" t="e">
        <f t="shared" ref="D19" si="4">(B19-C19)</f>
        <v>#REF!</v>
      </c>
      <c r="E19" s="228"/>
      <c r="F19" s="217" t="e">
        <f>SUM(#REF!)</f>
        <v>#REF!</v>
      </c>
      <c r="G19" s="217" t="e">
        <f t="shared" ref="G19" si="5">MIN(E19,F19)</f>
        <v>#REF!</v>
      </c>
      <c r="H19" s="217" t="e">
        <f t="shared" ref="H19:H39" si="6">MIN(D19,G19)</f>
        <v>#REF!</v>
      </c>
      <c r="I19" s="210"/>
      <c r="J19" s="210"/>
      <c r="K19" s="210"/>
      <c r="L19" s="217"/>
      <c r="M19" s="48"/>
    </row>
    <row r="20" spans="1:13" ht="18.75" hidden="1" customHeight="1">
      <c r="A20" s="227"/>
      <c r="B20" s="217"/>
      <c r="C20" s="228"/>
      <c r="D20" s="217"/>
      <c r="E20" s="228"/>
      <c r="F20" s="217"/>
      <c r="G20" s="217"/>
      <c r="H20" s="217"/>
      <c r="I20" s="210"/>
      <c r="J20" s="210"/>
      <c r="K20" s="210"/>
      <c r="L20" s="217"/>
      <c r="M20" s="48"/>
    </row>
    <row r="21" spans="1:13" ht="18.75" hidden="1" customHeight="1">
      <c r="A21" s="227"/>
      <c r="B21" s="217"/>
      <c r="C21" s="228"/>
      <c r="D21" s="217"/>
      <c r="E21" s="228"/>
      <c r="F21" s="217"/>
      <c r="G21" s="217"/>
      <c r="H21" s="217"/>
      <c r="I21" s="210"/>
      <c r="J21" s="210"/>
      <c r="K21" s="210"/>
      <c r="L21" s="217"/>
      <c r="M21" s="48"/>
    </row>
    <row r="22" spans="1:13" ht="18.75" hidden="1" customHeight="1">
      <c r="A22" s="227"/>
      <c r="B22" s="217"/>
      <c r="C22" s="228"/>
      <c r="D22" s="217"/>
      <c r="E22" s="228"/>
      <c r="F22" s="217"/>
      <c r="G22" s="217"/>
      <c r="H22" s="217"/>
      <c r="I22" s="210"/>
      <c r="J22" s="210"/>
      <c r="K22" s="210"/>
      <c r="L22" s="217"/>
      <c r="M22" s="48"/>
    </row>
    <row r="23" spans="1:13" ht="18.75" hidden="1" customHeight="1">
      <c r="A23" s="227" t="s">
        <v>99</v>
      </c>
      <c r="B23" s="217" t="e">
        <f>SUM(#REF!)</f>
        <v>#REF!</v>
      </c>
      <c r="C23" s="228"/>
      <c r="D23" s="217" t="e">
        <f t="shared" ref="D23" si="7">(B23-C23)</f>
        <v>#REF!</v>
      </c>
      <c r="E23" s="228"/>
      <c r="F23" s="217" t="e">
        <f>SUM(#REF!)</f>
        <v>#REF!</v>
      </c>
      <c r="G23" s="217" t="e">
        <f t="shared" ref="G23" si="8">MIN(E23,F23)</f>
        <v>#REF!</v>
      </c>
      <c r="H23" s="217" t="e">
        <f t="shared" si="6"/>
        <v>#REF!</v>
      </c>
      <c r="I23" s="210"/>
      <c r="J23" s="210"/>
      <c r="K23" s="210"/>
      <c r="L23" s="217"/>
      <c r="M23" s="48"/>
    </row>
    <row r="24" spans="1:13" ht="18.75" hidden="1" customHeight="1">
      <c r="A24" s="227"/>
      <c r="B24" s="217"/>
      <c r="C24" s="228"/>
      <c r="D24" s="217"/>
      <c r="E24" s="228"/>
      <c r="F24" s="217"/>
      <c r="G24" s="217"/>
      <c r="H24" s="217"/>
      <c r="I24" s="210"/>
      <c r="J24" s="210"/>
      <c r="K24" s="210"/>
      <c r="L24" s="217"/>
      <c r="M24" s="48"/>
    </row>
    <row r="25" spans="1:13" ht="18.75" hidden="1" customHeight="1">
      <c r="A25" s="227"/>
      <c r="B25" s="217"/>
      <c r="C25" s="228"/>
      <c r="D25" s="217"/>
      <c r="E25" s="228"/>
      <c r="F25" s="217"/>
      <c r="G25" s="217"/>
      <c r="H25" s="217"/>
      <c r="I25" s="210"/>
      <c r="J25" s="210"/>
      <c r="K25" s="210"/>
      <c r="L25" s="217"/>
      <c r="M25" s="48"/>
    </row>
    <row r="26" spans="1:13" ht="18.75" hidden="1" customHeight="1">
      <c r="A26" s="220"/>
      <c r="B26" s="217"/>
      <c r="C26" s="223"/>
      <c r="D26" s="217"/>
      <c r="E26" s="223"/>
      <c r="F26" s="217"/>
      <c r="G26" s="217"/>
      <c r="H26" s="217"/>
      <c r="I26" s="210"/>
      <c r="J26" s="210"/>
      <c r="K26" s="210"/>
      <c r="L26" s="206"/>
      <c r="M26" s="48"/>
    </row>
    <row r="27" spans="1:13" ht="18.75" hidden="1" customHeight="1">
      <c r="A27" s="227" t="s">
        <v>100</v>
      </c>
      <c r="B27" s="217" t="e">
        <f>SUM(#REF!)</f>
        <v>#REF!</v>
      </c>
      <c r="C27" s="228"/>
      <c r="D27" s="217" t="e">
        <f t="shared" ref="D27" si="9">(B27-C27)</f>
        <v>#REF!</v>
      </c>
      <c r="E27" s="228"/>
      <c r="F27" s="217" t="e">
        <f>SUM(#REF!)</f>
        <v>#REF!</v>
      </c>
      <c r="G27" s="217" t="e">
        <f t="shared" ref="G27" si="10">MIN(E27,F27)</f>
        <v>#REF!</v>
      </c>
      <c r="H27" s="217" t="e">
        <f t="shared" si="6"/>
        <v>#REF!</v>
      </c>
      <c r="I27" s="210"/>
      <c r="J27" s="210"/>
      <c r="K27" s="210"/>
      <c r="L27" s="217"/>
      <c r="M27" s="48"/>
    </row>
    <row r="28" spans="1:13" ht="18.75" hidden="1" customHeight="1">
      <c r="A28" s="227"/>
      <c r="B28" s="217"/>
      <c r="C28" s="228"/>
      <c r="D28" s="217"/>
      <c r="E28" s="228"/>
      <c r="F28" s="217"/>
      <c r="G28" s="217"/>
      <c r="H28" s="217"/>
      <c r="I28" s="210"/>
      <c r="J28" s="210"/>
      <c r="K28" s="210"/>
      <c r="L28" s="217"/>
      <c r="M28" s="48"/>
    </row>
    <row r="29" spans="1:13" ht="18.75" hidden="1" customHeight="1">
      <c r="A29" s="227"/>
      <c r="B29" s="217"/>
      <c r="C29" s="228"/>
      <c r="D29" s="217"/>
      <c r="E29" s="228"/>
      <c r="F29" s="217"/>
      <c r="G29" s="217"/>
      <c r="H29" s="217"/>
      <c r="I29" s="210"/>
      <c r="J29" s="210"/>
      <c r="K29" s="210"/>
      <c r="L29" s="217"/>
      <c r="M29" s="48"/>
    </row>
    <row r="30" spans="1:13" ht="18.75" hidden="1" customHeight="1">
      <c r="A30" s="227"/>
      <c r="B30" s="217"/>
      <c r="C30" s="228"/>
      <c r="D30" s="217"/>
      <c r="E30" s="228"/>
      <c r="F30" s="217"/>
      <c r="G30" s="217"/>
      <c r="H30" s="217"/>
      <c r="I30" s="210"/>
      <c r="J30" s="210"/>
      <c r="K30" s="210"/>
      <c r="L30" s="217"/>
      <c r="M30" s="48"/>
    </row>
    <row r="31" spans="1:13" ht="18.75" hidden="1" customHeight="1">
      <c r="A31" s="226" t="s">
        <v>101</v>
      </c>
      <c r="B31" s="217" t="e">
        <f>SUM(#REF!)</f>
        <v>#REF!</v>
      </c>
      <c r="C31" s="225"/>
      <c r="D31" s="217" t="e">
        <f t="shared" ref="D31" si="11">(B31-C31)</f>
        <v>#REF!</v>
      </c>
      <c r="E31" s="225"/>
      <c r="F31" s="217">
        <f>E31</f>
        <v>0</v>
      </c>
      <c r="G31" s="217">
        <f t="shared" ref="G31" si="12">MIN(E31,F31)</f>
        <v>0</v>
      </c>
      <c r="H31" s="217" t="e">
        <f t="shared" si="6"/>
        <v>#REF!</v>
      </c>
      <c r="I31" s="210"/>
      <c r="J31" s="210"/>
      <c r="K31" s="210"/>
      <c r="L31" s="208"/>
      <c r="M31" s="48"/>
    </row>
    <row r="32" spans="1:13" ht="18.75" hidden="1" customHeight="1">
      <c r="A32" s="227"/>
      <c r="B32" s="217"/>
      <c r="C32" s="228"/>
      <c r="D32" s="217"/>
      <c r="E32" s="228"/>
      <c r="F32" s="217"/>
      <c r="G32" s="217"/>
      <c r="H32" s="217"/>
      <c r="I32" s="210"/>
      <c r="J32" s="210"/>
      <c r="K32" s="210"/>
      <c r="L32" s="217"/>
      <c r="M32" s="48"/>
    </row>
    <row r="33" spans="1:13" ht="18.75" hidden="1" customHeight="1">
      <c r="A33" s="227"/>
      <c r="B33" s="217"/>
      <c r="C33" s="228"/>
      <c r="D33" s="217"/>
      <c r="E33" s="228"/>
      <c r="F33" s="217"/>
      <c r="G33" s="217"/>
      <c r="H33" s="217"/>
      <c r="I33" s="210"/>
      <c r="J33" s="210"/>
      <c r="K33" s="210"/>
      <c r="L33" s="217"/>
      <c r="M33" s="48"/>
    </row>
    <row r="34" spans="1:13" ht="18.75" hidden="1" customHeight="1">
      <c r="A34" s="220"/>
      <c r="B34" s="217"/>
      <c r="C34" s="223"/>
      <c r="D34" s="217"/>
      <c r="E34" s="223"/>
      <c r="F34" s="217"/>
      <c r="G34" s="217"/>
      <c r="H34" s="217"/>
      <c r="I34" s="210"/>
      <c r="J34" s="210"/>
      <c r="K34" s="210"/>
      <c r="L34" s="206"/>
      <c r="M34" s="48"/>
    </row>
    <row r="35" spans="1:13" ht="18.75" hidden="1" customHeight="1">
      <c r="A35" s="220" t="s">
        <v>136</v>
      </c>
      <c r="B35" s="217" t="e">
        <f>SUM(#REF!)</f>
        <v>#REF!</v>
      </c>
      <c r="C35" s="223"/>
      <c r="D35" s="217" t="e">
        <f t="shared" ref="D35" si="13">(B35-C35)</f>
        <v>#REF!</v>
      </c>
      <c r="E35" s="223"/>
      <c r="F35" s="217" t="e">
        <f>SUM(#REF!)</f>
        <v>#REF!</v>
      </c>
      <c r="G35" s="217" t="e">
        <f t="shared" ref="G35" si="14">MIN(E35,F35)</f>
        <v>#REF!</v>
      </c>
      <c r="H35" s="217" t="e">
        <f t="shared" si="6"/>
        <v>#REF!</v>
      </c>
      <c r="I35" s="210"/>
      <c r="J35" s="210"/>
      <c r="K35" s="210"/>
      <c r="L35" s="206"/>
      <c r="M35" s="48"/>
    </row>
    <row r="36" spans="1:13" ht="18.75" hidden="1" customHeight="1">
      <c r="A36" s="221"/>
      <c r="B36" s="217"/>
      <c r="C36" s="224"/>
      <c r="D36" s="217"/>
      <c r="E36" s="224"/>
      <c r="F36" s="217"/>
      <c r="G36" s="217"/>
      <c r="H36" s="217"/>
      <c r="I36" s="210"/>
      <c r="J36" s="210"/>
      <c r="K36" s="210"/>
      <c r="L36" s="207"/>
      <c r="M36" s="48"/>
    </row>
    <row r="37" spans="1:13" ht="18.75" hidden="1" customHeight="1">
      <c r="A37" s="221"/>
      <c r="B37" s="217"/>
      <c r="C37" s="224"/>
      <c r="D37" s="217"/>
      <c r="E37" s="224"/>
      <c r="F37" s="217"/>
      <c r="G37" s="217"/>
      <c r="H37" s="217"/>
      <c r="I37" s="210"/>
      <c r="J37" s="210"/>
      <c r="K37" s="210"/>
      <c r="L37" s="207"/>
      <c r="M37" s="48"/>
    </row>
    <row r="38" spans="1:13" ht="18.75" hidden="1" customHeight="1">
      <c r="A38" s="226"/>
      <c r="B38" s="217"/>
      <c r="C38" s="225"/>
      <c r="D38" s="217"/>
      <c r="E38" s="225"/>
      <c r="F38" s="217"/>
      <c r="G38" s="217"/>
      <c r="H38" s="217"/>
      <c r="I38" s="210"/>
      <c r="J38" s="210"/>
      <c r="K38" s="210"/>
      <c r="L38" s="208"/>
      <c r="M38" s="48"/>
    </row>
    <row r="39" spans="1:13" ht="18.649999999999999" hidden="1" customHeight="1">
      <c r="A39" s="220" t="s">
        <v>137</v>
      </c>
      <c r="B39" s="217" t="e">
        <f>SUM(#REF!)</f>
        <v>#REF!</v>
      </c>
      <c r="C39" s="223"/>
      <c r="D39" s="217" t="e">
        <f t="shared" ref="D39" si="15">(B39-C39)</f>
        <v>#REF!</v>
      </c>
      <c r="E39" s="223"/>
      <c r="F39" s="217" t="e">
        <f>SUM(#REF!)</f>
        <v>#REF!</v>
      </c>
      <c r="G39" s="217" t="e">
        <f>MIN(E39,F39)</f>
        <v>#REF!</v>
      </c>
      <c r="H39" s="217" t="e">
        <f t="shared" si="6"/>
        <v>#REF!</v>
      </c>
      <c r="I39" s="210"/>
      <c r="J39" s="210"/>
      <c r="K39" s="210"/>
      <c r="L39" s="207"/>
      <c r="M39" s="48"/>
    </row>
    <row r="40" spans="1:13" ht="18.75" hidden="1" customHeight="1">
      <c r="A40" s="221"/>
      <c r="B40" s="217"/>
      <c r="C40" s="224"/>
      <c r="D40" s="217"/>
      <c r="E40" s="224"/>
      <c r="F40" s="217"/>
      <c r="G40" s="217"/>
      <c r="H40" s="217"/>
      <c r="I40" s="210"/>
      <c r="J40" s="210"/>
      <c r="K40" s="210"/>
      <c r="L40" s="207"/>
      <c r="M40" s="48"/>
    </row>
    <row r="41" spans="1:13" ht="18.75" hidden="1" customHeight="1">
      <c r="A41" s="221"/>
      <c r="B41" s="217"/>
      <c r="C41" s="224"/>
      <c r="D41" s="217"/>
      <c r="E41" s="224"/>
      <c r="F41" s="217"/>
      <c r="G41" s="217"/>
      <c r="H41" s="217"/>
      <c r="I41" s="210"/>
      <c r="J41" s="210"/>
      <c r="K41" s="210"/>
      <c r="L41" s="207"/>
      <c r="M41" s="48"/>
    </row>
    <row r="42" spans="1:13" ht="18.75" hidden="1" customHeight="1" thickBot="1">
      <c r="A42" s="222"/>
      <c r="B42" s="217"/>
      <c r="C42" s="225"/>
      <c r="D42" s="217"/>
      <c r="E42" s="225"/>
      <c r="F42" s="217"/>
      <c r="G42" s="217"/>
      <c r="H42" s="217"/>
      <c r="I42" s="211"/>
      <c r="J42" s="211"/>
      <c r="K42" s="211"/>
      <c r="L42" s="208"/>
      <c r="M42" s="48"/>
    </row>
    <row r="43" spans="1:13" ht="36.75" customHeight="1">
      <c r="A43" s="218" t="s">
        <v>52</v>
      </c>
      <c r="B43" s="208">
        <f>SUM(B15:B18)</f>
        <v>95242.200000000012</v>
      </c>
      <c r="C43" s="208">
        <f t="shared" ref="C43" si="16">SUM(C7:C42)</f>
        <v>0</v>
      </c>
      <c r="D43" s="208">
        <f>SUM(D15:D18)</f>
        <v>95242.200000000012</v>
      </c>
      <c r="E43" s="208">
        <f t="shared" ref="E43" si="17">SUM(E7:E42)</f>
        <v>95242</v>
      </c>
      <c r="F43" s="208">
        <f>SUM(F15:F18)</f>
        <v>3715200</v>
      </c>
      <c r="G43" s="208">
        <f>SUM(G15:G18)</f>
        <v>95242</v>
      </c>
      <c r="H43" s="208">
        <f>SUM(H15:H18)</f>
        <v>95242</v>
      </c>
      <c r="I43" s="217">
        <f>ROUNDDOWN(SUM(H43),-3)</f>
        <v>95000</v>
      </c>
      <c r="J43" s="213">
        <v>0</v>
      </c>
      <c r="K43" s="215">
        <f>I43-J43</f>
        <v>95000</v>
      </c>
      <c r="L43" s="208"/>
      <c r="M43" s="49"/>
    </row>
    <row r="44" spans="1:13" ht="36.75" customHeight="1">
      <c r="A44" s="219"/>
      <c r="B44" s="217"/>
      <c r="C44" s="217"/>
      <c r="D44" s="217"/>
      <c r="E44" s="217"/>
      <c r="F44" s="217"/>
      <c r="G44" s="217"/>
      <c r="H44" s="217"/>
      <c r="I44" s="217"/>
      <c r="J44" s="214"/>
      <c r="K44" s="216"/>
      <c r="L44" s="217"/>
    </row>
    <row r="45" spans="1:13" ht="32.25" customHeight="1">
      <c r="A45" s="34" t="s">
        <v>129</v>
      </c>
    </row>
    <row r="46" spans="1:13" ht="32.25" customHeight="1">
      <c r="A46" s="34" t="s">
        <v>102</v>
      </c>
    </row>
    <row r="52" spans="5:17" ht="17.25" customHeight="1">
      <c r="E52" s="49"/>
      <c r="F52" s="49"/>
      <c r="G52" s="49"/>
      <c r="H52" s="49"/>
      <c r="I52" s="49"/>
      <c r="J52" s="49"/>
      <c r="K52" s="49"/>
      <c r="L52" s="49"/>
      <c r="M52" s="49"/>
      <c r="N52" s="49"/>
      <c r="O52" s="49"/>
      <c r="P52" s="49"/>
      <c r="Q52" s="49"/>
    </row>
    <row r="53" spans="5:17" ht="17.25" customHeight="1">
      <c r="E53" s="49"/>
      <c r="F53" s="212"/>
      <c r="G53" s="205"/>
      <c r="H53" s="205"/>
      <c r="I53" s="205"/>
      <c r="J53" s="205"/>
      <c r="K53" s="205"/>
      <c r="L53" s="205"/>
      <c r="M53" s="205"/>
      <c r="N53" s="49"/>
      <c r="O53" s="49"/>
      <c r="P53" s="49"/>
      <c r="Q53" s="49"/>
    </row>
    <row r="54" spans="5:17" ht="17.25" customHeight="1">
      <c r="E54" s="49"/>
      <c r="F54" s="212"/>
      <c r="G54" s="205"/>
      <c r="H54" s="205"/>
      <c r="I54" s="205"/>
      <c r="J54" s="205"/>
      <c r="K54" s="205"/>
      <c r="L54" s="205"/>
      <c r="M54" s="205"/>
      <c r="N54" s="49"/>
      <c r="O54" s="49"/>
      <c r="P54" s="49"/>
      <c r="Q54" s="49"/>
    </row>
    <row r="55" spans="5:17" ht="17.25" customHeight="1">
      <c r="E55" s="49"/>
      <c r="F55" s="212"/>
      <c r="G55" s="205"/>
      <c r="H55" s="205"/>
      <c r="I55" s="205"/>
      <c r="J55" s="205"/>
      <c r="K55" s="205"/>
      <c r="L55" s="205"/>
      <c r="M55" s="205"/>
      <c r="N55" s="49"/>
      <c r="O55" s="49"/>
      <c r="P55" s="49"/>
      <c r="Q55" s="49"/>
    </row>
    <row r="56" spans="5:17" ht="17.25" customHeight="1">
      <c r="E56" s="49"/>
      <c r="F56" s="212"/>
      <c r="G56" s="205"/>
      <c r="H56" s="205"/>
      <c r="I56" s="205"/>
      <c r="J56" s="205"/>
      <c r="K56" s="205"/>
      <c r="L56" s="205"/>
      <c r="M56" s="205"/>
      <c r="N56" s="49"/>
      <c r="O56" s="49"/>
      <c r="P56" s="49"/>
      <c r="Q56" s="49"/>
    </row>
    <row r="57" spans="5:17" ht="17.25" customHeight="1">
      <c r="E57" s="49"/>
      <c r="F57" s="212"/>
      <c r="G57" s="205"/>
      <c r="H57" s="205"/>
      <c r="I57" s="205"/>
      <c r="J57" s="205"/>
      <c r="K57" s="205"/>
      <c r="L57" s="205"/>
      <c r="M57" s="205"/>
      <c r="N57" s="49"/>
      <c r="O57" s="49"/>
      <c r="P57" s="49"/>
      <c r="Q57" s="49"/>
    </row>
    <row r="58" spans="5:17" ht="17.25" customHeight="1">
      <c r="E58" s="49"/>
      <c r="F58" s="212"/>
      <c r="G58" s="205"/>
      <c r="H58" s="205"/>
      <c r="I58" s="205"/>
      <c r="J58" s="205"/>
      <c r="K58" s="205"/>
      <c r="L58" s="205"/>
      <c r="M58" s="205"/>
      <c r="N58" s="49"/>
      <c r="O58" s="49"/>
      <c r="P58" s="49"/>
      <c r="Q58" s="49"/>
    </row>
    <row r="59" spans="5:17" ht="17.25" customHeight="1">
      <c r="E59" s="49"/>
      <c r="F59" s="212"/>
      <c r="G59" s="205"/>
      <c r="H59" s="205"/>
      <c r="I59" s="205"/>
      <c r="J59" s="205"/>
      <c r="K59" s="205"/>
      <c r="L59" s="205"/>
      <c r="M59" s="205"/>
      <c r="N59" s="49"/>
      <c r="O59" s="49"/>
      <c r="P59" s="50" t="s">
        <v>173</v>
      </c>
      <c r="Q59" s="128">
        <f>SUM('個人防護具　別紙（変更後〇月）'!AT11:AU40)</f>
        <v>63100.800000000003</v>
      </c>
    </row>
    <row r="60" spans="5:17" ht="17.25" customHeight="1">
      <c r="E60" s="49"/>
      <c r="F60" s="212"/>
      <c r="G60" s="205"/>
      <c r="H60" s="205"/>
      <c r="I60" s="205"/>
      <c r="J60" s="205"/>
      <c r="K60" s="205"/>
      <c r="L60" s="205"/>
      <c r="M60" s="205"/>
      <c r="N60" s="49"/>
      <c r="O60" s="49"/>
      <c r="P60" s="50" t="s">
        <v>174</v>
      </c>
      <c r="Q60" s="128">
        <f>SUM('個人防護具　別紙（変更後〇+1月）'!AT11:AU40)</f>
        <v>32141.4</v>
      </c>
    </row>
    <row r="61" spans="5:17" ht="17.25" customHeight="1">
      <c r="E61" s="49"/>
      <c r="F61" s="49"/>
      <c r="G61" s="49"/>
      <c r="H61" s="49"/>
      <c r="I61" s="49"/>
      <c r="J61" s="49"/>
      <c r="K61" s="49"/>
      <c r="L61" s="49"/>
      <c r="M61" s="49"/>
      <c r="N61" s="49"/>
      <c r="O61" s="49"/>
      <c r="P61" s="50" t="s">
        <v>175</v>
      </c>
      <c r="Q61" s="128">
        <f>SUM(Q59:Q60)</f>
        <v>95242.200000000012</v>
      </c>
    </row>
    <row r="62" spans="5:17" ht="17.25" customHeight="1">
      <c r="E62" s="49"/>
      <c r="F62" s="49"/>
      <c r="G62" s="49"/>
      <c r="H62" s="49"/>
      <c r="I62" s="49"/>
      <c r="J62" s="49"/>
      <c r="K62" s="49"/>
      <c r="L62" s="49"/>
      <c r="M62" s="49"/>
      <c r="N62" s="49"/>
      <c r="O62" s="49"/>
      <c r="P62" s="49"/>
      <c r="Q62" s="49"/>
    </row>
  </sheetData>
  <mergeCells count="113">
    <mergeCell ref="A2:K2"/>
    <mergeCell ref="A7:A10"/>
    <mergeCell ref="B7:B10"/>
    <mergeCell ref="C7:C10"/>
    <mergeCell ref="D7:D10"/>
    <mergeCell ref="E7:E10"/>
    <mergeCell ref="F7:F10"/>
    <mergeCell ref="G7:G10"/>
    <mergeCell ref="H7:H10"/>
    <mergeCell ref="L7:L10"/>
    <mergeCell ref="A11:A14"/>
    <mergeCell ref="B11:B14"/>
    <mergeCell ref="C11:C14"/>
    <mergeCell ref="L15:L18"/>
    <mergeCell ref="D11:D14"/>
    <mergeCell ref="E11:E14"/>
    <mergeCell ref="F11:F14"/>
    <mergeCell ref="G11:G14"/>
    <mergeCell ref="H11:H14"/>
    <mergeCell ref="L11:L14"/>
    <mergeCell ref="A15:A18"/>
    <mergeCell ref="B15:B18"/>
    <mergeCell ref="C15:C18"/>
    <mergeCell ref="D15:D18"/>
    <mergeCell ref="E15:E18"/>
    <mergeCell ref="F15:F18"/>
    <mergeCell ref="G15:G18"/>
    <mergeCell ref="H15:H18"/>
    <mergeCell ref="A23:A26"/>
    <mergeCell ref="B23:B26"/>
    <mergeCell ref="C23:C26"/>
    <mergeCell ref="D23:D26"/>
    <mergeCell ref="E23:E26"/>
    <mergeCell ref="G19:G22"/>
    <mergeCell ref="H19:H22"/>
    <mergeCell ref="L19:L22"/>
    <mergeCell ref="G23:G26"/>
    <mergeCell ref="H23:H26"/>
    <mergeCell ref="L23:L26"/>
    <mergeCell ref="B19:B22"/>
    <mergeCell ref="C19:C22"/>
    <mergeCell ref="D19:D22"/>
    <mergeCell ref="E19:E22"/>
    <mergeCell ref="F19:F22"/>
    <mergeCell ref="A19:A22"/>
    <mergeCell ref="H27:H30"/>
    <mergeCell ref="L27:L30"/>
    <mergeCell ref="A31:A34"/>
    <mergeCell ref="B31:B34"/>
    <mergeCell ref="C31:C34"/>
    <mergeCell ref="D31:D34"/>
    <mergeCell ref="E31:E34"/>
    <mergeCell ref="F31:F34"/>
    <mergeCell ref="G31:G34"/>
    <mergeCell ref="H31:H34"/>
    <mergeCell ref="F27:F30"/>
    <mergeCell ref="G27:G30"/>
    <mergeCell ref="A27:A30"/>
    <mergeCell ref="B27:B30"/>
    <mergeCell ref="C27:C30"/>
    <mergeCell ref="D27:D30"/>
    <mergeCell ref="E27:E30"/>
    <mergeCell ref="F53:F56"/>
    <mergeCell ref="G53:G56"/>
    <mergeCell ref="H53:H56"/>
    <mergeCell ref="B39:B42"/>
    <mergeCell ref="C39:C42"/>
    <mergeCell ref="D39:D42"/>
    <mergeCell ref="E39:E42"/>
    <mergeCell ref="F39:F42"/>
    <mergeCell ref="G39:G42"/>
    <mergeCell ref="H39:H42"/>
    <mergeCell ref="H35:H38"/>
    <mergeCell ref="A43:A44"/>
    <mergeCell ref="B43:B44"/>
    <mergeCell ref="C43:C44"/>
    <mergeCell ref="D43:D44"/>
    <mergeCell ref="E43:E44"/>
    <mergeCell ref="F43:F44"/>
    <mergeCell ref="G43:G44"/>
    <mergeCell ref="H43:H44"/>
    <mergeCell ref="A39:A42"/>
    <mergeCell ref="B35:B38"/>
    <mergeCell ref="C35:C38"/>
    <mergeCell ref="D35:D38"/>
    <mergeCell ref="A35:A38"/>
    <mergeCell ref="E35:E38"/>
    <mergeCell ref="F35:F38"/>
    <mergeCell ref="G35:G38"/>
    <mergeCell ref="K57:K60"/>
    <mergeCell ref="L57:L60"/>
    <mergeCell ref="M57:M60"/>
    <mergeCell ref="L35:L38"/>
    <mergeCell ref="L39:L42"/>
    <mergeCell ref="K7:K42"/>
    <mergeCell ref="F57:F60"/>
    <mergeCell ref="G57:G60"/>
    <mergeCell ref="H57:H60"/>
    <mergeCell ref="I57:I60"/>
    <mergeCell ref="J57:J60"/>
    <mergeCell ref="I53:I56"/>
    <mergeCell ref="J53:J56"/>
    <mergeCell ref="K53:K56"/>
    <mergeCell ref="L53:L56"/>
    <mergeCell ref="M53:M56"/>
    <mergeCell ref="I7:I42"/>
    <mergeCell ref="J7:J42"/>
    <mergeCell ref="J43:J44"/>
    <mergeCell ref="K43:K44"/>
    <mergeCell ref="L43:L44"/>
    <mergeCell ref="L31:L34"/>
    <mergeCell ref="I43:I44"/>
    <mergeCell ref="F23:F26"/>
  </mergeCells>
  <phoneticPr fontId="2"/>
  <printOptions horizontalCentered="1"/>
  <pageMargins left="0.70866141732283472" right="0.70866141732283472" top="0.74803149606299213" bottom="0.74803149606299213" header="0.31496062992125984" footer="0.31496062992125984"/>
  <pageSetup paperSize="9" scale="50" fitToHeight="0" orientation="landscape" cellComments="asDisplayed" r:id="rId1"/>
  <headerFooter>
    <oddFooter>&amp;R＜個人防護具分＞</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C89"/>
  <sheetViews>
    <sheetView showGridLines="0" view="pageBreakPreview" zoomScale="82" zoomScaleNormal="60" zoomScaleSheetLayoutView="82" workbookViewId="0">
      <selection activeCell="G15" sqref="G15:I15"/>
    </sheetView>
  </sheetViews>
  <sheetFormatPr defaultColWidth="9" defaultRowHeight="13"/>
  <cols>
    <col min="1" max="1" width="3.6328125" style="83" customWidth="1"/>
    <col min="2" max="2" width="8.26953125" style="83" customWidth="1"/>
    <col min="3" max="5" width="4.36328125" style="83" customWidth="1"/>
    <col min="6" max="6" width="16.26953125" style="83" customWidth="1"/>
    <col min="7" max="9" width="10.36328125" style="83" customWidth="1"/>
    <col min="10" max="12" width="3.26953125" style="83" customWidth="1"/>
    <col min="13" max="43" width="4.36328125" style="83" customWidth="1"/>
    <col min="44" max="45" width="5.36328125" style="83" customWidth="1"/>
    <col min="46" max="47" width="9" style="83" customWidth="1"/>
    <col min="48" max="50" width="4.36328125" style="83" customWidth="1"/>
    <col min="51" max="52" width="5.7265625" style="83" customWidth="1"/>
    <col min="53" max="55" width="4.36328125" style="83" customWidth="1"/>
    <col min="56" max="59" width="7.36328125" style="83" customWidth="1"/>
    <col min="60" max="65" width="4.36328125" style="83" customWidth="1"/>
    <col min="66" max="109" width="4.453125" style="83" customWidth="1"/>
    <col min="110" max="16384" width="9" style="83"/>
  </cols>
  <sheetData>
    <row r="1" spans="1:55" ht="28.5" customHeight="1">
      <c r="B1" s="89" t="s">
        <v>233</v>
      </c>
      <c r="L1" s="104"/>
      <c r="M1" s="104"/>
      <c r="N1" s="104"/>
      <c r="O1" s="104"/>
      <c r="P1" s="104"/>
      <c r="Q1" s="104"/>
      <c r="R1" s="104"/>
      <c r="S1" s="104"/>
      <c r="T1" s="104"/>
      <c r="U1" s="104"/>
      <c r="V1" s="104"/>
      <c r="W1" s="104"/>
      <c r="X1" s="104"/>
      <c r="Y1" s="104"/>
      <c r="Z1" s="260" t="s">
        <v>209</v>
      </c>
      <c r="AA1" s="260"/>
      <c r="AB1" s="260"/>
      <c r="AC1" s="260"/>
      <c r="AD1" s="260"/>
      <c r="AE1" s="260"/>
      <c r="AF1" s="260"/>
      <c r="AG1" s="260"/>
      <c r="AH1" s="260"/>
      <c r="AI1" s="260"/>
      <c r="AJ1" s="84"/>
      <c r="AK1" s="84"/>
      <c r="AL1" s="84"/>
      <c r="AM1" s="84"/>
      <c r="AN1" s="84"/>
      <c r="AO1" s="84"/>
      <c r="AP1" s="84"/>
    </row>
    <row r="2" spans="1:55" ht="21.75" customHeight="1">
      <c r="B2" s="83" t="s">
        <v>141</v>
      </c>
      <c r="T2" s="86"/>
      <c r="AT2" s="84"/>
      <c r="AU2" s="84"/>
    </row>
    <row r="3" spans="1:55" ht="6.75" customHeight="1">
      <c r="T3" s="86"/>
      <c r="AT3" s="84"/>
      <c r="AU3" s="84"/>
      <c r="AV3" s="84"/>
      <c r="AW3" s="87"/>
      <c r="AX3" s="87"/>
      <c r="AY3" s="88"/>
      <c r="AZ3" s="88"/>
      <c r="BA3" s="88"/>
      <c r="BB3" s="88"/>
      <c r="BC3" s="88"/>
    </row>
    <row r="4" spans="1:55" ht="21.75" customHeight="1" thickBot="1">
      <c r="B4" s="89" t="s">
        <v>142</v>
      </c>
      <c r="T4" s="86"/>
      <c r="AM4" s="84"/>
      <c r="AN4" s="87" t="s">
        <v>143</v>
      </c>
      <c r="AO4" s="87"/>
      <c r="AP4" s="261" t="str">
        <f>様式第3号!F8</f>
        <v>医療法人○○会　△△病院</v>
      </c>
      <c r="AQ4" s="261"/>
      <c r="AR4" s="261"/>
      <c r="AS4" s="261"/>
      <c r="AT4" s="261"/>
      <c r="AU4" s="83" t="s">
        <v>144</v>
      </c>
      <c r="AW4" s="85"/>
      <c r="AX4" s="85"/>
      <c r="AY4" s="85"/>
      <c r="AZ4" s="85"/>
      <c r="BA4" s="85"/>
      <c r="BB4" s="85"/>
      <c r="BC4" s="85"/>
    </row>
    <row r="5" spans="1:55" ht="52.5" customHeight="1" thickBot="1">
      <c r="B5" s="262" t="s">
        <v>216</v>
      </c>
      <c r="C5" s="263"/>
      <c r="D5" s="263"/>
      <c r="E5" s="263"/>
      <c r="F5" s="263"/>
      <c r="G5" s="263"/>
      <c r="H5" s="263"/>
      <c r="I5" s="263"/>
      <c r="J5" s="263"/>
      <c r="K5" s="263"/>
      <c r="L5" s="264"/>
      <c r="M5" s="90">
        <v>1</v>
      </c>
      <c r="N5" s="91">
        <v>2</v>
      </c>
      <c r="O5" s="91">
        <v>3</v>
      </c>
      <c r="P5" s="91">
        <v>4</v>
      </c>
      <c r="Q5" s="91">
        <v>5</v>
      </c>
      <c r="R5" s="91">
        <v>6</v>
      </c>
      <c r="S5" s="91">
        <v>7</v>
      </c>
      <c r="T5" s="91">
        <v>8</v>
      </c>
      <c r="U5" s="91">
        <v>9</v>
      </c>
      <c r="V5" s="91">
        <v>10</v>
      </c>
      <c r="W5" s="91">
        <v>11</v>
      </c>
      <c r="X5" s="91">
        <v>12</v>
      </c>
      <c r="Y5" s="91">
        <v>13</v>
      </c>
      <c r="Z5" s="91">
        <v>14</v>
      </c>
      <c r="AA5" s="91">
        <v>15</v>
      </c>
      <c r="AB5" s="91">
        <v>16</v>
      </c>
      <c r="AC5" s="91">
        <v>17</v>
      </c>
      <c r="AD5" s="91">
        <v>18</v>
      </c>
      <c r="AE5" s="91">
        <v>19</v>
      </c>
      <c r="AF5" s="91">
        <v>20</v>
      </c>
      <c r="AG5" s="91">
        <v>21</v>
      </c>
      <c r="AH5" s="91">
        <v>22</v>
      </c>
      <c r="AI5" s="91">
        <v>23</v>
      </c>
      <c r="AJ5" s="91">
        <v>24</v>
      </c>
      <c r="AK5" s="91">
        <v>25</v>
      </c>
      <c r="AL5" s="91">
        <v>26</v>
      </c>
      <c r="AM5" s="91">
        <v>27</v>
      </c>
      <c r="AN5" s="91">
        <v>28</v>
      </c>
      <c r="AO5" s="91">
        <v>29</v>
      </c>
      <c r="AP5" s="91">
        <f>IF(COUNTIF(B6,#REF!),"　",30)</f>
        <v>30</v>
      </c>
      <c r="AQ5" s="92">
        <v>31</v>
      </c>
      <c r="AR5" s="265" t="s">
        <v>145</v>
      </c>
      <c r="AS5" s="266"/>
      <c r="AT5" s="267" t="s">
        <v>146</v>
      </c>
      <c r="AU5" s="268"/>
      <c r="AV5" s="270"/>
      <c r="AW5" s="270"/>
      <c r="AX5" s="275"/>
      <c r="AY5" s="275"/>
      <c r="AZ5" s="275"/>
      <c r="BA5" s="275"/>
      <c r="BB5" s="275"/>
      <c r="BC5" s="275"/>
    </row>
    <row r="6" spans="1:55" ht="30" customHeight="1">
      <c r="B6" s="276" t="s">
        <v>147</v>
      </c>
      <c r="C6" s="279" t="s">
        <v>221</v>
      </c>
      <c r="D6" s="280"/>
      <c r="E6" s="280"/>
      <c r="F6" s="280"/>
      <c r="G6" s="280"/>
      <c r="H6" s="280"/>
      <c r="I6" s="280"/>
      <c r="J6" s="280"/>
      <c r="K6" s="280"/>
      <c r="L6" s="281"/>
      <c r="M6" s="144"/>
      <c r="N6" s="141"/>
      <c r="O6" s="141"/>
      <c r="P6" s="141"/>
      <c r="Q6" s="141"/>
      <c r="R6" s="141"/>
      <c r="S6" s="141"/>
      <c r="T6" s="141"/>
      <c r="U6" s="141"/>
      <c r="V6" s="141"/>
      <c r="W6" s="142"/>
      <c r="X6" s="141"/>
      <c r="Y6" s="141"/>
      <c r="Z6" s="141"/>
      <c r="AA6" s="141"/>
      <c r="AB6" s="130">
        <v>4</v>
      </c>
      <c r="AC6" s="130">
        <v>5</v>
      </c>
      <c r="AD6" s="130">
        <v>6</v>
      </c>
      <c r="AE6" s="130">
        <v>7</v>
      </c>
      <c r="AF6" s="130">
        <v>8</v>
      </c>
      <c r="AG6" s="131">
        <v>9</v>
      </c>
      <c r="AH6" s="130">
        <v>9</v>
      </c>
      <c r="AI6" s="130">
        <v>9</v>
      </c>
      <c r="AJ6" s="130">
        <v>9</v>
      </c>
      <c r="AK6" s="130">
        <v>9</v>
      </c>
      <c r="AL6" s="130">
        <v>9</v>
      </c>
      <c r="AM6" s="130">
        <v>9</v>
      </c>
      <c r="AN6" s="130">
        <v>8</v>
      </c>
      <c r="AO6" s="130">
        <v>7</v>
      </c>
      <c r="AP6" s="130">
        <v>6</v>
      </c>
      <c r="AQ6" s="130">
        <v>5</v>
      </c>
      <c r="AR6" s="282">
        <f>SUM(M6:AQ6)</f>
        <v>119</v>
      </c>
      <c r="AS6" s="283"/>
      <c r="AT6" s="284">
        <f>AR8*3600</f>
        <v>2570400</v>
      </c>
      <c r="AU6" s="285"/>
      <c r="AV6" s="259"/>
      <c r="AW6" s="259"/>
      <c r="AX6" s="257"/>
      <c r="AY6" s="257"/>
      <c r="AZ6" s="257"/>
      <c r="BA6" s="257"/>
      <c r="BB6" s="258"/>
      <c r="BC6" s="258"/>
    </row>
    <row r="7" spans="1:55" ht="30" customHeight="1" thickBot="1">
      <c r="B7" s="277"/>
      <c r="C7" s="289" t="s">
        <v>212</v>
      </c>
      <c r="D7" s="290"/>
      <c r="E7" s="290"/>
      <c r="F7" s="290"/>
      <c r="G7" s="290"/>
      <c r="H7" s="290"/>
      <c r="I7" s="290"/>
      <c r="J7" s="290"/>
      <c r="K7" s="290"/>
      <c r="L7" s="291"/>
      <c r="M7" s="145"/>
      <c r="N7" s="143"/>
      <c r="O7" s="143"/>
      <c r="P7" s="143"/>
      <c r="Q7" s="143"/>
      <c r="R7" s="143"/>
      <c r="S7" s="143"/>
      <c r="T7" s="143"/>
      <c r="U7" s="143"/>
      <c r="V7" s="143"/>
      <c r="W7" s="143"/>
      <c r="X7" s="143"/>
      <c r="Y7" s="143"/>
      <c r="Z7" s="143"/>
      <c r="AA7" s="143"/>
      <c r="AB7" s="133">
        <v>6</v>
      </c>
      <c r="AC7" s="133">
        <v>6</v>
      </c>
      <c r="AD7" s="133">
        <v>6</v>
      </c>
      <c r="AE7" s="133">
        <v>6</v>
      </c>
      <c r="AF7" s="133">
        <v>6</v>
      </c>
      <c r="AG7" s="133">
        <v>6</v>
      </c>
      <c r="AH7" s="133">
        <v>6</v>
      </c>
      <c r="AI7" s="133">
        <v>6</v>
      </c>
      <c r="AJ7" s="133">
        <v>6</v>
      </c>
      <c r="AK7" s="133">
        <v>6</v>
      </c>
      <c r="AL7" s="133">
        <v>6</v>
      </c>
      <c r="AM7" s="133">
        <v>6</v>
      </c>
      <c r="AN7" s="133">
        <v>6</v>
      </c>
      <c r="AO7" s="133">
        <v>6</v>
      </c>
      <c r="AP7" s="133">
        <v>6</v>
      </c>
      <c r="AQ7" s="133">
        <v>6</v>
      </c>
      <c r="AR7" s="241">
        <f>SUM(M7:AQ7)</f>
        <v>96</v>
      </c>
      <c r="AS7" s="292"/>
      <c r="AT7" s="286"/>
      <c r="AU7" s="287"/>
      <c r="AV7" s="259"/>
      <c r="AW7" s="259"/>
      <c r="AX7" s="257"/>
      <c r="AY7" s="257"/>
      <c r="AZ7" s="257"/>
      <c r="BA7" s="257"/>
      <c r="BB7" s="258"/>
      <c r="BC7" s="258"/>
    </row>
    <row r="8" spans="1:55" ht="30" hidden="1" customHeight="1" thickBot="1">
      <c r="B8" s="278"/>
      <c r="C8" s="293" t="s">
        <v>148</v>
      </c>
      <c r="D8" s="294"/>
      <c r="E8" s="294"/>
      <c r="F8" s="294"/>
      <c r="G8" s="294"/>
      <c r="H8" s="294"/>
      <c r="I8" s="294"/>
      <c r="J8" s="294"/>
      <c r="K8" s="294"/>
      <c r="L8" s="295"/>
      <c r="M8" s="93">
        <f>M6*M7</f>
        <v>0</v>
      </c>
      <c r="N8" s="94">
        <f t="shared" ref="N8:AQ8" si="0">N6*N7</f>
        <v>0</v>
      </c>
      <c r="O8" s="94">
        <f t="shared" si="0"/>
        <v>0</v>
      </c>
      <c r="P8" s="94">
        <f t="shared" si="0"/>
        <v>0</v>
      </c>
      <c r="Q8" s="94">
        <f t="shared" si="0"/>
        <v>0</v>
      </c>
      <c r="R8" s="94">
        <f t="shared" si="0"/>
        <v>0</v>
      </c>
      <c r="S8" s="94">
        <f t="shared" si="0"/>
        <v>0</v>
      </c>
      <c r="T8" s="94">
        <f t="shared" si="0"/>
        <v>0</v>
      </c>
      <c r="U8" s="94">
        <f t="shared" si="0"/>
        <v>0</v>
      </c>
      <c r="V8" s="94">
        <f t="shared" si="0"/>
        <v>0</v>
      </c>
      <c r="W8" s="94">
        <f t="shared" si="0"/>
        <v>0</v>
      </c>
      <c r="X8" s="94">
        <f t="shared" si="0"/>
        <v>0</v>
      </c>
      <c r="Y8" s="94">
        <f t="shared" si="0"/>
        <v>0</v>
      </c>
      <c r="Z8" s="94">
        <f t="shared" si="0"/>
        <v>0</v>
      </c>
      <c r="AA8" s="94">
        <f t="shared" si="0"/>
        <v>0</v>
      </c>
      <c r="AB8" s="94">
        <f t="shared" si="0"/>
        <v>24</v>
      </c>
      <c r="AC8" s="94">
        <f t="shared" si="0"/>
        <v>30</v>
      </c>
      <c r="AD8" s="94">
        <f t="shared" si="0"/>
        <v>36</v>
      </c>
      <c r="AE8" s="94">
        <f t="shared" si="0"/>
        <v>42</v>
      </c>
      <c r="AF8" s="94">
        <f t="shared" si="0"/>
        <v>48</v>
      </c>
      <c r="AG8" s="94">
        <f t="shared" si="0"/>
        <v>54</v>
      </c>
      <c r="AH8" s="94">
        <f t="shared" si="0"/>
        <v>54</v>
      </c>
      <c r="AI8" s="94">
        <f t="shared" si="0"/>
        <v>54</v>
      </c>
      <c r="AJ8" s="94">
        <f t="shared" si="0"/>
        <v>54</v>
      </c>
      <c r="AK8" s="94">
        <f t="shared" si="0"/>
        <v>54</v>
      </c>
      <c r="AL8" s="94">
        <f t="shared" si="0"/>
        <v>54</v>
      </c>
      <c r="AM8" s="94">
        <f t="shared" si="0"/>
        <v>54</v>
      </c>
      <c r="AN8" s="94">
        <f t="shared" si="0"/>
        <v>48</v>
      </c>
      <c r="AO8" s="94">
        <f t="shared" si="0"/>
        <v>42</v>
      </c>
      <c r="AP8" s="94">
        <f t="shared" si="0"/>
        <v>36</v>
      </c>
      <c r="AQ8" s="94">
        <f t="shared" si="0"/>
        <v>30</v>
      </c>
      <c r="AR8" s="296">
        <f>SUM(M8:AQ8)</f>
        <v>714</v>
      </c>
      <c r="AS8" s="297"/>
      <c r="AT8" s="298" t="s">
        <v>149</v>
      </c>
      <c r="AU8" s="299"/>
      <c r="AV8" s="259"/>
      <c r="AW8" s="259"/>
      <c r="AX8" s="257"/>
      <c r="AY8" s="257"/>
      <c r="AZ8" s="257"/>
      <c r="BA8" s="257"/>
      <c r="BB8" s="258"/>
      <c r="BC8" s="258"/>
    </row>
    <row r="9" spans="1:55" ht="30" customHeight="1" thickBot="1">
      <c r="B9" s="171" t="s">
        <v>220</v>
      </c>
      <c r="C9" s="175"/>
      <c r="D9" s="175"/>
      <c r="E9" s="175"/>
      <c r="F9" s="175"/>
      <c r="G9" s="175"/>
      <c r="H9" s="176"/>
      <c r="I9" s="176"/>
      <c r="J9" s="176"/>
      <c r="K9" s="176"/>
      <c r="L9" s="176"/>
      <c r="M9" s="177"/>
      <c r="N9" s="177"/>
      <c r="O9" s="177"/>
      <c r="P9" s="177"/>
      <c r="Q9" s="177"/>
      <c r="R9" s="177"/>
      <c r="S9" s="177"/>
      <c r="T9" s="177"/>
      <c r="U9" s="177"/>
      <c r="V9" s="177"/>
      <c r="W9" s="177"/>
      <c r="X9" s="177"/>
      <c r="Y9" s="177"/>
      <c r="Z9" s="177"/>
      <c r="AA9" s="177"/>
      <c r="AB9" s="177"/>
      <c r="AC9" s="177"/>
      <c r="AD9" s="177"/>
      <c r="AE9" s="177"/>
      <c r="AF9" s="177"/>
      <c r="AG9" s="177"/>
      <c r="AH9" s="177"/>
      <c r="AI9" s="177"/>
      <c r="AJ9" s="177"/>
      <c r="AK9" s="177"/>
      <c r="AL9" s="177"/>
      <c r="AM9" s="177"/>
      <c r="AN9" s="177"/>
      <c r="AO9" s="177"/>
      <c r="AP9" s="177"/>
      <c r="AQ9" s="177"/>
      <c r="AR9" s="271"/>
      <c r="AS9" s="271"/>
      <c r="AT9" s="272"/>
      <c r="AU9" s="272"/>
      <c r="AV9" s="273"/>
      <c r="AW9" s="273"/>
      <c r="AX9" s="288"/>
      <c r="AY9" s="288"/>
      <c r="AZ9" s="288"/>
      <c r="BA9" s="288"/>
      <c r="BB9" s="258"/>
      <c r="BC9" s="258"/>
    </row>
    <row r="10" spans="1:55" ht="75" customHeight="1" thickBot="1">
      <c r="B10" s="97" t="s">
        <v>150</v>
      </c>
      <c r="C10" s="309" t="s">
        <v>151</v>
      </c>
      <c r="D10" s="309"/>
      <c r="E10" s="309"/>
      <c r="F10" s="148" t="s">
        <v>228</v>
      </c>
      <c r="G10" s="310" t="s">
        <v>152</v>
      </c>
      <c r="H10" s="311"/>
      <c r="I10" s="312"/>
      <c r="J10" s="310" t="s">
        <v>176</v>
      </c>
      <c r="K10" s="311"/>
      <c r="L10" s="313"/>
      <c r="M10" s="98">
        <v>1</v>
      </c>
      <c r="N10" s="99">
        <v>2</v>
      </c>
      <c r="O10" s="99">
        <v>3</v>
      </c>
      <c r="P10" s="99">
        <v>4</v>
      </c>
      <c r="Q10" s="99">
        <v>5</v>
      </c>
      <c r="R10" s="99">
        <v>6</v>
      </c>
      <c r="S10" s="99">
        <v>7</v>
      </c>
      <c r="T10" s="99">
        <v>8</v>
      </c>
      <c r="U10" s="99">
        <v>9</v>
      </c>
      <c r="V10" s="99">
        <v>10</v>
      </c>
      <c r="W10" s="99">
        <v>11</v>
      </c>
      <c r="X10" s="99">
        <v>12</v>
      </c>
      <c r="Y10" s="99">
        <v>13</v>
      </c>
      <c r="Z10" s="99">
        <v>14</v>
      </c>
      <c r="AA10" s="99">
        <v>15</v>
      </c>
      <c r="AB10" s="99">
        <v>16</v>
      </c>
      <c r="AC10" s="99">
        <v>17</v>
      </c>
      <c r="AD10" s="99">
        <v>18</v>
      </c>
      <c r="AE10" s="99">
        <v>19</v>
      </c>
      <c r="AF10" s="99">
        <v>20</v>
      </c>
      <c r="AG10" s="99">
        <v>21</v>
      </c>
      <c r="AH10" s="99">
        <v>22</v>
      </c>
      <c r="AI10" s="99">
        <v>23</v>
      </c>
      <c r="AJ10" s="99">
        <v>24</v>
      </c>
      <c r="AK10" s="99">
        <v>25</v>
      </c>
      <c r="AL10" s="99">
        <v>26</v>
      </c>
      <c r="AM10" s="99">
        <v>27</v>
      </c>
      <c r="AN10" s="99">
        <v>28</v>
      </c>
      <c r="AO10" s="99">
        <v>29</v>
      </c>
      <c r="AP10" s="99">
        <f>IF(COUNTIF(B11,#REF!),"　",30)</f>
        <v>30</v>
      </c>
      <c r="AQ10" s="99">
        <v>31</v>
      </c>
      <c r="AR10" s="314" t="s">
        <v>153</v>
      </c>
      <c r="AS10" s="314"/>
      <c r="AT10" s="274" t="s">
        <v>154</v>
      </c>
      <c r="AU10" s="268"/>
      <c r="AV10" s="259"/>
      <c r="AW10" s="259"/>
      <c r="AX10" s="257"/>
      <c r="AY10" s="257"/>
      <c r="AZ10" s="257"/>
      <c r="BA10" s="257"/>
      <c r="BB10" s="300"/>
      <c r="BC10" s="300"/>
    </row>
    <row r="11" spans="1:55" ht="30" customHeight="1">
      <c r="A11" s="83">
        <v>1</v>
      </c>
      <c r="B11" s="129">
        <v>1</v>
      </c>
      <c r="C11" s="301" t="s">
        <v>155</v>
      </c>
      <c r="D11" s="302"/>
      <c r="E11" s="303"/>
      <c r="F11" s="180" t="s">
        <v>229</v>
      </c>
      <c r="G11" s="301" t="s">
        <v>189</v>
      </c>
      <c r="H11" s="302"/>
      <c r="I11" s="303"/>
      <c r="J11" s="304">
        <v>11</v>
      </c>
      <c r="K11" s="305"/>
      <c r="L11" s="306"/>
      <c r="M11" s="142"/>
      <c r="N11" s="141"/>
      <c r="O11" s="141"/>
      <c r="P11" s="141"/>
      <c r="Q11" s="141"/>
      <c r="R11" s="141"/>
      <c r="S11" s="141"/>
      <c r="T11" s="141"/>
      <c r="U11" s="141"/>
      <c r="V11" s="141"/>
      <c r="W11" s="141"/>
      <c r="X11" s="141"/>
      <c r="Y11" s="141"/>
      <c r="Z11" s="141"/>
      <c r="AA11" s="141"/>
      <c r="AB11" s="130">
        <v>14</v>
      </c>
      <c r="AC11" s="130">
        <v>15</v>
      </c>
      <c r="AD11" s="130">
        <v>18</v>
      </c>
      <c r="AE11" s="130">
        <v>22</v>
      </c>
      <c r="AF11" s="130">
        <v>26</v>
      </c>
      <c r="AG11" s="130">
        <v>32</v>
      </c>
      <c r="AH11" s="130">
        <v>32</v>
      </c>
      <c r="AI11" s="130">
        <v>32</v>
      </c>
      <c r="AJ11" s="130">
        <v>32</v>
      </c>
      <c r="AK11" s="130">
        <v>32</v>
      </c>
      <c r="AL11" s="130">
        <v>32</v>
      </c>
      <c r="AM11" s="130">
        <v>32</v>
      </c>
      <c r="AN11" s="130">
        <v>26</v>
      </c>
      <c r="AO11" s="130">
        <v>22</v>
      </c>
      <c r="AP11" s="130">
        <v>18</v>
      </c>
      <c r="AQ11" s="130">
        <v>15</v>
      </c>
      <c r="AR11" s="307">
        <f>SUM(M11:AQ11)</f>
        <v>400</v>
      </c>
      <c r="AS11" s="307"/>
      <c r="AT11" s="307">
        <f>J11*AR11</f>
        <v>4400</v>
      </c>
      <c r="AU11" s="308"/>
      <c r="AV11" s="259"/>
      <c r="AW11" s="259"/>
      <c r="AX11" s="257"/>
      <c r="AY11" s="257"/>
      <c r="AZ11" s="257"/>
      <c r="BA11" s="257"/>
      <c r="BB11" s="258"/>
      <c r="BC11" s="258"/>
    </row>
    <row r="12" spans="1:55" ht="30" customHeight="1">
      <c r="A12" s="83">
        <v>2</v>
      </c>
      <c r="B12" s="132">
        <v>2</v>
      </c>
      <c r="C12" s="247" t="s">
        <v>155</v>
      </c>
      <c r="D12" s="248"/>
      <c r="E12" s="249"/>
      <c r="F12" s="179" t="s">
        <v>230</v>
      </c>
      <c r="G12" s="247" t="s">
        <v>194</v>
      </c>
      <c r="H12" s="248"/>
      <c r="I12" s="249"/>
      <c r="J12" s="250">
        <v>12</v>
      </c>
      <c r="K12" s="251"/>
      <c r="L12" s="252"/>
      <c r="M12" s="146"/>
      <c r="N12" s="143"/>
      <c r="O12" s="143"/>
      <c r="P12" s="143"/>
      <c r="Q12" s="143"/>
      <c r="R12" s="143"/>
      <c r="S12" s="143"/>
      <c r="T12" s="143"/>
      <c r="U12" s="143"/>
      <c r="V12" s="143"/>
      <c r="W12" s="143"/>
      <c r="X12" s="143"/>
      <c r="Y12" s="143"/>
      <c r="Z12" s="143"/>
      <c r="AA12" s="143"/>
      <c r="AB12" s="133"/>
      <c r="AC12" s="133"/>
      <c r="AD12" s="133"/>
      <c r="AE12" s="133"/>
      <c r="AF12" s="133"/>
      <c r="AG12" s="133"/>
      <c r="AH12" s="133"/>
      <c r="AI12" s="133"/>
      <c r="AJ12" s="133"/>
      <c r="AK12" s="133"/>
      <c r="AL12" s="133">
        <v>22</v>
      </c>
      <c r="AM12" s="133">
        <v>22</v>
      </c>
      <c r="AN12" s="133">
        <v>22</v>
      </c>
      <c r="AO12" s="133">
        <v>20</v>
      </c>
      <c r="AP12" s="133">
        <v>18</v>
      </c>
      <c r="AQ12" s="133">
        <v>15</v>
      </c>
      <c r="AR12" s="253">
        <f t="shared" ref="AR12:AR40" si="1">SUM(M12:AQ12)</f>
        <v>119</v>
      </c>
      <c r="AS12" s="253"/>
      <c r="AT12" s="253">
        <f t="shared" ref="AT12:AT40" si="2">J12*AR12</f>
        <v>1428</v>
      </c>
      <c r="AU12" s="254"/>
      <c r="AV12" s="259"/>
      <c r="AW12" s="259"/>
      <c r="AX12" s="257"/>
      <c r="AY12" s="257"/>
      <c r="AZ12" s="257"/>
      <c r="BA12" s="257"/>
      <c r="BB12" s="258"/>
      <c r="BC12" s="258"/>
    </row>
    <row r="13" spans="1:55" ht="30" customHeight="1">
      <c r="A13" s="83">
        <v>3</v>
      </c>
      <c r="B13" s="132">
        <v>3</v>
      </c>
      <c r="C13" s="247" t="s">
        <v>156</v>
      </c>
      <c r="D13" s="248"/>
      <c r="E13" s="249"/>
      <c r="F13" s="179" t="s">
        <v>230</v>
      </c>
      <c r="G13" s="247" t="s">
        <v>190</v>
      </c>
      <c r="H13" s="248"/>
      <c r="I13" s="249"/>
      <c r="J13" s="250">
        <v>15.3</v>
      </c>
      <c r="K13" s="251"/>
      <c r="L13" s="252"/>
      <c r="M13" s="146"/>
      <c r="N13" s="143"/>
      <c r="O13" s="143"/>
      <c r="P13" s="143"/>
      <c r="Q13" s="143"/>
      <c r="R13" s="143"/>
      <c r="S13" s="143"/>
      <c r="T13" s="143"/>
      <c r="U13" s="143"/>
      <c r="V13" s="143"/>
      <c r="W13" s="143"/>
      <c r="X13" s="143"/>
      <c r="Y13" s="143"/>
      <c r="Z13" s="143"/>
      <c r="AA13" s="143"/>
      <c r="AB13" s="133">
        <v>24</v>
      </c>
      <c r="AC13" s="133">
        <v>30</v>
      </c>
      <c r="AD13" s="133">
        <v>36</v>
      </c>
      <c r="AE13" s="133">
        <v>42</v>
      </c>
      <c r="AF13" s="133">
        <v>48</v>
      </c>
      <c r="AG13" s="133">
        <v>54</v>
      </c>
      <c r="AH13" s="133">
        <v>54</v>
      </c>
      <c r="AI13" s="133">
        <v>54</v>
      </c>
      <c r="AJ13" s="133">
        <v>54</v>
      </c>
      <c r="AK13" s="133">
        <v>54</v>
      </c>
      <c r="AL13" s="133">
        <v>54</v>
      </c>
      <c r="AM13" s="133">
        <v>54</v>
      </c>
      <c r="AN13" s="133">
        <v>48</v>
      </c>
      <c r="AO13" s="133">
        <v>42</v>
      </c>
      <c r="AP13" s="133">
        <v>36</v>
      </c>
      <c r="AQ13" s="133">
        <v>30</v>
      </c>
      <c r="AR13" s="253">
        <f t="shared" si="1"/>
        <v>714</v>
      </c>
      <c r="AS13" s="253"/>
      <c r="AT13" s="253">
        <f t="shared" si="2"/>
        <v>10924.2</v>
      </c>
      <c r="AU13" s="254"/>
      <c r="AV13" s="259"/>
      <c r="AW13" s="259"/>
      <c r="AX13" s="257"/>
      <c r="AY13" s="257"/>
      <c r="AZ13" s="257"/>
      <c r="BA13" s="257"/>
      <c r="BB13" s="258"/>
      <c r="BC13" s="258"/>
    </row>
    <row r="14" spans="1:55" ht="30" customHeight="1">
      <c r="A14" s="83">
        <v>4</v>
      </c>
      <c r="B14" s="132">
        <v>4</v>
      </c>
      <c r="C14" s="247" t="s">
        <v>157</v>
      </c>
      <c r="D14" s="248"/>
      <c r="E14" s="249"/>
      <c r="F14" s="178" t="s">
        <v>231</v>
      </c>
      <c r="G14" s="247" t="s">
        <v>191</v>
      </c>
      <c r="H14" s="248"/>
      <c r="I14" s="249"/>
      <c r="J14" s="250">
        <v>40</v>
      </c>
      <c r="K14" s="251"/>
      <c r="L14" s="252"/>
      <c r="M14" s="146"/>
      <c r="N14" s="143"/>
      <c r="O14" s="143"/>
      <c r="P14" s="143"/>
      <c r="Q14" s="143"/>
      <c r="R14" s="143"/>
      <c r="S14" s="143"/>
      <c r="T14" s="143"/>
      <c r="U14" s="143"/>
      <c r="V14" s="143"/>
      <c r="W14" s="143"/>
      <c r="X14" s="143"/>
      <c r="Y14" s="143"/>
      <c r="Z14" s="143"/>
      <c r="AA14" s="143"/>
      <c r="AB14" s="133">
        <v>14</v>
      </c>
      <c r="AC14" s="133">
        <v>16</v>
      </c>
      <c r="AD14" s="133">
        <v>20</v>
      </c>
      <c r="AE14" s="133">
        <v>22</v>
      </c>
      <c r="AF14" s="133">
        <v>28</v>
      </c>
      <c r="AG14" s="133">
        <v>30</v>
      </c>
      <c r="AH14" s="133">
        <v>30</v>
      </c>
      <c r="AI14" s="133">
        <v>30</v>
      </c>
      <c r="AJ14" s="133">
        <v>30</v>
      </c>
      <c r="AK14" s="133">
        <v>30</v>
      </c>
      <c r="AL14" s="133">
        <v>30</v>
      </c>
      <c r="AM14" s="133">
        <v>30</v>
      </c>
      <c r="AN14" s="133">
        <v>28</v>
      </c>
      <c r="AO14" s="133">
        <v>22</v>
      </c>
      <c r="AP14" s="133">
        <v>20</v>
      </c>
      <c r="AQ14" s="133">
        <v>16</v>
      </c>
      <c r="AR14" s="253">
        <f t="shared" si="1"/>
        <v>396</v>
      </c>
      <c r="AS14" s="253"/>
      <c r="AT14" s="253">
        <f t="shared" si="2"/>
        <v>15840</v>
      </c>
      <c r="AU14" s="254"/>
      <c r="AV14" s="259"/>
      <c r="AW14" s="259"/>
      <c r="AX14" s="257"/>
      <c r="AY14" s="257"/>
      <c r="AZ14" s="257"/>
      <c r="BA14" s="257"/>
      <c r="BB14" s="258"/>
      <c r="BC14" s="258"/>
    </row>
    <row r="15" spans="1:55" ht="30" customHeight="1">
      <c r="A15" s="83">
        <v>5</v>
      </c>
      <c r="B15" s="132">
        <v>5</v>
      </c>
      <c r="C15" s="247" t="s">
        <v>157</v>
      </c>
      <c r="D15" s="248"/>
      <c r="E15" s="249"/>
      <c r="F15" s="178" t="s">
        <v>231</v>
      </c>
      <c r="G15" s="247" t="s">
        <v>195</v>
      </c>
      <c r="H15" s="248"/>
      <c r="I15" s="249"/>
      <c r="J15" s="250">
        <v>39.6</v>
      </c>
      <c r="K15" s="251"/>
      <c r="L15" s="252"/>
      <c r="M15" s="146"/>
      <c r="N15" s="143"/>
      <c r="O15" s="143"/>
      <c r="P15" s="143"/>
      <c r="Q15" s="143"/>
      <c r="R15" s="143"/>
      <c r="S15" s="143"/>
      <c r="T15" s="143"/>
      <c r="U15" s="143"/>
      <c r="V15" s="143"/>
      <c r="W15" s="143"/>
      <c r="X15" s="143"/>
      <c r="Y15" s="143"/>
      <c r="Z15" s="143"/>
      <c r="AA15" s="143"/>
      <c r="AB15" s="133">
        <v>10</v>
      </c>
      <c r="AC15" s="133">
        <v>14</v>
      </c>
      <c r="AD15" s="133">
        <v>16</v>
      </c>
      <c r="AE15" s="133">
        <v>20</v>
      </c>
      <c r="AF15" s="133">
        <v>20</v>
      </c>
      <c r="AG15" s="133">
        <v>24</v>
      </c>
      <c r="AH15" s="133">
        <v>24</v>
      </c>
      <c r="AI15" s="133">
        <v>24</v>
      </c>
      <c r="AJ15" s="133">
        <v>24</v>
      </c>
      <c r="AK15" s="133">
        <v>24</v>
      </c>
      <c r="AL15" s="133">
        <v>24</v>
      </c>
      <c r="AM15" s="133">
        <v>24</v>
      </c>
      <c r="AN15" s="133">
        <v>20</v>
      </c>
      <c r="AO15" s="133">
        <v>20</v>
      </c>
      <c r="AP15" s="133">
        <v>16</v>
      </c>
      <c r="AQ15" s="133">
        <v>14</v>
      </c>
      <c r="AR15" s="253">
        <f t="shared" ref="AR15:AR16" si="3">SUM(M15:AQ15)</f>
        <v>318</v>
      </c>
      <c r="AS15" s="253"/>
      <c r="AT15" s="253">
        <f t="shared" ref="AT15:AT16" si="4">J15*AR15</f>
        <v>12592.800000000001</v>
      </c>
      <c r="AU15" s="254"/>
      <c r="AV15" s="259"/>
      <c r="AW15" s="259"/>
      <c r="AX15" s="257"/>
      <c r="AY15" s="257"/>
      <c r="AZ15" s="257"/>
      <c r="BA15" s="257"/>
      <c r="BB15" s="258"/>
      <c r="BC15" s="258"/>
    </row>
    <row r="16" spans="1:55" ht="30" customHeight="1">
      <c r="A16" s="83">
        <v>6</v>
      </c>
      <c r="B16" s="132">
        <v>6</v>
      </c>
      <c r="C16" s="247" t="s">
        <v>158</v>
      </c>
      <c r="D16" s="248"/>
      <c r="E16" s="249"/>
      <c r="F16" s="179" t="s">
        <v>230</v>
      </c>
      <c r="G16" s="247" t="s">
        <v>192</v>
      </c>
      <c r="H16" s="248"/>
      <c r="I16" s="249"/>
      <c r="J16" s="250">
        <v>7.7</v>
      </c>
      <c r="K16" s="251"/>
      <c r="L16" s="252"/>
      <c r="M16" s="146"/>
      <c r="N16" s="143"/>
      <c r="O16" s="143"/>
      <c r="P16" s="143"/>
      <c r="Q16" s="143"/>
      <c r="R16" s="143"/>
      <c r="S16" s="143"/>
      <c r="T16" s="143"/>
      <c r="U16" s="143"/>
      <c r="V16" s="143"/>
      <c r="W16" s="143"/>
      <c r="X16" s="143"/>
      <c r="Y16" s="143"/>
      <c r="Z16" s="143"/>
      <c r="AA16" s="143"/>
      <c r="AB16" s="133">
        <v>24</v>
      </c>
      <c r="AC16" s="133">
        <v>30</v>
      </c>
      <c r="AD16" s="133">
        <v>36</v>
      </c>
      <c r="AE16" s="133">
        <v>42</v>
      </c>
      <c r="AF16" s="133">
        <v>48</v>
      </c>
      <c r="AG16" s="133">
        <v>54</v>
      </c>
      <c r="AH16" s="133">
        <v>54</v>
      </c>
      <c r="AI16" s="133">
        <v>54</v>
      </c>
      <c r="AJ16" s="133">
        <v>54</v>
      </c>
      <c r="AK16" s="133">
        <v>54</v>
      </c>
      <c r="AL16" s="133">
        <v>54</v>
      </c>
      <c r="AM16" s="133">
        <v>54</v>
      </c>
      <c r="AN16" s="133">
        <v>48</v>
      </c>
      <c r="AO16" s="133">
        <v>42</v>
      </c>
      <c r="AP16" s="133">
        <v>36</v>
      </c>
      <c r="AQ16" s="133">
        <v>30</v>
      </c>
      <c r="AR16" s="253">
        <f t="shared" si="3"/>
        <v>714</v>
      </c>
      <c r="AS16" s="253"/>
      <c r="AT16" s="253">
        <f t="shared" si="4"/>
        <v>5497.8</v>
      </c>
      <c r="AU16" s="254"/>
      <c r="AV16" s="259"/>
      <c r="AW16" s="259"/>
      <c r="AX16" s="257"/>
      <c r="AY16" s="257"/>
      <c r="AZ16" s="257"/>
      <c r="BA16" s="257"/>
      <c r="BB16" s="258"/>
      <c r="BC16" s="258"/>
    </row>
    <row r="17" spans="1:55" ht="30" customHeight="1">
      <c r="A17" s="83">
        <v>7</v>
      </c>
      <c r="B17" s="132">
        <v>7</v>
      </c>
      <c r="C17" s="247" t="s">
        <v>159</v>
      </c>
      <c r="D17" s="248"/>
      <c r="E17" s="249"/>
      <c r="F17" s="179" t="s">
        <v>230</v>
      </c>
      <c r="G17" s="247" t="s">
        <v>193</v>
      </c>
      <c r="H17" s="248"/>
      <c r="I17" s="249"/>
      <c r="J17" s="250">
        <v>88.7</v>
      </c>
      <c r="K17" s="251"/>
      <c r="L17" s="252"/>
      <c r="M17" s="146"/>
      <c r="N17" s="143"/>
      <c r="O17" s="143"/>
      <c r="P17" s="143"/>
      <c r="Q17" s="143"/>
      <c r="R17" s="143"/>
      <c r="S17" s="143"/>
      <c r="T17" s="143"/>
      <c r="U17" s="143"/>
      <c r="V17" s="143"/>
      <c r="W17" s="143"/>
      <c r="X17" s="143"/>
      <c r="Y17" s="143"/>
      <c r="Z17" s="143"/>
      <c r="AA17" s="143"/>
      <c r="AB17" s="170">
        <v>50</v>
      </c>
      <c r="AC17" s="133">
        <v>6</v>
      </c>
      <c r="AD17" s="133">
        <v>6</v>
      </c>
      <c r="AE17" s="133">
        <v>6</v>
      </c>
      <c r="AF17" s="133">
        <v>6</v>
      </c>
      <c r="AG17" s="133">
        <v>6</v>
      </c>
      <c r="AH17" s="133">
        <v>6</v>
      </c>
      <c r="AI17" s="133">
        <v>6</v>
      </c>
      <c r="AJ17" s="133">
        <v>6</v>
      </c>
      <c r="AK17" s="133">
        <v>6</v>
      </c>
      <c r="AL17" s="133">
        <v>6</v>
      </c>
      <c r="AM17" s="133">
        <v>6</v>
      </c>
      <c r="AN17" s="133">
        <v>6</v>
      </c>
      <c r="AO17" s="133">
        <v>6</v>
      </c>
      <c r="AP17" s="133">
        <v>6</v>
      </c>
      <c r="AQ17" s="133">
        <v>6</v>
      </c>
      <c r="AR17" s="253">
        <f t="shared" si="1"/>
        <v>140</v>
      </c>
      <c r="AS17" s="253"/>
      <c r="AT17" s="253">
        <f t="shared" si="2"/>
        <v>12418</v>
      </c>
      <c r="AU17" s="254"/>
      <c r="AV17" s="259"/>
      <c r="AW17" s="259"/>
      <c r="AX17" s="257"/>
      <c r="AY17" s="257"/>
      <c r="AZ17" s="257"/>
      <c r="BA17" s="257"/>
      <c r="BB17" s="258"/>
      <c r="BC17" s="258"/>
    </row>
    <row r="18" spans="1:55" ht="30" customHeight="1">
      <c r="A18" s="83">
        <v>8</v>
      </c>
      <c r="B18" s="132"/>
      <c r="C18" s="246"/>
      <c r="D18" s="246"/>
      <c r="E18" s="246"/>
      <c r="F18" s="151"/>
      <c r="G18" s="247"/>
      <c r="H18" s="248"/>
      <c r="I18" s="249"/>
      <c r="J18" s="250"/>
      <c r="K18" s="251"/>
      <c r="L18" s="252"/>
      <c r="M18" s="146"/>
      <c r="N18" s="143"/>
      <c r="O18" s="143"/>
      <c r="P18" s="143"/>
      <c r="Q18" s="143"/>
      <c r="R18" s="143"/>
      <c r="S18" s="143"/>
      <c r="T18" s="143"/>
      <c r="U18" s="143"/>
      <c r="V18" s="143"/>
      <c r="W18" s="143"/>
      <c r="X18" s="143"/>
      <c r="Y18" s="143"/>
      <c r="Z18" s="143"/>
      <c r="AA18" s="143"/>
      <c r="AB18" s="133"/>
      <c r="AC18" s="133"/>
      <c r="AD18" s="133"/>
      <c r="AE18" s="133"/>
      <c r="AF18" s="133"/>
      <c r="AG18" s="133"/>
      <c r="AH18" s="133"/>
      <c r="AI18" s="133"/>
      <c r="AJ18" s="133"/>
      <c r="AK18" s="133"/>
      <c r="AL18" s="133"/>
      <c r="AM18" s="133"/>
      <c r="AN18" s="133"/>
      <c r="AO18" s="133"/>
      <c r="AP18" s="133"/>
      <c r="AQ18" s="133"/>
      <c r="AR18" s="253">
        <f t="shared" ref="AR18:AR19" si="5">SUM(M18:AQ18)</f>
        <v>0</v>
      </c>
      <c r="AS18" s="253"/>
      <c r="AT18" s="253">
        <f t="shared" ref="AT18:AT19" si="6">J18*AR18</f>
        <v>0</v>
      </c>
      <c r="AU18" s="254"/>
      <c r="AV18" s="259"/>
      <c r="AW18" s="259"/>
      <c r="AX18" s="257"/>
      <c r="AY18" s="257"/>
      <c r="AZ18" s="257"/>
      <c r="BA18" s="257"/>
      <c r="BB18" s="258"/>
      <c r="BC18" s="258"/>
    </row>
    <row r="19" spans="1:55" ht="30" customHeight="1" thickBot="1">
      <c r="A19" s="83">
        <v>9</v>
      </c>
      <c r="B19" s="132"/>
      <c r="C19" s="246"/>
      <c r="D19" s="246"/>
      <c r="E19" s="246"/>
      <c r="F19" s="151"/>
      <c r="G19" s="247"/>
      <c r="H19" s="248"/>
      <c r="I19" s="249"/>
      <c r="J19" s="250"/>
      <c r="K19" s="251"/>
      <c r="L19" s="252"/>
      <c r="M19" s="146"/>
      <c r="N19" s="143"/>
      <c r="O19" s="143"/>
      <c r="P19" s="143"/>
      <c r="Q19" s="143"/>
      <c r="R19" s="143"/>
      <c r="S19" s="143"/>
      <c r="T19" s="143"/>
      <c r="U19" s="143"/>
      <c r="V19" s="143"/>
      <c r="W19" s="143"/>
      <c r="X19" s="143"/>
      <c r="Y19" s="143"/>
      <c r="Z19" s="143"/>
      <c r="AA19" s="143"/>
      <c r="AB19" s="133"/>
      <c r="AC19" s="133"/>
      <c r="AD19" s="133"/>
      <c r="AE19" s="133"/>
      <c r="AF19" s="133"/>
      <c r="AG19" s="133"/>
      <c r="AH19" s="133"/>
      <c r="AI19" s="133"/>
      <c r="AJ19" s="133"/>
      <c r="AK19" s="133"/>
      <c r="AL19" s="133"/>
      <c r="AM19" s="133"/>
      <c r="AN19" s="133"/>
      <c r="AO19" s="133"/>
      <c r="AP19" s="133"/>
      <c r="AQ19" s="133"/>
      <c r="AR19" s="253">
        <f t="shared" si="5"/>
        <v>0</v>
      </c>
      <c r="AS19" s="253"/>
      <c r="AT19" s="253">
        <f t="shared" si="6"/>
        <v>0</v>
      </c>
      <c r="AU19" s="254"/>
      <c r="AV19" s="259"/>
      <c r="AW19" s="259"/>
      <c r="AX19" s="257"/>
      <c r="AY19" s="257"/>
      <c r="AZ19" s="257"/>
      <c r="BA19" s="257"/>
      <c r="BB19" s="258"/>
      <c r="BC19" s="258"/>
    </row>
    <row r="20" spans="1:55" ht="30" hidden="1" customHeight="1">
      <c r="A20" s="83">
        <v>10</v>
      </c>
      <c r="B20" s="132"/>
      <c r="C20" s="246"/>
      <c r="D20" s="246"/>
      <c r="E20" s="246"/>
      <c r="F20" s="151"/>
      <c r="G20" s="247"/>
      <c r="H20" s="248"/>
      <c r="I20" s="249"/>
      <c r="J20" s="250"/>
      <c r="K20" s="251"/>
      <c r="L20" s="252"/>
      <c r="M20" s="134"/>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253">
        <f t="shared" si="1"/>
        <v>0</v>
      </c>
      <c r="AS20" s="253"/>
      <c r="AT20" s="253">
        <f t="shared" si="2"/>
        <v>0</v>
      </c>
      <c r="AU20" s="254"/>
      <c r="AV20" s="259"/>
      <c r="AW20" s="259"/>
      <c r="AX20" s="257"/>
      <c r="AY20" s="257"/>
      <c r="AZ20" s="257"/>
      <c r="BA20" s="257"/>
      <c r="BB20" s="258"/>
      <c r="BC20" s="258"/>
    </row>
    <row r="21" spans="1:55" ht="30" hidden="1" customHeight="1">
      <c r="A21" s="83">
        <v>11</v>
      </c>
      <c r="B21" s="132"/>
      <c r="C21" s="246"/>
      <c r="D21" s="246"/>
      <c r="E21" s="246"/>
      <c r="F21" s="151"/>
      <c r="G21" s="247"/>
      <c r="H21" s="248"/>
      <c r="I21" s="249"/>
      <c r="J21" s="250"/>
      <c r="K21" s="251"/>
      <c r="L21" s="252"/>
      <c r="M21" s="134"/>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253">
        <f t="shared" si="1"/>
        <v>0</v>
      </c>
      <c r="AS21" s="253"/>
      <c r="AT21" s="253">
        <f t="shared" si="2"/>
        <v>0</v>
      </c>
      <c r="AU21" s="254"/>
      <c r="AV21" s="259"/>
      <c r="AW21" s="259"/>
      <c r="AX21" s="257"/>
      <c r="AY21" s="257"/>
      <c r="AZ21" s="257"/>
      <c r="BA21" s="257"/>
      <c r="BB21" s="258"/>
      <c r="BC21" s="258"/>
    </row>
    <row r="22" spans="1:55" ht="30" hidden="1" customHeight="1">
      <c r="A22" s="83">
        <v>12</v>
      </c>
      <c r="B22" s="132"/>
      <c r="C22" s="246"/>
      <c r="D22" s="246"/>
      <c r="E22" s="246"/>
      <c r="F22" s="151"/>
      <c r="G22" s="247"/>
      <c r="H22" s="248"/>
      <c r="I22" s="249"/>
      <c r="J22" s="250"/>
      <c r="K22" s="251"/>
      <c r="L22" s="252"/>
      <c r="M22" s="134"/>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253">
        <f t="shared" ref="AR22:AR31" si="7">SUM(M22:AQ22)</f>
        <v>0</v>
      </c>
      <c r="AS22" s="253"/>
      <c r="AT22" s="253">
        <f t="shared" ref="AT22:AT31" si="8">J22*AR22</f>
        <v>0</v>
      </c>
      <c r="AU22" s="254"/>
      <c r="AV22" s="259"/>
      <c r="AW22" s="259"/>
      <c r="AX22" s="257"/>
      <c r="AY22" s="257"/>
      <c r="AZ22" s="257"/>
      <c r="BA22" s="257"/>
      <c r="BB22" s="258"/>
      <c r="BC22" s="258"/>
    </row>
    <row r="23" spans="1:55" ht="30" hidden="1" customHeight="1">
      <c r="A23" s="83">
        <v>13</v>
      </c>
      <c r="B23" s="132"/>
      <c r="C23" s="246"/>
      <c r="D23" s="246"/>
      <c r="E23" s="246"/>
      <c r="F23" s="151"/>
      <c r="G23" s="247"/>
      <c r="H23" s="248"/>
      <c r="I23" s="249"/>
      <c r="J23" s="250"/>
      <c r="K23" s="251"/>
      <c r="L23" s="252"/>
      <c r="M23" s="134"/>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253">
        <f t="shared" si="7"/>
        <v>0</v>
      </c>
      <c r="AS23" s="253"/>
      <c r="AT23" s="253">
        <f t="shared" si="8"/>
        <v>0</v>
      </c>
      <c r="AU23" s="254"/>
      <c r="AV23" s="259"/>
      <c r="AW23" s="259"/>
      <c r="AX23" s="257"/>
      <c r="AY23" s="257"/>
      <c r="AZ23" s="257"/>
      <c r="BA23" s="257"/>
      <c r="BB23" s="258"/>
      <c r="BC23" s="258"/>
    </row>
    <row r="24" spans="1:55" ht="30" hidden="1" customHeight="1">
      <c r="A24" s="83">
        <v>14</v>
      </c>
      <c r="B24" s="132"/>
      <c r="C24" s="246"/>
      <c r="D24" s="246"/>
      <c r="E24" s="246"/>
      <c r="F24" s="151"/>
      <c r="G24" s="247"/>
      <c r="H24" s="248"/>
      <c r="I24" s="249"/>
      <c r="J24" s="250"/>
      <c r="K24" s="251"/>
      <c r="L24" s="252"/>
      <c r="M24" s="134"/>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253">
        <f t="shared" si="7"/>
        <v>0</v>
      </c>
      <c r="AS24" s="253"/>
      <c r="AT24" s="253">
        <f t="shared" si="8"/>
        <v>0</v>
      </c>
      <c r="AU24" s="254"/>
      <c r="AV24" s="259"/>
      <c r="AW24" s="259"/>
      <c r="AX24" s="257"/>
      <c r="AY24" s="257"/>
      <c r="AZ24" s="257"/>
      <c r="BA24" s="257"/>
      <c r="BB24" s="258"/>
      <c r="BC24" s="258"/>
    </row>
    <row r="25" spans="1:55" ht="30" hidden="1" customHeight="1">
      <c r="A25" s="83">
        <v>15</v>
      </c>
      <c r="B25" s="132"/>
      <c r="C25" s="246"/>
      <c r="D25" s="246"/>
      <c r="E25" s="246"/>
      <c r="F25" s="151"/>
      <c r="G25" s="247"/>
      <c r="H25" s="248"/>
      <c r="I25" s="249"/>
      <c r="J25" s="250"/>
      <c r="K25" s="251"/>
      <c r="L25" s="252"/>
      <c r="M25" s="134"/>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253">
        <f t="shared" si="7"/>
        <v>0</v>
      </c>
      <c r="AS25" s="253"/>
      <c r="AT25" s="253">
        <f t="shared" si="8"/>
        <v>0</v>
      </c>
      <c r="AU25" s="254"/>
      <c r="AV25" s="259"/>
      <c r="AW25" s="259"/>
      <c r="AX25" s="257"/>
      <c r="AY25" s="257"/>
      <c r="AZ25" s="257"/>
      <c r="BA25" s="257"/>
      <c r="BB25" s="258"/>
      <c r="BC25" s="258"/>
    </row>
    <row r="26" spans="1:55" ht="30" hidden="1" customHeight="1">
      <c r="A26" s="83">
        <v>16</v>
      </c>
      <c r="B26" s="132"/>
      <c r="C26" s="246"/>
      <c r="D26" s="246"/>
      <c r="E26" s="246"/>
      <c r="F26" s="151"/>
      <c r="G26" s="247"/>
      <c r="H26" s="248"/>
      <c r="I26" s="249"/>
      <c r="J26" s="250"/>
      <c r="K26" s="251"/>
      <c r="L26" s="252"/>
      <c r="M26" s="134"/>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253">
        <f t="shared" si="7"/>
        <v>0</v>
      </c>
      <c r="AS26" s="253"/>
      <c r="AT26" s="253">
        <f t="shared" si="8"/>
        <v>0</v>
      </c>
      <c r="AU26" s="254"/>
      <c r="AV26" s="259"/>
      <c r="AW26" s="259"/>
      <c r="AX26" s="257"/>
      <c r="AY26" s="257"/>
      <c r="AZ26" s="257"/>
      <c r="BA26" s="257"/>
      <c r="BB26" s="258"/>
      <c r="BC26" s="258"/>
    </row>
    <row r="27" spans="1:55" ht="30" hidden="1" customHeight="1">
      <c r="A27" s="83">
        <v>17</v>
      </c>
      <c r="B27" s="132"/>
      <c r="C27" s="246"/>
      <c r="D27" s="246"/>
      <c r="E27" s="246"/>
      <c r="F27" s="151"/>
      <c r="G27" s="247"/>
      <c r="H27" s="248"/>
      <c r="I27" s="249"/>
      <c r="J27" s="250"/>
      <c r="K27" s="251"/>
      <c r="L27" s="252"/>
      <c r="M27" s="134"/>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253">
        <f t="shared" si="7"/>
        <v>0</v>
      </c>
      <c r="AS27" s="253"/>
      <c r="AT27" s="253">
        <f t="shared" si="8"/>
        <v>0</v>
      </c>
      <c r="AU27" s="254"/>
      <c r="AV27" s="259"/>
      <c r="AW27" s="259"/>
      <c r="AX27" s="257"/>
      <c r="AY27" s="257"/>
      <c r="AZ27" s="257"/>
      <c r="BA27" s="257"/>
      <c r="BB27" s="258"/>
      <c r="BC27" s="258"/>
    </row>
    <row r="28" spans="1:55" ht="30" hidden="1" customHeight="1">
      <c r="A28" s="83">
        <v>18</v>
      </c>
      <c r="B28" s="132"/>
      <c r="C28" s="246"/>
      <c r="D28" s="246"/>
      <c r="E28" s="246"/>
      <c r="F28" s="151"/>
      <c r="G28" s="247"/>
      <c r="H28" s="248"/>
      <c r="I28" s="249"/>
      <c r="J28" s="250"/>
      <c r="K28" s="251"/>
      <c r="L28" s="252"/>
      <c r="M28" s="134"/>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253">
        <f t="shared" si="7"/>
        <v>0</v>
      </c>
      <c r="AS28" s="253"/>
      <c r="AT28" s="253">
        <f t="shared" si="8"/>
        <v>0</v>
      </c>
      <c r="AU28" s="254"/>
      <c r="AV28" s="259"/>
      <c r="AW28" s="259"/>
      <c r="AX28" s="257"/>
      <c r="AY28" s="257"/>
      <c r="AZ28" s="257"/>
      <c r="BA28" s="257"/>
      <c r="BB28" s="258"/>
      <c r="BC28" s="258"/>
    </row>
    <row r="29" spans="1:55" ht="30" hidden="1" customHeight="1">
      <c r="A29" s="83">
        <v>19</v>
      </c>
      <c r="B29" s="132"/>
      <c r="C29" s="246"/>
      <c r="D29" s="246"/>
      <c r="E29" s="246"/>
      <c r="F29" s="151"/>
      <c r="G29" s="247"/>
      <c r="H29" s="248"/>
      <c r="I29" s="249"/>
      <c r="J29" s="250"/>
      <c r="K29" s="251"/>
      <c r="L29" s="252"/>
      <c r="M29" s="134"/>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253">
        <f t="shared" si="7"/>
        <v>0</v>
      </c>
      <c r="AS29" s="253"/>
      <c r="AT29" s="253">
        <f t="shared" si="8"/>
        <v>0</v>
      </c>
      <c r="AU29" s="254"/>
      <c r="AV29" s="233" t="s">
        <v>179</v>
      </c>
      <c r="AW29" s="138"/>
      <c r="AX29" s="257"/>
      <c r="AY29" s="257"/>
      <c r="AZ29" s="257"/>
      <c r="BA29" s="257"/>
      <c r="BB29" s="258"/>
      <c r="BC29" s="258"/>
    </row>
    <row r="30" spans="1:55" ht="30" hidden="1" customHeight="1">
      <c r="A30" s="83">
        <v>20</v>
      </c>
      <c r="B30" s="132"/>
      <c r="C30" s="246"/>
      <c r="D30" s="246"/>
      <c r="E30" s="246"/>
      <c r="F30" s="151"/>
      <c r="G30" s="247"/>
      <c r="H30" s="248"/>
      <c r="I30" s="249"/>
      <c r="J30" s="250"/>
      <c r="K30" s="251"/>
      <c r="L30" s="252"/>
      <c r="M30" s="134"/>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253">
        <f t="shared" si="7"/>
        <v>0</v>
      </c>
      <c r="AS30" s="253"/>
      <c r="AT30" s="253">
        <f t="shared" si="8"/>
        <v>0</v>
      </c>
      <c r="AU30" s="254"/>
      <c r="AV30" s="233"/>
      <c r="AW30" s="138"/>
      <c r="AX30" s="257"/>
      <c r="AY30" s="257"/>
      <c r="AZ30" s="257"/>
      <c r="BA30" s="257"/>
      <c r="BB30" s="258"/>
      <c r="BC30" s="258"/>
    </row>
    <row r="31" spans="1:55" ht="30" hidden="1" customHeight="1">
      <c r="A31" s="83">
        <v>21</v>
      </c>
      <c r="B31" s="132"/>
      <c r="C31" s="246"/>
      <c r="D31" s="246"/>
      <c r="E31" s="246"/>
      <c r="F31" s="151"/>
      <c r="G31" s="247"/>
      <c r="H31" s="248"/>
      <c r="I31" s="249"/>
      <c r="J31" s="250"/>
      <c r="K31" s="251"/>
      <c r="L31" s="252"/>
      <c r="M31" s="134"/>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253">
        <f t="shared" si="7"/>
        <v>0</v>
      </c>
      <c r="AS31" s="253"/>
      <c r="AT31" s="253">
        <f t="shared" si="8"/>
        <v>0</v>
      </c>
      <c r="AU31" s="254"/>
      <c r="AV31" s="233"/>
      <c r="AW31" s="138"/>
      <c r="AX31" s="257"/>
      <c r="AY31" s="257"/>
      <c r="AZ31" s="257"/>
      <c r="BA31" s="257"/>
      <c r="BB31" s="258"/>
      <c r="BC31" s="258"/>
    </row>
    <row r="32" spans="1:55" ht="30" hidden="1" customHeight="1">
      <c r="A32" s="83">
        <v>22</v>
      </c>
      <c r="B32" s="132"/>
      <c r="C32" s="246"/>
      <c r="D32" s="246"/>
      <c r="E32" s="246"/>
      <c r="F32" s="151"/>
      <c r="G32" s="247"/>
      <c r="H32" s="248"/>
      <c r="I32" s="249"/>
      <c r="J32" s="250"/>
      <c r="K32" s="251"/>
      <c r="L32" s="252"/>
      <c r="M32" s="134"/>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253">
        <f t="shared" ref="AR32" si="9">SUM(M32:AQ32)</f>
        <v>0</v>
      </c>
      <c r="AS32" s="253"/>
      <c r="AT32" s="253">
        <f t="shared" ref="AT32" si="10">J32*AR32</f>
        <v>0</v>
      </c>
      <c r="AU32" s="254"/>
      <c r="AV32" s="259"/>
      <c r="AW32" s="259"/>
      <c r="AX32" s="257"/>
      <c r="AY32" s="257"/>
      <c r="AZ32" s="257"/>
      <c r="BA32" s="257"/>
      <c r="BB32" s="258"/>
      <c r="BC32" s="258"/>
    </row>
    <row r="33" spans="1:55" ht="30" hidden="1" customHeight="1">
      <c r="A33" s="83">
        <v>23</v>
      </c>
      <c r="B33" s="132"/>
      <c r="C33" s="246"/>
      <c r="D33" s="246"/>
      <c r="E33" s="246"/>
      <c r="F33" s="151"/>
      <c r="G33" s="247"/>
      <c r="H33" s="248"/>
      <c r="I33" s="249"/>
      <c r="J33" s="250"/>
      <c r="K33" s="251"/>
      <c r="L33" s="252"/>
      <c r="M33" s="134"/>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253">
        <f t="shared" si="1"/>
        <v>0</v>
      </c>
      <c r="AS33" s="253"/>
      <c r="AT33" s="253">
        <f t="shared" si="2"/>
        <v>0</v>
      </c>
      <c r="AU33" s="254"/>
      <c r="AV33" s="259"/>
      <c r="AW33" s="259"/>
      <c r="AX33" s="257"/>
      <c r="AY33" s="257"/>
      <c r="AZ33" s="257"/>
      <c r="BA33" s="257"/>
      <c r="BB33" s="258"/>
      <c r="BC33" s="258"/>
    </row>
    <row r="34" spans="1:55" ht="30" hidden="1" customHeight="1">
      <c r="A34" s="83">
        <v>24</v>
      </c>
      <c r="B34" s="132"/>
      <c r="C34" s="246"/>
      <c r="D34" s="246"/>
      <c r="E34" s="246"/>
      <c r="F34" s="151"/>
      <c r="G34" s="247"/>
      <c r="H34" s="248"/>
      <c r="I34" s="249"/>
      <c r="J34" s="250"/>
      <c r="K34" s="251"/>
      <c r="L34" s="252"/>
      <c r="M34" s="134"/>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253">
        <f t="shared" si="1"/>
        <v>0</v>
      </c>
      <c r="AS34" s="253"/>
      <c r="AT34" s="253">
        <f t="shared" si="2"/>
        <v>0</v>
      </c>
      <c r="AU34" s="254"/>
      <c r="AV34" s="259"/>
      <c r="AW34" s="259"/>
      <c r="AX34" s="257"/>
      <c r="AY34" s="257"/>
      <c r="AZ34" s="257"/>
      <c r="BA34" s="257"/>
      <c r="BB34" s="258"/>
      <c r="BC34" s="258"/>
    </row>
    <row r="35" spans="1:55" ht="30" hidden="1" customHeight="1">
      <c r="A35" s="83">
        <v>25</v>
      </c>
      <c r="B35" s="132"/>
      <c r="C35" s="246"/>
      <c r="D35" s="246"/>
      <c r="E35" s="246"/>
      <c r="F35" s="151"/>
      <c r="G35" s="247"/>
      <c r="H35" s="248"/>
      <c r="I35" s="249"/>
      <c r="J35" s="250"/>
      <c r="K35" s="251"/>
      <c r="L35" s="252"/>
      <c r="M35" s="134"/>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253">
        <f t="shared" si="1"/>
        <v>0</v>
      </c>
      <c r="AS35" s="253"/>
      <c r="AT35" s="253">
        <f t="shared" si="2"/>
        <v>0</v>
      </c>
      <c r="AU35" s="254"/>
      <c r="AV35" s="259"/>
      <c r="AW35" s="259"/>
      <c r="AX35" s="257"/>
      <c r="AY35" s="257"/>
      <c r="AZ35" s="257"/>
      <c r="BA35" s="257"/>
      <c r="BB35" s="258"/>
      <c r="BC35" s="258"/>
    </row>
    <row r="36" spans="1:55" ht="30" hidden="1" customHeight="1">
      <c r="A36" s="83">
        <v>26</v>
      </c>
      <c r="B36" s="132"/>
      <c r="C36" s="246"/>
      <c r="D36" s="246"/>
      <c r="E36" s="246"/>
      <c r="F36" s="151"/>
      <c r="G36" s="247"/>
      <c r="H36" s="248"/>
      <c r="I36" s="249"/>
      <c r="J36" s="250"/>
      <c r="K36" s="251"/>
      <c r="L36" s="252"/>
      <c r="M36" s="134"/>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253">
        <f t="shared" si="1"/>
        <v>0</v>
      </c>
      <c r="AS36" s="253"/>
      <c r="AT36" s="253">
        <f t="shared" si="2"/>
        <v>0</v>
      </c>
      <c r="AU36" s="254"/>
      <c r="AV36" s="259"/>
      <c r="AW36" s="259"/>
      <c r="AX36" s="257"/>
      <c r="AY36" s="257"/>
      <c r="AZ36" s="257"/>
      <c r="BA36" s="257"/>
      <c r="BB36" s="258"/>
      <c r="BC36" s="258"/>
    </row>
    <row r="37" spans="1:55" ht="30" hidden="1" customHeight="1">
      <c r="A37" s="83">
        <v>27</v>
      </c>
      <c r="B37" s="132"/>
      <c r="C37" s="246"/>
      <c r="D37" s="246"/>
      <c r="E37" s="246"/>
      <c r="F37" s="151"/>
      <c r="G37" s="247"/>
      <c r="H37" s="248"/>
      <c r="I37" s="249"/>
      <c r="J37" s="250"/>
      <c r="K37" s="251"/>
      <c r="L37" s="252"/>
      <c r="M37" s="134"/>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253">
        <f t="shared" si="1"/>
        <v>0</v>
      </c>
      <c r="AS37" s="253"/>
      <c r="AT37" s="253">
        <f t="shared" si="2"/>
        <v>0</v>
      </c>
      <c r="AU37" s="254"/>
      <c r="AV37" s="259"/>
      <c r="AW37" s="259"/>
      <c r="AX37" s="257"/>
      <c r="AY37" s="257"/>
      <c r="AZ37" s="257"/>
      <c r="BA37" s="257"/>
      <c r="BB37" s="258"/>
      <c r="BC37" s="258"/>
    </row>
    <row r="38" spans="1:55" ht="30" hidden="1" customHeight="1">
      <c r="A38" s="83">
        <v>28</v>
      </c>
      <c r="B38" s="132"/>
      <c r="C38" s="246"/>
      <c r="D38" s="246"/>
      <c r="E38" s="246"/>
      <c r="F38" s="151"/>
      <c r="G38" s="247"/>
      <c r="H38" s="248"/>
      <c r="I38" s="249"/>
      <c r="J38" s="250"/>
      <c r="K38" s="251"/>
      <c r="L38" s="252"/>
      <c r="M38" s="134"/>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253">
        <f t="shared" si="1"/>
        <v>0</v>
      </c>
      <c r="AS38" s="253"/>
      <c r="AT38" s="253">
        <f t="shared" si="2"/>
        <v>0</v>
      </c>
      <c r="AU38" s="254"/>
      <c r="AV38" s="259"/>
      <c r="AW38" s="259"/>
      <c r="AX38" s="257"/>
      <c r="AY38" s="257"/>
      <c r="AZ38" s="257"/>
      <c r="BA38" s="257"/>
      <c r="BB38" s="258"/>
      <c r="BC38" s="258"/>
    </row>
    <row r="39" spans="1:55" ht="30" hidden="1" customHeight="1">
      <c r="A39" s="83">
        <v>29</v>
      </c>
      <c r="B39" s="132"/>
      <c r="C39" s="246"/>
      <c r="D39" s="246"/>
      <c r="E39" s="246"/>
      <c r="F39" s="151"/>
      <c r="G39" s="247"/>
      <c r="H39" s="248"/>
      <c r="I39" s="249"/>
      <c r="J39" s="250"/>
      <c r="K39" s="251"/>
      <c r="L39" s="252"/>
      <c r="M39" s="134"/>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253">
        <f t="shared" si="1"/>
        <v>0</v>
      </c>
      <c r="AS39" s="253"/>
      <c r="AT39" s="253">
        <f t="shared" si="2"/>
        <v>0</v>
      </c>
      <c r="AU39" s="254"/>
      <c r="AV39" s="259"/>
      <c r="AW39" s="259"/>
      <c r="AX39" s="257"/>
      <c r="AY39" s="257"/>
      <c r="AZ39" s="257"/>
      <c r="BA39" s="257"/>
      <c r="BB39" s="258"/>
      <c r="BC39" s="258"/>
    </row>
    <row r="40" spans="1:55" ht="30" hidden="1" customHeight="1" thickBot="1">
      <c r="A40" s="83">
        <v>30</v>
      </c>
      <c r="B40" s="135"/>
      <c r="C40" s="319"/>
      <c r="D40" s="319"/>
      <c r="E40" s="319"/>
      <c r="F40" s="152"/>
      <c r="G40" s="320"/>
      <c r="H40" s="321"/>
      <c r="I40" s="322"/>
      <c r="J40" s="323"/>
      <c r="K40" s="324"/>
      <c r="L40" s="325"/>
      <c r="M40" s="136"/>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326">
        <f t="shared" si="1"/>
        <v>0</v>
      </c>
      <c r="AS40" s="326"/>
      <c r="AT40" s="326">
        <f t="shared" si="2"/>
        <v>0</v>
      </c>
      <c r="AU40" s="327"/>
      <c r="AV40" s="259"/>
      <c r="AW40" s="259"/>
      <c r="AX40" s="257"/>
      <c r="AY40" s="257"/>
      <c r="AZ40" s="257"/>
      <c r="BA40" s="257"/>
      <c r="BB40" s="258"/>
      <c r="BC40" s="258"/>
    </row>
    <row r="41" spans="1:55" ht="26.25" customHeight="1" thickBot="1">
      <c r="B41" s="100"/>
      <c r="C41" s="100"/>
      <c r="D41" s="100"/>
      <c r="E41" s="100"/>
      <c r="F41" s="100"/>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255" t="s">
        <v>121</v>
      </c>
      <c r="AQ41" s="256"/>
      <c r="AR41" s="328">
        <f>SUM(AR11:AS40)</f>
        <v>2801</v>
      </c>
      <c r="AS41" s="329"/>
      <c r="AT41" s="330">
        <f>SUM(AT11:AU40)</f>
        <v>63100.800000000003</v>
      </c>
      <c r="AU41" s="331"/>
      <c r="AV41" s="259"/>
      <c r="AW41" s="259"/>
      <c r="AX41" s="317"/>
      <c r="AY41" s="317"/>
      <c r="AZ41" s="317"/>
      <c r="BA41" s="317"/>
      <c r="BB41" s="318"/>
      <c r="BC41" s="318"/>
    </row>
    <row r="42" spans="1:55" ht="26.25" customHeight="1" thickBot="1">
      <c r="B42" s="104" t="s">
        <v>160</v>
      </c>
      <c r="C42" s="100"/>
      <c r="D42" s="100"/>
      <c r="E42" s="100"/>
      <c r="F42" s="100"/>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2"/>
      <c r="AS42" s="102"/>
      <c r="AT42" s="102"/>
      <c r="AU42" s="102"/>
      <c r="AV42" s="102"/>
      <c r="AW42" s="102"/>
      <c r="AX42" s="103"/>
      <c r="AY42" s="103"/>
      <c r="AZ42" s="103"/>
      <c r="BB42" s="103"/>
    </row>
    <row r="43" spans="1:55" ht="13.5" thickBot="1">
      <c r="B43" s="255"/>
      <c r="C43" s="315"/>
      <c r="D43" s="315"/>
      <c r="E43" s="315"/>
      <c r="F43" s="315"/>
      <c r="G43" s="315"/>
      <c r="H43" s="315"/>
      <c r="I43" s="315"/>
      <c r="J43" s="315"/>
      <c r="K43" s="315"/>
      <c r="L43" s="316"/>
      <c r="M43" s="105">
        <v>1</v>
      </c>
      <c r="N43" s="106">
        <v>2</v>
      </c>
      <c r="O43" s="106">
        <v>3</v>
      </c>
      <c r="P43" s="106">
        <v>4</v>
      </c>
      <c r="Q43" s="106">
        <v>5</v>
      </c>
      <c r="R43" s="106">
        <v>6</v>
      </c>
      <c r="S43" s="106">
        <v>7</v>
      </c>
      <c r="T43" s="106">
        <v>8</v>
      </c>
      <c r="U43" s="106">
        <v>9</v>
      </c>
      <c r="V43" s="106">
        <v>10</v>
      </c>
      <c r="W43" s="106">
        <v>11</v>
      </c>
      <c r="X43" s="106">
        <v>12</v>
      </c>
      <c r="Y43" s="106">
        <v>13</v>
      </c>
      <c r="Z43" s="106">
        <v>14</v>
      </c>
      <c r="AA43" s="106">
        <v>15</v>
      </c>
      <c r="AB43" s="106">
        <v>16</v>
      </c>
      <c r="AC43" s="106">
        <v>17</v>
      </c>
      <c r="AD43" s="106">
        <v>18</v>
      </c>
      <c r="AE43" s="106">
        <v>19</v>
      </c>
      <c r="AF43" s="106">
        <v>20</v>
      </c>
      <c r="AG43" s="106">
        <v>21</v>
      </c>
      <c r="AH43" s="106">
        <v>22</v>
      </c>
      <c r="AI43" s="106">
        <v>23</v>
      </c>
      <c r="AJ43" s="106">
        <v>24</v>
      </c>
      <c r="AK43" s="106">
        <v>25</v>
      </c>
      <c r="AL43" s="106">
        <v>26</v>
      </c>
      <c r="AM43" s="106">
        <v>27</v>
      </c>
      <c r="AN43" s="106">
        <v>28</v>
      </c>
      <c r="AO43" s="106">
        <v>29</v>
      </c>
      <c r="AP43" s="106">
        <f>IF(COUNTIF(B44,#REF!),"　",30)</f>
        <v>30</v>
      </c>
      <c r="AQ43" s="107">
        <v>31</v>
      </c>
      <c r="AR43" s="274" t="s">
        <v>161</v>
      </c>
      <c r="AS43" s="274"/>
      <c r="AT43" s="274" t="s">
        <v>162</v>
      </c>
      <c r="AU43" s="268"/>
      <c r="AV43" s="103"/>
      <c r="AZ43" s="85"/>
      <c r="BA43" s="85"/>
      <c r="BB43" s="85"/>
      <c r="BC43" s="85"/>
    </row>
    <row r="44" spans="1:55" ht="24.75" customHeight="1">
      <c r="B44" s="380" t="s">
        <v>163</v>
      </c>
      <c r="C44" s="381" t="s">
        <v>155</v>
      </c>
      <c r="D44" s="381"/>
      <c r="E44" s="381"/>
      <c r="F44" s="153"/>
      <c r="G44" s="382"/>
      <c r="H44" s="383"/>
      <c r="I44" s="384"/>
      <c r="J44" s="385"/>
      <c r="K44" s="386"/>
      <c r="L44" s="387"/>
      <c r="M44" s="108">
        <f t="shared" ref="M44:V49" ca="1" si="11">SUMIF($C$11:$AQ$40,$C44,M$11:M$40)</f>
        <v>0</v>
      </c>
      <c r="N44" s="109">
        <f t="shared" ca="1" si="11"/>
        <v>0</v>
      </c>
      <c r="O44" s="109">
        <f t="shared" ca="1" si="11"/>
        <v>0</v>
      </c>
      <c r="P44" s="109">
        <f t="shared" ca="1" si="11"/>
        <v>0</v>
      </c>
      <c r="Q44" s="109">
        <f t="shared" ca="1" si="11"/>
        <v>0</v>
      </c>
      <c r="R44" s="109">
        <f t="shared" ca="1" si="11"/>
        <v>0</v>
      </c>
      <c r="S44" s="109">
        <f t="shared" ca="1" si="11"/>
        <v>0</v>
      </c>
      <c r="T44" s="109">
        <f t="shared" ca="1" si="11"/>
        <v>0</v>
      </c>
      <c r="U44" s="109">
        <f t="shared" ca="1" si="11"/>
        <v>0</v>
      </c>
      <c r="V44" s="109">
        <f t="shared" ca="1" si="11"/>
        <v>0</v>
      </c>
      <c r="W44" s="109">
        <f t="shared" ref="W44:AF49" ca="1" si="12">SUMIF($C$11:$AQ$40,$C44,W$11:W$40)</f>
        <v>0</v>
      </c>
      <c r="X44" s="109">
        <f t="shared" ca="1" si="12"/>
        <v>0</v>
      </c>
      <c r="Y44" s="109">
        <f t="shared" ca="1" si="12"/>
        <v>0</v>
      </c>
      <c r="Z44" s="109">
        <f t="shared" ca="1" si="12"/>
        <v>0</v>
      </c>
      <c r="AA44" s="109">
        <f t="shared" ca="1" si="12"/>
        <v>0</v>
      </c>
      <c r="AB44" s="109">
        <f t="shared" ca="1" si="12"/>
        <v>14</v>
      </c>
      <c r="AC44" s="109">
        <f t="shared" ca="1" si="12"/>
        <v>15</v>
      </c>
      <c r="AD44" s="109">
        <f t="shared" ca="1" si="12"/>
        <v>18</v>
      </c>
      <c r="AE44" s="109">
        <f t="shared" ca="1" si="12"/>
        <v>22</v>
      </c>
      <c r="AF44" s="109">
        <f t="shared" ca="1" si="12"/>
        <v>26</v>
      </c>
      <c r="AG44" s="109">
        <f t="shared" ref="AG44:AQ49" ca="1" si="13">SUMIF($C$11:$AQ$40,$C44,AG$11:AG$40)</f>
        <v>32</v>
      </c>
      <c r="AH44" s="109">
        <f t="shared" ca="1" si="13"/>
        <v>32</v>
      </c>
      <c r="AI44" s="109">
        <f t="shared" ca="1" si="13"/>
        <v>32</v>
      </c>
      <c r="AJ44" s="109">
        <f t="shared" ca="1" si="13"/>
        <v>32</v>
      </c>
      <c r="AK44" s="109">
        <f t="shared" ca="1" si="13"/>
        <v>32</v>
      </c>
      <c r="AL44" s="109">
        <f t="shared" ca="1" si="13"/>
        <v>54</v>
      </c>
      <c r="AM44" s="109">
        <f t="shared" ca="1" si="13"/>
        <v>54</v>
      </c>
      <c r="AN44" s="109">
        <f t="shared" ca="1" si="13"/>
        <v>48</v>
      </c>
      <c r="AO44" s="109">
        <f t="shared" ca="1" si="13"/>
        <v>42</v>
      </c>
      <c r="AP44" s="109">
        <f t="shared" ca="1" si="13"/>
        <v>36</v>
      </c>
      <c r="AQ44" s="109">
        <f t="shared" ca="1" si="13"/>
        <v>30</v>
      </c>
      <c r="AR44" s="388">
        <f ca="1">SUM(M44:AQ44)</f>
        <v>519</v>
      </c>
      <c r="AS44" s="388"/>
      <c r="AT44" s="332">
        <f ca="1">SUM(AR44:AS49)</f>
        <v>2801</v>
      </c>
      <c r="AU44" s="333"/>
      <c r="AV44" s="103"/>
      <c r="AZ44" s="85"/>
      <c r="BA44" s="85"/>
      <c r="BB44" s="85"/>
      <c r="BC44" s="85"/>
    </row>
    <row r="45" spans="1:55" ht="24.75" customHeight="1">
      <c r="B45" s="340"/>
      <c r="C45" s="234" t="s">
        <v>177</v>
      </c>
      <c r="D45" s="234"/>
      <c r="E45" s="234"/>
      <c r="F45" s="154"/>
      <c r="G45" s="235"/>
      <c r="H45" s="236"/>
      <c r="I45" s="237"/>
      <c r="J45" s="238"/>
      <c r="K45" s="239"/>
      <c r="L45" s="240"/>
      <c r="M45" s="110">
        <f t="shared" ca="1" si="11"/>
        <v>0</v>
      </c>
      <c r="N45" s="111">
        <f t="shared" ca="1" si="11"/>
        <v>0</v>
      </c>
      <c r="O45" s="111">
        <f t="shared" ca="1" si="11"/>
        <v>0</v>
      </c>
      <c r="P45" s="111">
        <f t="shared" ca="1" si="11"/>
        <v>0</v>
      </c>
      <c r="Q45" s="111">
        <f t="shared" ca="1" si="11"/>
        <v>0</v>
      </c>
      <c r="R45" s="111">
        <f t="shared" ca="1" si="11"/>
        <v>0</v>
      </c>
      <c r="S45" s="111">
        <f t="shared" ca="1" si="11"/>
        <v>0</v>
      </c>
      <c r="T45" s="111">
        <f t="shared" ca="1" si="11"/>
        <v>0</v>
      </c>
      <c r="U45" s="111">
        <f t="shared" ca="1" si="11"/>
        <v>0</v>
      </c>
      <c r="V45" s="111">
        <f t="shared" ca="1" si="11"/>
        <v>0</v>
      </c>
      <c r="W45" s="111">
        <f t="shared" ca="1" si="12"/>
        <v>0</v>
      </c>
      <c r="X45" s="111">
        <f t="shared" ca="1" si="12"/>
        <v>0</v>
      </c>
      <c r="Y45" s="111">
        <f t="shared" ca="1" si="12"/>
        <v>0</v>
      </c>
      <c r="Z45" s="111">
        <f t="shared" ca="1" si="12"/>
        <v>0</v>
      </c>
      <c r="AA45" s="111">
        <f t="shared" ca="1" si="12"/>
        <v>0</v>
      </c>
      <c r="AB45" s="111">
        <f t="shared" ca="1" si="12"/>
        <v>0</v>
      </c>
      <c r="AC45" s="111">
        <f t="shared" ca="1" si="12"/>
        <v>0</v>
      </c>
      <c r="AD45" s="111">
        <f t="shared" ca="1" si="12"/>
        <v>0</v>
      </c>
      <c r="AE45" s="111">
        <f t="shared" ca="1" si="12"/>
        <v>0</v>
      </c>
      <c r="AF45" s="111">
        <f t="shared" ca="1" si="12"/>
        <v>0</v>
      </c>
      <c r="AG45" s="111">
        <f t="shared" ca="1" si="13"/>
        <v>0</v>
      </c>
      <c r="AH45" s="111">
        <f t="shared" ca="1" si="13"/>
        <v>0</v>
      </c>
      <c r="AI45" s="111">
        <f t="shared" ca="1" si="13"/>
        <v>0</v>
      </c>
      <c r="AJ45" s="111">
        <f t="shared" ca="1" si="13"/>
        <v>0</v>
      </c>
      <c r="AK45" s="111">
        <f t="shared" ca="1" si="13"/>
        <v>0</v>
      </c>
      <c r="AL45" s="111">
        <f t="shared" ca="1" si="13"/>
        <v>0</v>
      </c>
      <c r="AM45" s="111">
        <f t="shared" ca="1" si="13"/>
        <v>0</v>
      </c>
      <c r="AN45" s="111">
        <f t="shared" ca="1" si="13"/>
        <v>0</v>
      </c>
      <c r="AO45" s="111">
        <f t="shared" ca="1" si="13"/>
        <v>0</v>
      </c>
      <c r="AP45" s="111">
        <f t="shared" ca="1" si="13"/>
        <v>0</v>
      </c>
      <c r="AQ45" s="111">
        <f t="shared" ca="1" si="13"/>
        <v>0</v>
      </c>
      <c r="AR45" s="241">
        <f t="shared" ref="AR45:AR49" ca="1" si="14">SUM(M45:AQ45)</f>
        <v>0</v>
      </c>
      <c r="AS45" s="241"/>
      <c r="AT45" s="332"/>
      <c r="AU45" s="333"/>
      <c r="AV45" s="103"/>
      <c r="AZ45" s="85"/>
      <c r="BA45" s="85"/>
      <c r="BB45" s="85"/>
      <c r="BC45" s="85"/>
    </row>
    <row r="46" spans="1:55" ht="24.75" customHeight="1">
      <c r="B46" s="340"/>
      <c r="C46" s="234" t="s">
        <v>157</v>
      </c>
      <c r="D46" s="234"/>
      <c r="E46" s="234"/>
      <c r="F46" s="154"/>
      <c r="G46" s="235"/>
      <c r="H46" s="236"/>
      <c r="I46" s="237"/>
      <c r="J46" s="238"/>
      <c r="K46" s="239"/>
      <c r="L46" s="240"/>
      <c r="M46" s="110">
        <f t="shared" ca="1" si="11"/>
        <v>0</v>
      </c>
      <c r="N46" s="111">
        <f t="shared" ca="1" si="11"/>
        <v>0</v>
      </c>
      <c r="O46" s="111">
        <f t="shared" ca="1" si="11"/>
        <v>0</v>
      </c>
      <c r="P46" s="111">
        <f t="shared" ca="1" si="11"/>
        <v>0</v>
      </c>
      <c r="Q46" s="111">
        <f t="shared" ca="1" si="11"/>
        <v>0</v>
      </c>
      <c r="R46" s="111">
        <f t="shared" ca="1" si="11"/>
        <v>0</v>
      </c>
      <c r="S46" s="111">
        <f t="shared" ca="1" si="11"/>
        <v>0</v>
      </c>
      <c r="T46" s="111">
        <f t="shared" ca="1" si="11"/>
        <v>0</v>
      </c>
      <c r="U46" s="111">
        <f t="shared" ca="1" si="11"/>
        <v>0</v>
      </c>
      <c r="V46" s="111">
        <f t="shared" ca="1" si="11"/>
        <v>0</v>
      </c>
      <c r="W46" s="111">
        <f t="shared" ca="1" si="12"/>
        <v>0</v>
      </c>
      <c r="X46" s="111">
        <f t="shared" ca="1" si="12"/>
        <v>0</v>
      </c>
      <c r="Y46" s="111">
        <f t="shared" ca="1" si="12"/>
        <v>0</v>
      </c>
      <c r="Z46" s="111">
        <f t="shared" ca="1" si="12"/>
        <v>0</v>
      </c>
      <c r="AA46" s="111">
        <f t="shared" ca="1" si="12"/>
        <v>0</v>
      </c>
      <c r="AB46" s="111">
        <f t="shared" ca="1" si="12"/>
        <v>24</v>
      </c>
      <c r="AC46" s="111">
        <f t="shared" ca="1" si="12"/>
        <v>30</v>
      </c>
      <c r="AD46" s="111">
        <f t="shared" ca="1" si="12"/>
        <v>36</v>
      </c>
      <c r="AE46" s="111">
        <f t="shared" ca="1" si="12"/>
        <v>42</v>
      </c>
      <c r="AF46" s="111">
        <f t="shared" ca="1" si="12"/>
        <v>48</v>
      </c>
      <c r="AG46" s="111">
        <f t="shared" ca="1" si="13"/>
        <v>54</v>
      </c>
      <c r="AH46" s="111">
        <f t="shared" ca="1" si="13"/>
        <v>54</v>
      </c>
      <c r="AI46" s="111">
        <f t="shared" ca="1" si="13"/>
        <v>54</v>
      </c>
      <c r="AJ46" s="111">
        <f t="shared" ca="1" si="13"/>
        <v>54</v>
      </c>
      <c r="AK46" s="111">
        <f t="shared" ca="1" si="13"/>
        <v>54</v>
      </c>
      <c r="AL46" s="111">
        <f t="shared" ca="1" si="13"/>
        <v>54</v>
      </c>
      <c r="AM46" s="111">
        <f t="shared" ca="1" si="13"/>
        <v>54</v>
      </c>
      <c r="AN46" s="111">
        <f t="shared" ca="1" si="13"/>
        <v>48</v>
      </c>
      <c r="AO46" s="111">
        <f t="shared" ca="1" si="13"/>
        <v>42</v>
      </c>
      <c r="AP46" s="111">
        <f t="shared" ca="1" si="13"/>
        <v>36</v>
      </c>
      <c r="AQ46" s="111">
        <f t="shared" ca="1" si="13"/>
        <v>30</v>
      </c>
      <c r="AR46" s="241">
        <f t="shared" ref="AR46" ca="1" si="15">SUM(M46:AQ46)</f>
        <v>714</v>
      </c>
      <c r="AS46" s="241"/>
      <c r="AT46" s="332"/>
      <c r="AU46" s="333"/>
      <c r="AV46" s="103"/>
      <c r="AZ46" s="85"/>
      <c r="BA46" s="85"/>
      <c r="BB46" s="85"/>
      <c r="BC46" s="85"/>
    </row>
    <row r="47" spans="1:55" ht="24.75" customHeight="1">
      <c r="B47" s="340"/>
      <c r="C47" s="234" t="s">
        <v>156</v>
      </c>
      <c r="D47" s="234"/>
      <c r="E47" s="234"/>
      <c r="F47" s="154"/>
      <c r="G47" s="235"/>
      <c r="H47" s="236"/>
      <c r="I47" s="237"/>
      <c r="J47" s="238"/>
      <c r="K47" s="239"/>
      <c r="L47" s="240"/>
      <c r="M47" s="110">
        <f t="shared" ca="1" si="11"/>
        <v>0</v>
      </c>
      <c r="N47" s="111">
        <f t="shared" ca="1" si="11"/>
        <v>0</v>
      </c>
      <c r="O47" s="111">
        <f t="shared" ca="1" si="11"/>
        <v>0</v>
      </c>
      <c r="P47" s="111">
        <f t="shared" ca="1" si="11"/>
        <v>0</v>
      </c>
      <c r="Q47" s="111">
        <f t="shared" ca="1" si="11"/>
        <v>0</v>
      </c>
      <c r="R47" s="111">
        <f t="shared" ca="1" si="11"/>
        <v>0</v>
      </c>
      <c r="S47" s="111">
        <f t="shared" ca="1" si="11"/>
        <v>0</v>
      </c>
      <c r="T47" s="111">
        <f t="shared" ca="1" si="11"/>
        <v>0</v>
      </c>
      <c r="U47" s="111">
        <f t="shared" ca="1" si="11"/>
        <v>0</v>
      </c>
      <c r="V47" s="111">
        <f t="shared" ca="1" si="11"/>
        <v>0</v>
      </c>
      <c r="W47" s="111">
        <f t="shared" ca="1" si="12"/>
        <v>0</v>
      </c>
      <c r="X47" s="111">
        <f t="shared" ca="1" si="12"/>
        <v>0</v>
      </c>
      <c r="Y47" s="111">
        <f t="shared" ca="1" si="12"/>
        <v>0</v>
      </c>
      <c r="Z47" s="111">
        <f t="shared" ca="1" si="12"/>
        <v>0</v>
      </c>
      <c r="AA47" s="111">
        <f t="shared" ca="1" si="12"/>
        <v>0</v>
      </c>
      <c r="AB47" s="111">
        <f t="shared" ca="1" si="12"/>
        <v>24</v>
      </c>
      <c r="AC47" s="111">
        <f t="shared" ca="1" si="12"/>
        <v>30</v>
      </c>
      <c r="AD47" s="111">
        <f t="shared" ca="1" si="12"/>
        <v>36</v>
      </c>
      <c r="AE47" s="111">
        <f t="shared" ca="1" si="12"/>
        <v>42</v>
      </c>
      <c r="AF47" s="111">
        <f t="shared" ca="1" si="12"/>
        <v>48</v>
      </c>
      <c r="AG47" s="111">
        <f t="shared" ca="1" si="13"/>
        <v>54</v>
      </c>
      <c r="AH47" s="111">
        <f t="shared" ca="1" si="13"/>
        <v>54</v>
      </c>
      <c r="AI47" s="111">
        <f t="shared" ca="1" si="13"/>
        <v>54</v>
      </c>
      <c r="AJ47" s="111">
        <f t="shared" ca="1" si="13"/>
        <v>54</v>
      </c>
      <c r="AK47" s="111">
        <f t="shared" ca="1" si="13"/>
        <v>54</v>
      </c>
      <c r="AL47" s="111">
        <f t="shared" ca="1" si="13"/>
        <v>54</v>
      </c>
      <c r="AM47" s="111">
        <f t="shared" ca="1" si="13"/>
        <v>54</v>
      </c>
      <c r="AN47" s="111">
        <f t="shared" ca="1" si="13"/>
        <v>48</v>
      </c>
      <c r="AO47" s="111">
        <f t="shared" ca="1" si="13"/>
        <v>42</v>
      </c>
      <c r="AP47" s="111">
        <f t="shared" ca="1" si="13"/>
        <v>36</v>
      </c>
      <c r="AQ47" s="111">
        <f t="shared" ca="1" si="13"/>
        <v>30</v>
      </c>
      <c r="AR47" s="241">
        <f t="shared" ca="1" si="14"/>
        <v>714</v>
      </c>
      <c r="AS47" s="241"/>
      <c r="AT47" s="332"/>
      <c r="AU47" s="333"/>
      <c r="AV47" s="103"/>
      <c r="AZ47" s="85"/>
      <c r="BA47" s="85"/>
      <c r="BB47" s="85"/>
      <c r="BC47" s="85"/>
    </row>
    <row r="48" spans="1:55" ht="24.75" customHeight="1">
      <c r="B48" s="340"/>
      <c r="C48" s="234" t="s">
        <v>158</v>
      </c>
      <c r="D48" s="234"/>
      <c r="E48" s="234"/>
      <c r="F48" s="154"/>
      <c r="G48" s="235"/>
      <c r="H48" s="236"/>
      <c r="I48" s="237"/>
      <c r="J48" s="238"/>
      <c r="K48" s="239"/>
      <c r="L48" s="240"/>
      <c r="M48" s="110">
        <f t="shared" ca="1" si="11"/>
        <v>0</v>
      </c>
      <c r="N48" s="111">
        <f t="shared" ca="1" si="11"/>
        <v>0</v>
      </c>
      <c r="O48" s="111">
        <f t="shared" ca="1" si="11"/>
        <v>0</v>
      </c>
      <c r="P48" s="111">
        <f t="shared" ca="1" si="11"/>
        <v>0</v>
      </c>
      <c r="Q48" s="111">
        <f t="shared" ca="1" si="11"/>
        <v>0</v>
      </c>
      <c r="R48" s="111">
        <f t="shared" ca="1" si="11"/>
        <v>0</v>
      </c>
      <c r="S48" s="111">
        <f t="shared" ca="1" si="11"/>
        <v>0</v>
      </c>
      <c r="T48" s="111">
        <f t="shared" ca="1" si="11"/>
        <v>0</v>
      </c>
      <c r="U48" s="111">
        <f t="shared" ca="1" si="11"/>
        <v>0</v>
      </c>
      <c r="V48" s="111">
        <f t="shared" ca="1" si="11"/>
        <v>0</v>
      </c>
      <c r="W48" s="111">
        <f t="shared" ca="1" si="12"/>
        <v>0</v>
      </c>
      <c r="X48" s="111">
        <f t="shared" ca="1" si="12"/>
        <v>0</v>
      </c>
      <c r="Y48" s="111">
        <f t="shared" ca="1" si="12"/>
        <v>0</v>
      </c>
      <c r="Z48" s="111">
        <f t="shared" ca="1" si="12"/>
        <v>0</v>
      </c>
      <c r="AA48" s="111">
        <f t="shared" ca="1" si="12"/>
        <v>0</v>
      </c>
      <c r="AB48" s="111">
        <f t="shared" ca="1" si="12"/>
        <v>24</v>
      </c>
      <c r="AC48" s="111">
        <f t="shared" ca="1" si="12"/>
        <v>30</v>
      </c>
      <c r="AD48" s="111">
        <f t="shared" ca="1" si="12"/>
        <v>36</v>
      </c>
      <c r="AE48" s="111">
        <f t="shared" ca="1" si="12"/>
        <v>42</v>
      </c>
      <c r="AF48" s="111">
        <f t="shared" ca="1" si="12"/>
        <v>48</v>
      </c>
      <c r="AG48" s="111">
        <f t="shared" ca="1" si="13"/>
        <v>54</v>
      </c>
      <c r="AH48" s="111">
        <f t="shared" ca="1" si="13"/>
        <v>54</v>
      </c>
      <c r="AI48" s="111">
        <f t="shared" ca="1" si="13"/>
        <v>54</v>
      </c>
      <c r="AJ48" s="111">
        <f t="shared" ca="1" si="13"/>
        <v>54</v>
      </c>
      <c r="AK48" s="111">
        <f t="shared" ca="1" si="13"/>
        <v>54</v>
      </c>
      <c r="AL48" s="111">
        <f t="shared" ca="1" si="13"/>
        <v>54</v>
      </c>
      <c r="AM48" s="111">
        <f t="shared" ca="1" si="13"/>
        <v>54</v>
      </c>
      <c r="AN48" s="111">
        <f t="shared" ca="1" si="13"/>
        <v>48</v>
      </c>
      <c r="AO48" s="111">
        <f t="shared" ca="1" si="13"/>
        <v>42</v>
      </c>
      <c r="AP48" s="111">
        <f t="shared" ca="1" si="13"/>
        <v>36</v>
      </c>
      <c r="AQ48" s="111">
        <f t="shared" ca="1" si="13"/>
        <v>30</v>
      </c>
      <c r="AR48" s="241">
        <f t="shared" ca="1" si="14"/>
        <v>714</v>
      </c>
      <c r="AS48" s="241"/>
      <c r="AT48" s="332"/>
      <c r="AU48" s="333"/>
      <c r="AV48" s="103"/>
      <c r="AZ48" s="85"/>
      <c r="BA48" s="85"/>
      <c r="BB48" s="85"/>
      <c r="BC48" s="85"/>
    </row>
    <row r="49" spans="2:55" ht="24.75" customHeight="1" thickBot="1">
      <c r="B49" s="340"/>
      <c r="C49" s="372" t="s">
        <v>159</v>
      </c>
      <c r="D49" s="372"/>
      <c r="E49" s="372"/>
      <c r="F49" s="155"/>
      <c r="G49" s="373"/>
      <c r="H49" s="374"/>
      <c r="I49" s="375"/>
      <c r="J49" s="376"/>
      <c r="K49" s="377"/>
      <c r="L49" s="378"/>
      <c r="M49" s="112">
        <f t="shared" ca="1" si="11"/>
        <v>0</v>
      </c>
      <c r="N49" s="113">
        <f t="shared" ca="1" si="11"/>
        <v>0</v>
      </c>
      <c r="O49" s="113">
        <f t="shared" ca="1" si="11"/>
        <v>0</v>
      </c>
      <c r="P49" s="113">
        <f t="shared" ca="1" si="11"/>
        <v>0</v>
      </c>
      <c r="Q49" s="113">
        <f t="shared" ca="1" si="11"/>
        <v>0</v>
      </c>
      <c r="R49" s="113">
        <f t="shared" ca="1" si="11"/>
        <v>0</v>
      </c>
      <c r="S49" s="113">
        <f t="shared" ca="1" si="11"/>
        <v>0</v>
      </c>
      <c r="T49" s="113">
        <f t="shared" ca="1" si="11"/>
        <v>0</v>
      </c>
      <c r="U49" s="113">
        <f t="shared" ca="1" si="11"/>
        <v>0</v>
      </c>
      <c r="V49" s="113">
        <f t="shared" ca="1" si="11"/>
        <v>0</v>
      </c>
      <c r="W49" s="113">
        <f t="shared" ca="1" si="12"/>
        <v>0</v>
      </c>
      <c r="X49" s="113">
        <f t="shared" ca="1" si="12"/>
        <v>0</v>
      </c>
      <c r="Y49" s="113">
        <f t="shared" ca="1" si="12"/>
        <v>0</v>
      </c>
      <c r="Z49" s="113">
        <f t="shared" ca="1" si="12"/>
        <v>0</v>
      </c>
      <c r="AA49" s="113">
        <f t="shared" ca="1" si="12"/>
        <v>0</v>
      </c>
      <c r="AB49" s="113">
        <f t="shared" ca="1" si="12"/>
        <v>50</v>
      </c>
      <c r="AC49" s="113">
        <f t="shared" ca="1" si="12"/>
        <v>6</v>
      </c>
      <c r="AD49" s="113">
        <f t="shared" ca="1" si="12"/>
        <v>6</v>
      </c>
      <c r="AE49" s="113">
        <f t="shared" ca="1" si="12"/>
        <v>6</v>
      </c>
      <c r="AF49" s="113">
        <f t="shared" ca="1" si="12"/>
        <v>6</v>
      </c>
      <c r="AG49" s="113">
        <f t="shared" ca="1" si="13"/>
        <v>6</v>
      </c>
      <c r="AH49" s="113">
        <f t="shared" ca="1" si="13"/>
        <v>6</v>
      </c>
      <c r="AI49" s="113">
        <f t="shared" ca="1" si="13"/>
        <v>6</v>
      </c>
      <c r="AJ49" s="113">
        <f t="shared" ca="1" si="13"/>
        <v>6</v>
      </c>
      <c r="AK49" s="113">
        <f t="shared" ca="1" si="13"/>
        <v>6</v>
      </c>
      <c r="AL49" s="113">
        <f t="shared" ca="1" si="13"/>
        <v>6</v>
      </c>
      <c r="AM49" s="113">
        <f t="shared" ca="1" si="13"/>
        <v>6</v>
      </c>
      <c r="AN49" s="113">
        <f t="shared" ca="1" si="13"/>
        <v>6</v>
      </c>
      <c r="AO49" s="113">
        <f t="shared" ca="1" si="13"/>
        <v>6</v>
      </c>
      <c r="AP49" s="113">
        <f t="shared" ca="1" si="13"/>
        <v>6</v>
      </c>
      <c r="AQ49" s="113">
        <f t="shared" ca="1" si="13"/>
        <v>6</v>
      </c>
      <c r="AR49" s="379">
        <f t="shared" ca="1" si="14"/>
        <v>140</v>
      </c>
      <c r="AS49" s="379"/>
      <c r="AT49" s="332" t="str">
        <f ca="1">IF(AR41=AT44,"（上記②と一致）","（上記②の計と不一致）")</f>
        <v>（上記②と一致）</v>
      </c>
      <c r="AU49" s="333"/>
      <c r="AV49" s="103"/>
      <c r="AZ49" s="85"/>
      <c r="BA49" s="85"/>
      <c r="BB49" s="85"/>
      <c r="BC49" s="85"/>
    </row>
    <row r="50" spans="2:55" ht="24.75" hidden="1" customHeight="1" thickBot="1">
      <c r="B50" s="364" t="s">
        <v>169</v>
      </c>
      <c r="C50" s="311"/>
      <c r="D50" s="311"/>
      <c r="E50" s="312"/>
      <c r="F50" s="147"/>
      <c r="G50" s="310"/>
      <c r="H50" s="311"/>
      <c r="I50" s="312"/>
      <c r="J50" s="365"/>
      <c r="K50" s="366"/>
      <c r="L50" s="367"/>
      <c r="M50" s="98">
        <f t="shared" ref="M50:AQ50" si="16">M8</f>
        <v>0</v>
      </c>
      <c r="N50" s="99">
        <f t="shared" si="16"/>
        <v>0</v>
      </c>
      <c r="O50" s="99">
        <f t="shared" si="16"/>
        <v>0</v>
      </c>
      <c r="P50" s="99">
        <f t="shared" si="16"/>
        <v>0</v>
      </c>
      <c r="Q50" s="99">
        <f t="shared" si="16"/>
        <v>0</v>
      </c>
      <c r="R50" s="99">
        <f t="shared" si="16"/>
        <v>0</v>
      </c>
      <c r="S50" s="99">
        <f t="shared" si="16"/>
        <v>0</v>
      </c>
      <c r="T50" s="99">
        <f t="shared" si="16"/>
        <v>0</v>
      </c>
      <c r="U50" s="99">
        <f t="shared" si="16"/>
        <v>0</v>
      </c>
      <c r="V50" s="99">
        <f t="shared" si="16"/>
        <v>0</v>
      </c>
      <c r="W50" s="99">
        <f t="shared" si="16"/>
        <v>0</v>
      </c>
      <c r="X50" s="99">
        <f t="shared" si="16"/>
        <v>0</v>
      </c>
      <c r="Y50" s="99">
        <f t="shared" si="16"/>
        <v>0</v>
      </c>
      <c r="Z50" s="99">
        <f t="shared" si="16"/>
        <v>0</v>
      </c>
      <c r="AA50" s="99">
        <f t="shared" si="16"/>
        <v>0</v>
      </c>
      <c r="AB50" s="99">
        <f t="shared" si="16"/>
        <v>24</v>
      </c>
      <c r="AC50" s="99">
        <f t="shared" si="16"/>
        <v>30</v>
      </c>
      <c r="AD50" s="99">
        <f t="shared" si="16"/>
        <v>36</v>
      </c>
      <c r="AE50" s="99">
        <f t="shared" si="16"/>
        <v>42</v>
      </c>
      <c r="AF50" s="99">
        <f t="shared" si="16"/>
        <v>48</v>
      </c>
      <c r="AG50" s="99">
        <f t="shared" si="16"/>
        <v>54</v>
      </c>
      <c r="AH50" s="99">
        <f t="shared" si="16"/>
        <v>54</v>
      </c>
      <c r="AI50" s="99">
        <f t="shared" si="16"/>
        <v>54</v>
      </c>
      <c r="AJ50" s="99">
        <f t="shared" si="16"/>
        <v>54</v>
      </c>
      <c r="AK50" s="99">
        <f t="shared" si="16"/>
        <v>54</v>
      </c>
      <c r="AL50" s="99">
        <f t="shared" si="16"/>
        <v>54</v>
      </c>
      <c r="AM50" s="99">
        <f t="shared" si="16"/>
        <v>54</v>
      </c>
      <c r="AN50" s="99">
        <f t="shared" si="16"/>
        <v>48</v>
      </c>
      <c r="AO50" s="99">
        <f t="shared" si="16"/>
        <v>42</v>
      </c>
      <c r="AP50" s="99">
        <f t="shared" si="16"/>
        <v>36</v>
      </c>
      <c r="AQ50" s="99">
        <f t="shared" si="16"/>
        <v>30</v>
      </c>
      <c r="AR50" s="368">
        <f>SUM(M50:AQ50)</f>
        <v>714</v>
      </c>
      <c r="AS50" s="369"/>
      <c r="AT50" s="370" t="str">
        <f>IF(AR50=AR8,"（上記①と一致）","（上記②と不一致）")</f>
        <v>（上記①と一致）</v>
      </c>
      <c r="AU50" s="371"/>
      <c r="AV50" s="103"/>
      <c r="AZ50" s="85"/>
      <c r="BA50" s="85"/>
      <c r="BB50" s="85"/>
      <c r="BC50" s="85"/>
    </row>
    <row r="51" spans="2:55" ht="24.75" customHeight="1" thickTop="1">
      <c r="B51" s="339" t="s">
        <v>170</v>
      </c>
      <c r="C51" s="342" t="s">
        <v>155</v>
      </c>
      <c r="D51" s="342"/>
      <c r="E51" s="342"/>
      <c r="F51" s="156"/>
      <c r="G51" s="346" t="s">
        <v>213</v>
      </c>
      <c r="H51" s="163">
        <f ca="1">COUNTIF(M51:AQ51,"&gt;2.00")</f>
        <v>0</v>
      </c>
      <c r="I51" s="346" t="s">
        <v>214</v>
      </c>
      <c r="J51" s="343">
        <f ca="1">COUNTIF(M51:AQ51,"&gt;１.00")</f>
        <v>0</v>
      </c>
      <c r="K51" s="344"/>
      <c r="L51" s="345"/>
      <c r="M51" s="114" t="str">
        <f ca="1">IF(M44=0,"0",M44/M$50)</f>
        <v>0</v>
      </c>
      <c r="N51" s="115" t="str">
        <f t="shared" ref="N51:AQ51" ca="1" si="17">IF(N44=0,"0",N44/N$50)</f>
        <v>0</v>
      </c>
      <c r="O51" s="115" t="str">
        <f t="shared" ca="1" si="17"/>
        <v>0</v>
      </c>
      <c r="P51" s="115" t="str">
        <f t="shared" ca="1" si="17"/>
        <v>0</v>
      </c>
      <c r="Q51" s="115" t="str">
        <f t="shared" ca="1" si="17"/>
        <v>0</v>
      </c>
      <c r="R51" s="115" t="str">
        <f t="shared" ca="1" si="17"/>
        <v>0</v>
      </c>
      <c r="S51" s="115" t="str">
        <f t="shared" ca="1" si="17"/>
        <v>0</v>
      </c>
      <c r="T51" s="115" t="str">
        <f t="shared" ca="1" si="17"/>
        <v>0</v>
      </c>
      <c r="U51" s="115" t="str">
        <f t="shared" ca="1" si="17"/>
        <v>0</v>
      </c>
      <c r="V51" s="115" t="str">
        <f t="shared" ca="1" si="17"/>
        <v>0</v>
      </c>
      <c r="W51" s="115" t="str">
        <f t="shared" ca="1" si="17"/>
        <v>0</v>
      </c>
      <c r="X51" s="115" t="str">
        <f t="shared" ca="1" si="17"/>
        <v>0</v>
      </c>
      <c r="Y51" s="115" t="str">
        <f t="shared" ca="1" si="17"/>
        <v>0</v>
      </c>
      <c r="Z51" s="115" t="str">
        <f t="shared" ca="1" si="17"/>
        <v>0</v>
      </c>
      <c r="AA51" s="115" t="str">
        <f t="shared" ca="1" si="17"/>
        <v>0</v>
      </c>
      <c r="AB51" s="115">
        <f t="shared" ca="1" si="17"/>
        <v>0.58333333333333337</v>
      </c>
      <c r="AC51" s="115">
        <f t="shared" ca="1" si="17"/>
        <v>0.5</v>
      </c>
      <c r="AD51" s="115">
        <f t="shared" ca="1" si="17"/>
        <v>0.5</v>
      </c>
      <c r="AE51" s="115">
        <f t="shared" ca="1" si="17"/>
        <v>0.52380952380952384</v>
      </c>
      <c r="AF51" s="115">
        <f t="shared" ca="1" si="17"/>
        <v>0.54166666666666663</v>
      </c>
      <c r="AG51" s="115">
        <f t="shared" ca="1" si="17"/>
        <v>0.59259259259259256</v>
      </c>
      <c r="AH51" s="115">
        <f t="shared" ca="1" si="17"/>
        <v>0.59259259259259256</v>
      </c>
      <c r="AI51" s="115">
        <f t="shared" ca="1" si="17"/>
        <v>0.59259259259259256</v>
      </c>
      <c r="AJ51" s="115">
        <f t="shared" ca="1" si="17"/>
        <v>0.59259259259259256</v>
      </c>
      <c r="AK51" s="115">
        <f t="shared" ca="1" si="17"/>
        <v>0.59259259259259256</v>
      </c>
      <c r="AL51" s="115">
        <f t="shared" ca="1" si="17"/>
        <v>1</v>
      </c>
      <c r="AM51" s="115">
        <f t="shared" ca="1" si="17"/>
        <v>1</v>
      </c>
      <c r="AN51" s="115">
        <f t="shared" ca="1" si="17"/>
        <v>1</v>
      </c>
      <c r="AO51" s="115">
        <f t="shared" ca="1" si="17"/>
        <v>1</v>
      </c>
      <c r="AP51" s="115">
        <f t="shared" ca="1" si="17"/>
        <v>1</v>
      </c>
      <c r="AQ51" s="164">
        <f t="shared" ca="1" si="17"/>
        <v>1</v>
      </c>
      <c r="AR51" s="349" t="s">
        <v>171</v>
      </c>
      <c r="AS51" s="350"/>
      <c r="AT51" s="350"/>
      <c r="AU51" s="351"/>
      <c r="AV51" s="103"/>
      <c r="AZ51" s="85"/>
      <c r="BA51" s="85"/>
      <c r="BB51" s="85"/>
      <c r="BC51" s="85"/>
    </row>
    <row r="52" spans="2:55" ht="24.75" customHeight="1">
      <c r="B52" s="340"/>
      <c r="C52" s="242" t="s">
        <v>177</v>
      </c>
      <c r="D52" s="242"/>
      <c r="E52" s="242"/>
      <c r="F52" s="157"/>
      <c r="G52" s="347"/>
      <c r="H52" s="165">
        <f t="shared" ref="H52:H56" ca="1" si="18">COUNTIF(M52:AQ52,"&gt;2.00")</f>
        <v>0</v>
      </c>
      <c r="I52" s="347"/>
      <c r="J52" s="243">
        <f t="shared" ref="J52:J56" ca="1" si="19">COUNTIF(M52:AQ52,"&gt;１.00")</f>
        <v>0</v>
      </c>
      <c r="K52" s="244"/>
      <c r="L52" s="245"/>
      <c r="M52" s="110" t="str">
        <f t="shared" ref="M52:AQ56" ca="1" si="20">IF(M45=0,"0",M45/M$50)</f>
        <v>0</v>
      </c>
      <c r="N52" s="111" t="str">
        <f t="shared" ca="1" si="20"/>
        <v>0</v>
      </c>
      <c r="O52" s="111" t="str">
        <f t="shared" ca="1" si="20"/>
        <v>0</v>
      </c>
      <c r="P52" s="111" t="str">
        <f t="shared" ca="1" si="20"/>
        <v>0</v>
      </c>
      <c r="Q52" s="111" t="str">
        <f t="shared" ca="1" si="20"/>
        <v>0</v>
      </c>
      <c r="R52" s="111" t="str">
        <f t="shared" ca="1" si="20"/>
        <v>0</v>
      </c>
      <c r="S52" s="111" t="str">
        <f t="shared" ca="1" si="20"/>
        <v>0</v>
      </c>
      <c r="T52" s="111" t="str">
        <f t="shared" ca="1" si="20"/>
        <v>0</v>
      </c>
      <c r="U52" s="111" t="str">
        <f t="shared" ca="1" si="20"/>
        <v>0</v>
      </c>
      <c r="V52" s="111" t="str">
        <f t="shared" ca="1" si="20"/>
        <v>0</v>
      </c>
      <c r="W52" s="111" t="str">
        <f t="shared" ca="1" si="20"/>
        <v>0</v>
      </c>
      <c r="X52" s="111" t="str">
        <f t="shared" ca="1" si="20"/>
        <v>0</v>
      </c>
      <c r="Y52" s="111" t="str">
        <f t="shared" ca="1" si="20"/>
        <v>0</v>
      </c>
      <c r="Z52" s="111" t="str">
        <f t="shared" ca="1" si="20"/>
        <v>0</v>
      </c>
      <c r="AA52" s="111" t="str">
        <f t="shared" ca="1" si="20"/>
        <v>0</v>
      </c>
      <c r="AB52" s="111" t="str">
        <f t="shared" ca="1" si="20"/>
        <v>0</v>
      </c>
      <c r="AC52" s="111" t="str">
        <f t="shared" ca="1" si="20"/>
        <v>0</v>
      </c>
      <c r="AD52" s="111" t="str">
        <f t="shared" ca="1" si="20"/>
        <v>0</v>
      </c>
      <c r="AE52" s="111" t="str">
        <f t="shared" ca="1" si="20"/>
        <v>0</v>
      </c>
      <c r="AF52" s="111" t="str">
        <f t="shared" ca="1" si="20"/>
        <v>0</v>
      </c>
      <c r="AG52" s="111" t="str">
        <f t="shared" ca="1" si="20"/>
        <v>0</v>
      </c>
      <c r="AH52" s="111" t="str">
        <f t="shared" ca="1" si="20"/>
        <v>0</v>
      </c>
      <c r="AI52" s="111" t="str">
        <f t="shared" ca="1" si="20"/>
        <v>0</v>
      </c>
      <c r="AJ52" s="111" t="str">
        <f t="shared" ca="1" si="20"/>
        <v>0</v>
      </c>
      <c r="AK52" s="111" t="str">
        <f t="shared" ca="1" si="20"/>
        <v>0</v>
      </c>
      <c r="AL52" s="111" t="str">
        <f t="shared" ca="1" si="20"/>
        <v>0</v>
      </c>
      <c r="AM52" s="111" t="str">
        <f t="shared" ca="1" si="20"/>
        <v>0</v>
      </c>
      <c r="AN52" s="111" t="str">
        <f t="shared" ca="1" si="20"/>
        <v>0</v>
      </c>
      <c r="AO52" s="111" t="str">
        <f t="shared" ca="1" si="20"/>
        <v>0</v>
      </c>
      <c r="AP52" s="111" t="str">
        <f t="shared" ca="1" si="20"/>
        <v>0</v>
      </c>
      <c r="AQ52" s="166" t="str">
        <f t="shared" ca="1" si="20"/>
        <v>0</v>
      </c>
      <c r="AR52" s="352" t="str">
        <f ca="1">IF(I57=0,"無","有。別紙（３）へ理由を要記載")</f>
        <v>有。別紙（３）へ理由を要記載</v>
      </c>
      <c r="AS52" s="353"/>
      <c r="AT52" s="353"/>
      <c r="AU52" s="354"/>
      <c r="AV52" s="103"/>
      <c r="AZ52" s="85"/>
      <c r="BA52" s="85"/>
      <c r="BB52" s="85"/>
      <c r="BC52" s="85"/>
    </row>
    <row r="53" spans="2:55" ht="24.75" customHeight="1">
      <c r="B53" s="340"/>
      <c r="C53" s="242" t="s">
        <v>157</v>
      </c>
      <c r="D53" s="242"/>
      <c r="E53" s="242"/>
      <c r="F53" s="157"/>
      <c r="G53" s="347"/>
      <c r="H53" s="165">
        <f t="shared" ca="1" si="18"/>
        <v>0</v>
      </c>
      <c r="I53" s="347"/>
      <c r="J53" s="243">
        <f t="shared" ca="1" si="19"/>
        <v>0</v>
      </c>
      <c r="K53" s="244"/>
      <c r="L53" s="245"/>
      <c r="M53" s="110" t="str">
        <f t="shared" ca="1" si="20"/>
        <v>0</v>
      </c>
      <c r="N53" s="111" t="str">
        <f t="shared" ca="1" si="20"/>
        <v>0</v>
      </c>
      <c r="O53" s="111" t="str">
        <f t="shared" ca="1" si="20"/>
        <v>0</v>
      </c>
      <c r="P53" s="111" t="str">
        <f t="shared" ca="1" si="20"/>
        <v>0</v>
      </c>
      <c r="Q53" s="111" t="str">
        <f t="shared" ca="1" si="20"/>
        <v>0</v>
      </c>
      <c r="R53" s="111" t="str">
        <f t="shared" ca="1" si="20"/>
        <v>0</v>
      </c>
      <c r="S53" s="111" t="str">
        <f t="shared" ca="1" si="20"/>
        <v>0</v>
      </c>
      <c r="T53" s="111" t="str">
        <f t="shared" ca="1" si="20"/>
        <v>0</v>
      </c>
      <c r="U53" s="111" t="str">
        <f t="shared" ca="1" si="20"/>
        <v>0</v>
      </c>
      <c r="V53" s="111" t="str">
        <f t="shared" ca="1" si="20"/>
        <v>0</v>
      </c>
      <c r="W53" s="111" t="str">
        <f t="shared" ca="1" si="20"/>
        <v>0</v>
      </c>
      <c r="X53" s="111" t="str">
        <f t="shared" ca="1" si="20"/>
        <v>0</v>
      </c>
      <c r="Y53" s="111" t="str">
        <f t="shared" ca="1" si="20"/>
        <v>0</v>
      </c>
      <c r="Z53" s="111" t="str">
        <f t="shared" ca="1" si="20"/>
        <v>0</v>
      </c>
      <c r="AA53" s="111" t="str">
        <f t="shared" ca="1" si="20"/>
        <v>0</v>
      </c>
      <c r="AB53" s="111">
        <f t="shared" ca="1" si="20"/>
        <v>1</v>
      </c>
      <c r="AC53" s="111">
        <f t="shared" ca="1" si="20"/>
        <v>1</v>
      </c>
      <c r="AD53" s="111">
        <f t="shared" ca="1" si="20"/>
        <v>1</v>
      </c>
      <c r="AE53" s="111">
        <f t="shared" ca="1" si="20"/>
        <v>1</v>
      </c>
      <c r="AF53" s="111">
        <f t="shared" ca="1" si="20"/>
        <v>1</v>
      </c>
      <c r="AG53" s="111">
        <f t="shared" ca="1" si="20"/>
        <v>1</v>
      </c>
      <c r="AH53" s="111">
        <f t="shared" ca="1" si="20"/>
        <v>1</v>
      </c>
      <c r="AI53" s="111">
        <f t="shared" ca="1" si="20"/>
        <v>1</v>
      </c>
      <c r="AJ53" s="111">
        <f t="shared" ca="1" si="20"/>
        <v>1</v>
      </c>
      <c r="AK53" s="111">
        <f t="shared" ca="1" si="20"/>
        <v>1</v>
      </c>
      <c r="AL53" s="111">
        <f t="shared" ca="1" si="20"/>
        <v>1</v>
      </c>
      <c r="AM53" s="111">
        <f t="shared" ca="1" si="20"/>
        <v>1</v>
      </c>
      <c r="AN53" s="111">
        <f t="shared" ca="1" si="20"/>
        <v>1</v>
      </c>
      <c r="AO53" s="111">
        <f t="shared" ca="1" si="20"/>
        <v>1</v>
      </c>
      <c r="AP53" s="111">
        <f t="shared" ca="1" si="20"/>
        <v>1</v>
      </c>
      <c r="AQ53" s="166">
        <f t="shared" ca="1" si="20"/>
        <v>1</v>
      </c>
      <c r="AR53" s="355"/>
      <c r="AS53" s="356"/>
      <c r="AT53" s="356"/>
      <c r="AU53" s="357"/>
      <c r="AV53" s="103"/>
      <c r="AZ53" s="85"/>
      <c r="BA53" s="85"/>
      <c r="BB53" s="85"/>
      <c r="BC53" s="85"/>
    </row>
    <row r="54" spans="2:55" ht="24.75" customHeight="1">
      <c r="B54" s="340"/>
      <c r="C54" s="242" t="s">
        <v>156</v>
      </c>
      <c r="D54" s="242"/>
      <c r="E54" s="242"/>
      <c r="F54" s="157"/>
      <c r="G54" s="347"/>
      <c r="H54" s="165">
        <f t="shared" ca="1" si="18"/>
        <v>0</v>
      </c>
      <c r="I54" s="347"/>
      <c r="J54" s="243">
        <f t="shared" ca="1" si="19"/>
        <v>0</v>
      </c>
      <c r="K54" s="244"/>
      <c r="L54" s="245"/>
      <c r="M54" s="110" t="str">
        <f t="shared" ca="1" si="20"/>
        <v>0</v>
      </c>
      <c r="N54" s="111" t="str">
        <f t="shared" ca="1" si="20"/>
        <v>0</v>
      </c>
      <c r="O54" s="111" t="str">
        <f t="shared" ca="1" si="20"/>
        <v>0</v>
      </c>
      <c r="P54" s="111" t="str">
        <f t="shared" ca="1" si="20"/>
        <v>0</v>
      </c>
      <c r="Q54" s="111" t="str">
        <f t="shared" ca="1" si="20"/>
        <v>0</v>
      </c>
      <c r="R54" s="111" t="str">
        <f t="shared" ca="1" si="20"/>
        <v>0</v>
      </c>
      <c r="S54" s="111" t="str">
        <f t="shared" ca="1" si="20"/>
        <v>0</v>
      </c>
      <c r="T54" s="111" t="str">
        <f t="shared" ca="1" si="20"/>
        <v>0</v>
      </c>
      <c r="U54" s="111" t="str">
        <f t="shared" ca="1" si="20"/>
        <v>0</v>
      </c>
      <c r="V54" s="111" t="str">
        <f t="shared" ca="1" si="20"/>
        <v>0</v>
      </c>
      <c r="W54" s="111" t="str">
        <f t="shared" ca="1" si="20"/>
        <v>0</v>
      </c>
      <c r="X54" s="111" t="str">
        <f t="shared" ca="1" si="20"/>
        <v>0</v>
      </c>
      <c r="Y54" s="111" t="str">
        <f t="shared" ca="1" si="20"/>
        <v>0</v>
      </c>
      <c r="Z54" s="111" t="str">
        <f t="shared" ca="1" si="20"/>
        <v>0</v>
      </c>
      <c r="AA54" s="111" t="str">
        <f t="shared" ca="1" si="20"/>
        <v>0</v>
      </c>
      <c r="AB54" s="111">
        <f t="shared" ca="1" si="20"/>
        <v>1</v>
      </c>
      <c r="AC54" s="111">
        <f t="shared" ca="1" si="20"/>
        <v>1</v>
      </c>
      <c r="AD54" s="111">
        <f t="shared" ca="1" si="20"/>
        <v>1</v>
      </c>
      <c r="AE54" s="111">
        <f t="shared" ca="1" si="20"/>
        <v>1</v>
      </c>
      <c r="AF54" s="111">
        <f t="shared" ca="1" si="20"/>
        <v>1</v>
      </c>
      <c r="AG54" s="111">
        <f t="shared" ca="1" si="20"/>
        <v>1</v>
      </c>
      <c r="AH54" s="111">
        <f t="shared" ca="1" si="20"/>
        <v>1</v>
      </c>
      <c r="AI54" s="111">
        <f t="shared" ca="1" si="20"/>
        <v>1</v>
      </c>
      <c r="AJ54" s="111">
        <f t="shared" ca="1" si="20"/>
        <v>1</v>
      </c>
      <c r="AK54" s="111">
        <f t="shared" ca="1" si="20"/>
        <v>1</v>
      </c>
      <c r="AL54" s="111">
        <f t="shared" ca="1" si="20"/>
        <v>1</v>
      </c>
      <c r="AM54" s="111">
        <f t="shared" ca="1" si="20"/>
        <v>1</v>
      </c>
      <c r="AN54" s="111">
        <f t="shared" ca="1" si="20"/>
        <v>1</v>
      </c>
      <c r="AO54" s="111">
        <f t="shared" ca="1" si="20"/>
        <v>1</v>
      </c>
      <c r="AP54" s="111">
        <f t="shared" ca="1" si="20"/>
        <v>1</v>
      </c>
      <c r="AQ54" s="166">
        <f t="shared" ca="1" si="20"/>
        <v>1</v>
      </c>
      <c r="AR54" s="358" t="s">
        <v>215</v>
      </c>
      <c r="AS54" s="359"/>
      <c r="AT54" s="359"/>
      <c r="AU54" s="360"/>
      <c r="AV54" s="103"/>
      <c r="AZ54" s="85"/>
      <c r="BA54" s="85"/>
      <c r="BB54" s="85"/>
      <c r="BC54" s="85"/>
    </row>
    <row r="55" spans="2:55" ht="24.75" customHeight="1">
      <c r="B55" s="340"/>
      <c r="C55" s="242" t="s">
        <v>158</v>
      </c>
      <c r="D55" s="242"/>
      <c r="E55" s="242"/>
      <c r="F55" s="157"/>
      <c r="G55" s="347"/>
      <c r="H55" s="165">
        <f t="shared" ca="1" si="18"/>
        <v>0</v>
      </c>
      <c r="I55" s="347"/>
      <c r="J55" s="243">
        <f t="shared" ca="1" si="19"/>
        <v>0</v>
      </c>
      <c r="K55" s="244"/>
      <c r="L55" s="245"/>
      <c r="M55" s="110" t="str">
        <f t="shared" ca="1" si="20"/>
        <v>0</v>
      </c>
      <c r="N55" s="111" t="str">
        <f t="shared" ca="1" si="20"/>
        <v>0</v>
      </c>
      <c r="O55" s="111" t="str">
        <f t="shared" ca="1" si="20"/>
        <v>0</v>
      </c>
      <c r="P55" s="111" t="str">
        <f t="shared" ca="1" si="20"/>
        <v>0</v>
      </c>
      <c r="Q55" s="111" t="str">
        <f t="shared" ca="1" si="20"/>
        <v>0</v>
      </c>
      <c r="R55" s="111" t="str">
        <f t="shared" ca="1" si="20"/>
        <v>0</v>
      </c>
      <c r="S55" s="111" t="str">
        <f t="shared" ca="1" si="20"/>
        <v>0</v>
      </c>
      <c r="T55" s="111" t="str">
        <f t="shared" ca="1" si="20"/>
        <v>0</v>
      </c>
      <c r="U55" s="111" t="str">
        <f t="shared" ca="1" si="20"/>
        <v>0</v>
      </c>
      <c r="V55" s="111" t="str">
        <f t="shared" ca="1" si="20"/>
        <v>0</v>
      </c>
      <c r="W55" s="111" t="str">
        <f t="shared" ca="1" si="20"/>
        <v>0</v>
      </c>
      <c r="X55" s="111" t="str">
        <f t="shared" ca="1" si="20"/>
        <v>0</v>
      </c>
      <c r="Y55" s="111" t="str">
        <f t="shared" ca="1" si="20"/>
        <v>0</v>
      </c>
      <c r="Z55" s="111" t="str">
        <f t="shared" ca="1" si="20"/>
        <v>0</v>
      </c>
      <c r="AA55" s="111" t="str">
        <f t="shared" ca="1" si="20"/>
        <v>0</v>
      </c>
      <c r="AB55" s="111">
        <f t="shared" ca="1" si="20"/>
        <v>1</v>
      </c>
      <c r="AC55" s="111">
        <f t="shared" ca="1" si="20"/>
        <v>1</v>
      </c>
      <c r="AD55" s="111">
        <f t="shared" ca="1" si="20"/>
        <v>1</v>
      </c>
      <c r="AE55" s="111">
        <f t="shared" ca="1" si="20"/>
        <v>1</v>
      </c>
      <c r="AF55" s="111">
        <f t="shared" ca="1" si="20"/>
        <v>1</v>
      </c>
      <c r="AG55" s="111">
        <f t="shared" ca="1" si="20"/>
        <v>1</v>
      </c>
      <c r="AH55" s="111">
        <f t="shared" ca="1" si="20"/>
        <v>1</v>
      </c>
      <c r="AI55" s="111">
        <f t="shared" ca="1" si="20"/>
        <v>1</v>
      </c>
      <c r="AJ55" s="111">
        <f t="shared" ca="1" si="20"/>
        <v>1</v>
      </c>
      <c r="AK55" s="111">
        <f t="shared" ca="1" si="20"/>
        <v>1</v>
      </c>
      <c r="AL55" s="111">
        <f t="shared" ca="1" si="20"/>
        <v>1</v>
      </c>
      <c r="AM55" s="111">
        <f t="shared" ca="1" si="20"/>
        <v>1</v>
      </c>
      <c r="AN55" s="111">
        <f t="shared" ca="1" si="20"/>
        <v>1</v>
      </c>
      <c r="AO55" s="111">
        <f t="shared" ca="1" si="20"/>
        <v>1</v>
      </c>
      <c r="AP55" s="111">
        <f t="shared" ca="1" si="20"/>
        <v>1</v>
      </c>
      <c r="AQ55" s="166">
        <f t="shared" ca="1" si="20"/>
        <v>1</v>
      </c>
      <c r="AR55" s="352" t="str">
        <f ca="1">IF(G57=0,"無","有。員数上限を超過。申請不可")</f>
        <v>有。員数上限を超過。申請不可</v>
      </c>
      <c r="AS55" s="353"/>
      <c r="AT55" s="353"/>
      <c r="AU55" s="354"/>
      <c r="AV55" s="103"/>
      <c r="AZ55" s="85"/>
      <c r="BA55" s="85"/>
      <c r="BB55" s="85"/>
      <c r="BC55" s="85"/>
    </row>
    <row r="56" spans="2:55" ht="24.75" customHeight="1" thickBot="1">
      <c r="B56" s="341"/>
      <c r="C56" s="335" t="s">
        <v>159</v>
      </c>
      <c r="D56" s="335"/>
      <c r="E56" s="335"/>
      <c r="F56" s="158"/>
      <c r="G56" s="348"/>
      <c r="H56" s="167">
        <f t="shared" ca="1" si="18"/>
        <v>1</v>
      </c>
      <c r="I56" s="348"/>
      <c r="J56" s="336">
        <f t="shared" ca="1" si="19"/>
        <v>1</v>
      </c>
      <c r="K56" s="337"/>
      <c r="L56" s="338"/>
      <c r="M56" s="116" t="str">
        <f t="shared" ca="1" si="20"/>
        <v>0</v>
      </c>
      <c r="N56" s="94" t="str">
        <f t="shared" ca="1" si="20"/>
        <v>0</v>
      </c>
      <c r="O56" s="94" t="str">
        <f t="shared" ca="1" si="20"/>
        <v>0</v>
      </c>
      <c r="P56" s="94" t="str">
        <f t="shared" ca="1" si="20"/>
        <v>0</v>
      </c>
      <c r="Q56" s="94" t="str">
        <f t="shared" ca="1" si="20"/>
        <v>0</v>
      </c>
      <c r="R56" s="94" t="str">
        <f t="shared" ca="1" si="20"/>
        <v>0</v>
      </c>
      <c r="S56" s="94" t="str">
        <f t="shared" ca="1" si="20"/>
        <v>0</v>
      </c>
      <c r="T56" s="94" t="str">
        <f t="shared" ca="1" si="20"/>
        <v>0</v>
      </c>
      <c r="U56" s="94" t="str">
        <f t="shared" ca="1" si="20"/>
        <v>0</v>
      </c>
      <c r="V56" s="94" t="str">
        <f t="shared" ca="1" si="20"/>
        <v>0</v>
      </c>
      <c r="W56" s="94" t="str">
        <f t="shared" ca="1" si="20"/>
        <v>0</v>
      </c>
      <c r="X56" s="94" t="str">
        <f t="shared" ca="1" si="20"/>
        <v>0</v>
      </c>
      <c r="Y56" s="94" t="str">
        <f t="shared" ca="1" si="20"/>
        <v>0</v>
      </c>
      <c r="Z56" s="94" t="str">
        <f t="shared" ca="1" si="20"/>
        <v>0</v>
      </c>
      <c r="AA56" s="94" t="str">
        <f t="shared" ca="1" si="20"/>
        <v>0</v>
      </c>
      <c r="AB56" s="94">
        <f t="shared" ca="1" si="20"/>
        <v>2.0833333333333335</v>
      </c>
      <c r="AC56" s="94">
        <f t="shared" ca="1" si="20"/>
        <v>0.2</v>
      </c>
      <c r="AD56" s="94">
        <f t="shared" ca="1" si="20"/>
        <v>0.16666666666666666</v>
      </c>
      <c r="AE56" s="94">
        <f t="shared" ca="1" si="20"/>
        <v>0.14285714285714285</v>
      </c>
      <c r="AF56" s="94">
        <f t="shared" ca="1" si="20"/>
        <v>0.125</v>
      </c>
      <c r="AG56" s="94">
        <f t="shared" ca="1" si="20"/>
        <v>0.1111111111111111</v>
      </c>
      <c r="AH56" s="94">
        <f t="shared" ca="1" si="20"/>
        <v>0.1111111111111111</v>
      </c>
      <c r="AI56" s="94">
        <f t="shared" ca="1" si="20"/>
        <v>0.1111111111111111</v>
      </c>
      <c r="AJ56" s="94">
        <f t="shared" ca="1" si="20"/>
        <v>0.1111111111111111</v>
      </c>
      <c r="AK56" s="94">
        <f t="shared" ca="1" si="20"/>
        <v>0.1111111111111111</v>
      </c>
      <c r="AL56" s="94">
        <f t="shared" ca="1" si="20"/>
        <v>0.1111111111111111</v>
      </c>
      <c r="AM56" s="94">
        <f t="shared" ca="1" si="20"/>
        <v>0.1111111111111111</v>
      </c>
      <c r="AN56" s="94">
        <f t="shared" ca="1" si="20"/>
        <v>0.125</v>
      </c>
      <c r="AO56" s="94">
        <f t="shared" ca="1" si="20"/>
        <v>0.14285714285714285</v>
      </c>
      <c r="AP56" s="94">
        <f t="shared" ca="1" si="20"/>
        <v>0.16666666666666666</v>
      </c>
      <c r="AQ56" s="168">
        <f t="shared" ca="1" si="20"/>
        <v>0.2</v>
      </c>
      <c r="AR56" s="361"/>
      <c r="AS56" s="362"/>
      <c r="AT56" s="362"/>
      <c r="AU56" s="363"/>
      <c r="AV56" s="103"/>
      <c r="AZ56" s="85"/>
      <c r="BA56" s="85"/>
      <c r="BB56" s="85"/>
      <c r="BC56" s="85"/>
    </row>
    <row r="57" spans="2:55" ht="24.75" customHeight="1" thickBot="1">
      <c r="B57" s="117"/>
      <c r="C57" s="118"/>
      <c r="D57" s="118"/>
      <c r="E57" s="118"/>
      <c r="F57" s="169" t="s">
        <v>175</v>
      </c>
      <c r="G57" s="364">
        <f ca="1">SUM(H51:H56)</f>
        <v>1</v>
      </c>
      <c r="H57" s="312"/>
      <c r="I57" s="310">
        <f ca="1">SUM(J51:L56)</f>
        <v>1</v>
      </c>
      <c r="J57" s="311"/>
      <c r="K57" s="311"/>
      <c r="L57" s="313"/>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62"/>
      <c r="AS57" s="162"/>
      <c r="AT57" s="101"/>
      <c r="AU57" s="101"/>
      <c r="AV57" s="162"/>
      <c r="AW57" s="102"/>
      <c r="AX57" s="120"/>
      <c r="AY57" s="120"/>
      <c r="AZ57" s="120"/>
      <c r="BA57" s="120"/>
      <c r="BB57" s="103"/>
    </row>
    <row r="58" spans="2:55" ht="13.5" customHeight="1">
      <c r="B58" s="100"/>
      <c r="C58" s="100"/>
      <c r="D58" s="100"/>
      <c r="E58" s="100"/>
      <c r="F58" s="100"/>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2"/>
      <c r="AS58" s="102"/>
      <c r="AT58" s="102"/>
      <c r="AU58" s="102"/>
      <c r="AV58" s="102"/>
      <c r="AW58" s="102"/>
      <c r="AX58" s="103"/>
      <c r="AY58" s="103"/>
      <c r="AZ58" s="103"/>
      <c r="BB58" s="103"/>
    </row>
    <row r="59" spans="2:55" s="121" customFormat="1" ht="15.75" customHeight="1">
      <c r="B59" s="269" t="s">
        <v>227</v>
      </c>
      <c r="C59" s="269"/>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269"/>
      <c r="AN59" s="269"/>
      <c r="AO59" s="269"/>
      <c r="AP59" s="269"/>
      <c r="AQ59" s="269"/>
      <c r="AR59" s="269"/>
      <c r="AS59" s="269"/>
      <c r="AT59" s="269"/>
      <c r="AU59" s="269"/>
      <c r="AV59" s="269"/>
      <c r="AW59" s="85"/>
      <c r="AX59" s="85"/>
      <c r="AY59" s="85"/>
      <c r="AZ59" s="85"/>
      <c r="BA59" s="85"/>
      <c r="BB59" s="85"/>
      <c r="BC59" s="83"/>
    </row>
    <row r="60" spans="2:55" s="121" customFormat="1" ht="15.75" customHeight="1">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85"/>
      <c r="AX60" s="85"/>
      <c r="AY60" s="85"/>
      <c r="AZ60" s="85"/>
      <c r="BA60" s="85"/>
      <c r="BB60" s="85"/>
      <c r="BC60" s="83"/>
    </row>
    <row r="61" spans="2:55" s="121" customFormat="1" ht="23.15" customHeight="1">
      <c r="B61" s="269"/>
      <c r="C61" s="269"/>
      <c r="D61" s="269"/>
      <c r="E61" s="269"/>
      <c r="F61" s="269"/>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269"/>
      <c r="AJ61" s="269"/>
      <c r="AK61" s="269"/>
      <c r="AL61" s="269"/>
      <c r="AM61" s="269"/>
      <c r="AN61" s="269"/>
      <c r="AO61" s="269"/>
      <c r="AP61" s="269"/>
      <c r="AQ61" s="269"/>
      <c r="AR61" s="269"/>
      <c r="AS61" s="269"/>
      <c r="AT61" s="269"/>
      <c r="AU61" s="269"/>
      <c r="AV61" s="269"/>
    </row>
    <row r="62" spans="2:55" s="121" customFormat="1" ht="23.15" customHeight="1">
      <c r="E62" s="123"/>
      <c r="F62" s="123"/>
      <c r="G62" s="123"/>
      <c r="H62" s="123"/>
    </row>
    <row r="63" spans="2:55" s="121" customFormat="1" ht="23.15" customHeight="1">
      <c r="E63" s="123"/>
      <c r="F63" s="123"/>
      <c r="G63" s="123"/>
      <c r="H63" s="123"/>
    </row>
    <row r="64" spans="2:55" s="121" customFormat="1" ht="23.15" customHeight="1">
      <c r="E64" s="123"/>
      <c r="F64" s="123"/>
      <c r="G64" s="123"/>
      <c r="H64" s="123"/>
    </row>
    <row r="65" spans="2:55" s="121" customFormat="1" ht="35.25" customHeight="1">
      <c r="E65" s="123"/>
      <c r="F65" s="123"/>
      <c r="G65" s="123"/>
      <c r="H65" s="123"/>
    </row>
    <row r="66" spans="2:55" s="121" customFormat="1" ht="23.15" customHeight="1">
      <c r="M66" s="123"/>
      <c r="N66" s="123"/>
      <c r="O66" s="123"/>
    </row>
    <row r="67" spans="2:55" s="121" customFormat="1" ht="23.15" customHeight="1">
      <c r="M67" s="123"/>
      <c r="N67" s="123"/>
      <c r="Q67" s="122"/>
      <c r="R67" s="122"/>
      <c r="S67" s="122"/>
      <c r="T67" s="122"/>
      <c r="U67" s="122"/>
      <c r="V67" s="122"/>
      <c r="W67" s="122"/>
      <c r="X67" s="122"/>
      <c r="Y67" s="122"/>
      <c r="Z67" s="122"/>
    </row>
    <row r="68" spans="2:55" s="121" customFormat="1" ht="23.15" customHeight="1">
      <c r="M68" s="123"/>
      <c r="N68" s="123"/>
    </row>
    <row r="69" spans="2:55" s="121" customFormat="1" ht="23.15" customHeight="1">
      <c r="M69" s="123"/>
      <c r="N69" s="123"/>
      <c r="P69" s="124"/>
    </row>
    <row r="70" spans="2:55" s="121" customFormat="1" ht="23.15" customHeight="1">
      <c r="B70" s="122"/>
      <c r="AG70" s="122"/>
      <c r="AH70" s="122"/>
      <c r="AI70" s="122"/>
      <c r="AJ70" s="122"/>
      <c r="AK70" s="122"/>
      <c r="AL70" s="122"/>
      <c r="AM70" s="122"/>
      <c r="AN70" s="122"/>
      <c r="AO70" s="122"/>
      <c r="BC70" s="122"/>
    </row>
    <row r="71" spans="2:55" s="121" customFormat="1" ht="23.15" customHeight="1">
      <c r="B71" s="125"/>
      <c r="AG71" s="122"/>
      <c r="AH71" s="122"/>
      <c r="AI71" s="122"/>
      <c r="AJ71" s="122"/>
      <c r="AK71" s="122"/>
      <c r="AL71" s="122"/>
      <c r="AM71" s="122"/>
      <c r="AN71" s="122"/>
      <c r="AO71" s="122"/>
      <c r="BB71" s="122"/>
      <c r="BC71" s="122"/>
    </row>
    <row r="72" spans="2:55" s="121" customFormat="1" ht="23.15" customHeight="1">
      <c r="B72" s="125"/>
      <c r="AG72" s="122"/>
      <c r="AH72" s="122"/>
      <c r="AI72" s="122"/>
      <c r="AJ72" s="122"/>
      <c r="AK72" s="122"/>
      <c r="AL72" s="122"/>
      <c r="AM72" s="122"/>
      <c r="AN72" s="122"/>
      <c r="AO72" s="122"/>
      <c r="BB72" s="122"/>
      <c r="BC72" s="122"/>
    </row>
    <row r="73" spans="2:55" s="121" customFormat="1" ht="23.15" customHeight="1">
      <c r="B73" s="125"/>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row>
    <row r="74" spans="2:55" s="121" customFormat="1" ht="23.15" customHeight="1">
      <c r="B74" s="125"/>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row>
    <row r="75" spans="2:55" s="121" customFormat="1" ht="23.15" customHeight="1">
      <c r="B75" s="125"/>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row>
    <row r="76" spans="2:55" s="121" customFormat="1" ht="23.15" customHeight="1">
      <c r="B76" s="125"/>
      <c r="AG76" s="122"/>
      <c r="AH76" s="122"/>
      <c r="AI76" s="122"/>
      <c r="AJ76" s="125"/>
      <c r="AK76" s="125"/>
      <c r="AL76" s="125"/>
      <c r="AM76" s="125"/>
      <c r="AN76" s="125"/>
      <c r="AO76" s="125"/>
      <c r="AP76" s="125"/>
      <c r="AQ76" s="125"/>
      <c r="AR76" s="125"/>
      <c r="AS76" s="125"/>
      <c r="AT76" s="125"/>
      <c r="AU76" s="125"/>
      <c r="AV76" s="125"/>
      <c r="AW76" s="125"/>
      <c r="AX76" s="125"/>
      <c r="AY76" s="125"/>
      <c r="AZ76" s="125"/>
      <c r="BA76" s="125"/>
      <c r="BB76" s="125"/>
      <c r="BC76" s="125"/>
    </row>
    <row r="77" spans="2:55" s="121" customFormat="1" ht="23.15" customHeight="1">
      <c r="B77" s="122"/>
      <c r="AG77" s="122"/>
      <c r="AH77" s="122"/>
      <c r="AI77" s="122"/>
      <c r="AJ77" s="125"/>
      <c r="AK77" s="125"/>
      <c r="AL77" s="125"/>
      <c r="AM77" s="125"/>
      <c r="AN77" s="125"/>
      <c r="AO77" s="125"/>
      <c r="AP77" s="125"/>
      <c r="AQ77" s="125"/>
      <c r="AR77" s="125"/>
      <c r="AS77" s="125"/>
      <c r="AT77" s="125"/>
      <c r="AU77" s="125"/>
      <c r="AV77" s="125"/>
      <c r="AW77" s="125"/>
      <c r="AX77" s="125"/>
      <c r="AY77" s="125"/>
      <c r="AZ77" s="125"/>
      <c r="BA77" s="125"/>
      <c r="BB77" s="125"/>
      <c r="BC77" s="125"/>
    </row>
    <row r="78" spans="2:55" s="121" customFormat="1" ht="22.5" customHeight="1">
      <c r="B78" s="122"/>
      <c r="AG78" s="122"/>
      <c r="AH78" s="122"/>
      <c r="AI78" s="122"/>
      <c r="AJ78" s="125"/>
      <c r="AK78" s="125"/>
      <c r="AL78" s="125"/>
      <c r="AM78" s="125"/>
      <c r="AN78" s="125"/>
      <c r="AO78" s="125"/>
      <c r="AP78" s="125"/>
      <c r="AQ78" s="125"/>
      <c r="AR78" s="125"/>
      <c r="AS78" s="125"/>
      <c r="AT78" s="125"/>
      <c r="AU78" s="125"/>
      <c r="AV78" s="125"/>
      <c r="AW78" s="125"/>
      <c r="AX78" s="125"/>
      <c r="AY78" s="125"/>
      <c r="AZ78" s="125"/>
      <c r="BA78" s="125"/>
      <c r="BB78" s="125"/>
      <c r="BC78" s="125"/>
    </row>
    <row r="79" spans="2:55" s="121" customFormat="1" ht="23.15" customHeight="1">
      <c r="B79" s="122"/>
      <c r="AG79" s="122"/>
      <c r="AH79" s="122"/>
      <c r="AI79" s="122"/>
      <c r="AQ79" s="122"/>
      <c r="AR79" s="122"/>
      <c r="AS79" s="122"/>
      <c r="AT79" s="122"/>
      <c r="AU79" s="122"/>
      <c r="AV79" s="122"/>
      <c r="AW79" s="122"/>
      <c r="AX79" s="122"/>
      <c r="AY79" s="122"/>
      <c r="AZ79" s="122"/>
      <c r="BA79" s="122"/>
      <c r="BB79" s="122"/>
      <c r="BC79" s="122"/>
    </row>
    <row r="80" spans="2:55" s="121" customFormat="1" ht="23.15" customHeight="1">
      <c r="B80" s="122"/>
      <c r="C80" s="122"/>
      <c r="D80" s="122"/>
      <c r="K80" s="122"/>
      <c r="L80" s="122"/>
      <c r="M80" s="123"/>
      <c r="N80" s="123"/>
      <c r="O80" s="123"/>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row>
    <row r="81" spans="2:55" s="121" customFormat="1" ht="23.15" customHeight="1">
      <c r="B81" s="122"/>
      <c r="C81" s="122"/>
      <c r="D81" s="122"/>
      <c r="K81" s="122"/>
      <c r="L81" s="122"/>
      <c r="M81" s="123"/>
      <c r="N81" s="123"/>
      <c r="O81" s="123"/>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row>
    <row r="82" spans="2:55" ht="23.25" customHeight="1">
      <c r="C82" s="334"/>
      <c r="D82" s="334"/>
      <c r="E82" s="334"/>
      <c r="F82" s="334"/>
      <c r="G82" s="334"/>
      <c r="H82" s="334"/>
      <c r="I82" s="334"/>
      <c r="J82" s="334"/>
      <c r="K82" s="334"/>
      <c r="L82" s="334"/>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row>
    <row r="83" spans="2:55" ht="23.25" customHeight="1">
      <c r="C83" s="334"/>
      <c r="D83" s="334"/>
      <c r="E83" s="334"/>
      <c r="F83" s="334"/>
      <c r="G83" s="334"/>
      <c r="H83" s="334"/>
      <c r="I83" s="334"/>
      <c r="J83" s="334"/>
      <c r="K83" s="334"/>
      <c r="L83" s="334"/>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row>
    <row r="84" spans="2:55">
      <c r="C84" s="232" t="s">
        <v>164</v>
      </c>
      <c r="D84" s="232"/>
      <c r="E84" s="232"/>
      <c r="F84" s="149"/>
    </row>
    <row r="85" spans="2:55">
      <c r="C85" s="232" t="s">
        <v>178</v>
      </c>
      <c r="D85" s="232"/>
      <c r="E85" s="232"/>
      <c r="F85" s="149"/>
    </row>
    <row r="86" spans="2:55">
      <c r="C86" s="232" t="s">
        <v>166</v>
      </c>
      <c r="D86" s="232"/>
      <c r="E86" s="232"/>
      <c r="F86" s="149"/>
    </row>
    <row r="87" spans="2:55">
      <c r="C87" s="232" t="s">
        <v>165</v>
      </c>
      <c r="D87" s="232"/>
      <c r="E87" s="232"/>
      <c r="F87" s="149"/>
    </row>
    <row r="88" spans="2:55">
      <c r="C88" s="232" t="s">
        <v>167</v>
      </c>
      <c r="D88" s="232"/>
      <c r="E88" s="232"/>
      <c r="F88" s="149"/>
    </row>
    <row r="89" spans="2:55">
      <c r="C89" s="232" t="s">
        <v>168</v>
      </c>
      <c r="D89" s="232"/>
      <c r="E89" s="232"/>
      <c r="F89" s="149"/>
    </row>
  </sheetData>
  <mergeCells count="347">
    <mergeCell ref="C22:E22"/>
    <mergeCell ref="G22:I22"/>
    <mergeCell ref="J22:L22"/>
    <mergeCell ref="AR22:AS22"/>
    <mergeCell ref="AT22:AU22"/>
    <mergeCell ref="B50:E50"/>
    <mergeCell ref="G50:I50"/>
    <mergeCell ref="J50:L50"/>
    <mergeCell ref="AR50:AS50"/>
    <mergeCell ref="AT50:AU50"/>
    <mergeCell ref="C48:E48"/>
    <mergeCell ref="G48:I48"/>
    <mergeCell ref="J48:L48"/>
    <mergeCell ref="AR48:AS48"/>
    <mergeCell ref="C49:E49"/>
    <mergeCell ref="G49:I49"/>
    <mergeCell ref="J49:L49"/>
    <mergeCell ref="AR49:AS49"/>
    <mergeCell ref="B44:B49"/>
    <mergeCell ref="C44:E44"/>
    <mergeCell ref="G44:I44"/>
    <mergeCell ref="J44:L44"/>
    <mergeCell ref="AR44:AS44"/>
    <mergeCell ref="AT44:AU48"/>
    <mergeCell ref="AV22:AW22"/>
    <mergeCell ref="AX22:BA22"/>
    <mergeCell ref="BB22:BC22"/>
    <mergeCell ref="C18:E18"/>
    <mergeCell ref="G18:I18"/>
    <mergeCell ref="J18:L18"/>
    <mergeCell ref="AR18:AS18"/>
    <mergeCell ref="AT18:AU18"/>
    <mergeCell ref="AV18:AW18"/>
    <mergeCell ref="AX18:BA18"/>
    <mergeCell ref="BB18:BC18"/>
    <mergeCell ref="C19:E19"/>
    <mergeCell ref="G19:I19"/>
    <mergeCell ref="J19:L19"/>
    <mergeCell ref="AR19:AS19"/>
    <mergeCell ref="AT19:AU19"/>
    <mergeCell ref="AV19:AW19"/>
    <mergeCell ref="AX19:BA19"/>
    <mergeCell ref="BB19:BC19"/>
    <mergeCell ref="C20:E20"/>
    <mergeCell ref="G20:I20"/>
    <mergeCell ref="J20:L20"/>
    <mergeCell ref="AR20:AS20"/>
    <mergeCell ref="AT20:AU20"/>
    <mergeCell ref="AV20:AW20"/>
    <mergeCell ref="AX20:BA20"/>
    <mergeCell ref="BB20:BC20"/>
    <mergeCell ref="C21:E21"/>
    <mergeCell ref="G21:I21"/>
    <mergeCell ref="J21:L21"/>
    <mergeCell ref="AR21:AS21"/>
    <mergeCell ref="AT21:AU21"/>
    <mergeCell ref="AV21:AW21"/>
    <mergeCell ref="AX21:BA21"/>
    <mergeCell ref="BB21:BC21"/>
    <mergeCell ref="C82:BC83"/>
    <mergeCell ref="C55:E55"/>
    <mergeCell ref="J55:L55"/>
    <mergeCell ref="C56:E56"/>
    <mergeCell ref="J56:L56"/>
    <mergeCell ref="B51:B56"/>
    <mergeCell ref="C51:E51"/>
    <mergeCell ref="J51:L51"/>
    <mergeCell ref="C53:E53"/>
    <mergeCell ref="J53:L53"/>
    <mergeCell ref="C54:E54"/>
    <mergeCell ref="J54:L54"/>
    <mergeCell ref="G51:G56"/>
    <mergeCell ref="I51:I56"/>
    <mergeCell ref="AR51:AU51"/>
    <mergeCell ref="AR52:AU53"/>
    <mergeCell ref="AR54:AU54"/>
    <mergeCell ref="AR55:AU56"/>
    <mergeCell ref="G57:H57"/>
    <mergeCell ref="I57:L57"/>
    <mergeCell ref="C45:E45"/>
    <mergeCell ref="AT49:AU49"/>
    <mergeCell ref="G45:I45"/>
    <mergeCell ref="J45:L45"/>
    <mergeCell ref="AR45:AS45"/>
    <mergeCell ref="C47:E47"/>
    <mergeCell ref="G47:I47"/>
    <mergeCell ref="J47:L47"/>
    <mergeCell ref="AR47:AS47"/>
    <mergeCell ref="B43:L43"/>
    <mergeCell ref="AR43:AS43"/>
    <mergeCell ref="AX41:BA41"/>
    <mergeCell ref="BB41:BC41"/>
    <mergeCell ref="AX39:BA39"/>
    <mergeCell ref="BB39:BC39"/>
    <mergeCell ref="C40:E40"/>
    <mergeCell ref="G40:I40"/>
    <mergeCell ref="J40:L40"/>
    <mergeCell ref="AR40:AS40"/>
    <mergeCell ref="AT40:AU40"/>
    <mergeCell ref="AV40:AW40"/>
    <mergeCell ref="AX40:BA40"/>
    <mergeCell ref="BB40:BC40"/>
    <mergeCell ref="C39:E39"/>
    <mergeCell ref="G39:I39"/>
    <mergeCell ref="J39:L39"/>
    <mergeCell ref="AR39:AS39"/>
    <mergeCell ref="AT39:AU39"/>
    <mergeCell ref="AV39:AW39"/>
    <mergeCell ref="AR41:AS41"/>
    <mergeCell ref="AT41:AU41"/>
    <mergeCell ref="AX37:BA37"/>
    <mergeCell ref="BB37:BC37"/>
    <mergeCell ref="C38:E38"/>
    <mergeCell ref="G38:I38"/>
    <mergeCell ref="J38:L38"/>
    <mergeCell ref="AR38:AS38"/>
    <mergeCell ref="AT38:AU38"/>
    <mergeCell ref="AV38:AW38"/>
    <mergeCell ref="AX38:BA38"/>
    <mergeCell ref="BB38:BC38"/>
    <mergeCell ref="C37:E37"/>
    <mergeCell ref="G37:I37"/>
    <mergeCell ref="J37:L37"/>
    <mergeCell ref="AR37:AS37"/>
    <mergeCell ref="AT37:AU37"/>
    <mergeCell ref="AV37:AW37"/>
    <mergeCell ref="AX35:BA35"/>
    <mergeCell ref="BB35:BC35"/>
    <mergeCell ref="C36:E36"/>
    <mergeCell ref="G36:I36"/>
    <mergeCell ref="J36:L36"/>
    <mergeCell ref="AR36:AS36"/>
    <mergeCell ref="AT36:AU36"/>
    <mergeCell ref="AV36:AW36"/>
    <mergeCell ref="AX36:BA36"/>
    <mergeCell ref="BB36:BC36"/>
    <mergeCell ref="C35:E35"/>
    <mergeCell ref="G35:I35"/>
    <mergeCell ref="J35:L35"/>
    <mergeCell ref="AR35:AS35"/>
    <mergeCell ref="AT35:AU35"/>
    <mergeCell ref="AV35:AW35"/>
    <mergeCell ref="AX33:BA33"/>
    <mergeCell ref="BB33:BC33"/>
    <mergeCell ref="C34:E34"/>
    <mergeCell ref="G34:I34"/>
    <mergeCell ref="J34:L34"/>
    <mergeCell ref="AR34:AS34"/>
    <mergeCell ref="AT34:AU34"/>
    <mergeCell ref="AV34:AW34"/>
    <mergeCell ref="AX34:BA34"/>
    <mergeCell ref="BB34:BC34"/>
    <mergeCell ref="C33:E33"/>
    <mergeCell ref="G33:I33"/>
    <mergeCell ref="J33:L33"/>
    <mergeCell ref="AR33:AS33"/>
    <mergeCell ref="AT33:AU33"/>
    <mergeCell ref="AV33:AW33"/>
    <mergeCell ref="AX14:BA14"/>
    <mergeCell ref="BB14:BC14"/>
    <mergeCell ref="C17:E17"/>
    <mergeCell ref="G17:I17"/>
    <mergeCell ref="J17:L17"/>
    <mergeCell ref="AR17:AS17"/>
    <mergeCell ref="AT17:AU17"/>
    <mergeCell ref="AV17:AW17"/>
    <mergeCell ref="AX17:BA17"/>
    <mergeCell ref="BB17:BC17"/>
    <mergeCell ref="C14:E14"/>
    <mergeCell ref="G14:I14"/>
    <mergeCell ref="J14:L14"/>
    <mergeCell ref="AR14:AS14"/>
    <mergeCell ref="AT14:AU14"/>
    <mergeCell ref="AV14:AW14"/>
    <mergeCell ref="AX15:BA15"/>
    <mergeCell ref="BB15:BC15"/>
    <mergeCell ref="AX16:BA16"/>
    <mergeCell ref="BB16:BC16"/>
    <mergeCell ref="AX12:BA12"/>
    <mergeCell ref="BB12:BC12"/>
    <mergeCell ref="C13:E13"/>
    <mergeCell ref="G13:I13"/>
    <mergeCell ref="J13:L13"/>
    <mergeCell ref="AR13:AS13"/>
    <mergeCell ref="AT13:AU13"/>
    <mergeCell ref="AV13:AW13"/>
    <mergeCell ref="AX13:BA13"/>
    <mergeCell ref="BB13:BC13"/>
    <mergeCell ref="C12:E12"/>
    <mergeCell ref="G12:I12"/>
    <mergeCell ref="J12:L12"/>
    <mergeCell ref="AR12:AS12"/>
    <mergeCell ref="AT12:AU12"/>
    <mergeCell ref="AV12:AW12"/>
    <mergeCell ref="AX10:BA10"/>
    <mergeCell ref="BB10:BC10"/>
    <mergeCell ref="C11:E11"/>
    <mergeCell ref="G11:I11"/>
    <mergeCell ref="J11:L11"/>
    <mergeCell ref="AR11:AS11"/>
    <mergeCell ref="AT11:AU11"/>
    <mergeCell ref="AV11:AW11"/>
    <mergeCell ref="AX11:BA11"/>
    <mergeCell ref="BB11:BC11"/>
    <mergeCell ref="C10:E10"/>
    <mergeCell ref="G10:I10"/>
    <mergeCell ref="J10:L10"/>
    <mergeCell ref="AR10:AS10"/>
    <mergeCell ref="AT10:AU10"/>
    <mergeCell ref="AV10:AW10"/>
    <mergeCell ref="AX9:BA9"/>
    <mergeCell ref="BB9:BC9"/>
    <mergeCell ref="C7:L7"/>
    <mergeCell ref="AR7:AS7"/>
    <mergeCell ref="AV7:AW7"/>
    <mergeCell ref="AX7:BA7"/>
    <mergeCell ref="BB7:BC7"/>
    <mergeCell ref="C8:L8"/>
    <mergeCell ref="AR8:AS8"/>
    <mergeCell ref="AT8:AU8"/>
    <mergeCell ref="AV8:AW8"/>
    <mergeCell ref="AX8:BA8"/>
    <mergeCell ref="AX5:BA5"/>
    <mergeCell ref="BB5:BC5"/>
    <mergeCell ref="B6:B8"/>
    <mergeCell ref="C6:L6"/>
    <mergeCell ref="AR6:AS6"/>
    <mergeCell ref="AT6:AU7"/>
    <mergeCell ref="AV6:AW6"/>
    <mergeCell ref="AX6:BA6"/>
    <mergeCell ref="BB6:BC6"/>
    <mergeCell ref="BB8:BC8"/>
    <mergeCell ref="Z1:AI1"/>
    <mergeCell ref="AP4:AT4"/>
    <mergeCell ref="B5:L5"/>
    <mergeCell ref="AR5:AS5"/>
    <mergeCell ref="AT5:AU5"/>
    <mergeCell ref="B59:AV61"/>
    <mergeCell ref="C15:E15"/>
    <mergeCell ref="G15:I15"/>
    <mergeCell ref="J15:L15"/>
    <mergeCell ref="AR15:AS15"/>
    <mergeCell ref="AT15:AU15"/>
    <mergeCell ref="AV15:AW15"/>
    <mergeCell ref="C16:E16"/>
    <mergeCell ref="G16:I16"/>
    <mergeCell ref="J16:L16"/>
    <mergeCell ref="AR16:AS16"/>
    <mergeCell ref="AT16:AU16"/>
    <mergeCell ref="AV16:AW16"/>
    <mergeCell ref="AV5:AW5"/>
    <mergeCell ref="AR9:AS9"/>
    <mergeCell ref="AT9:AU9"/>
    <mergeCell ref="AV9:AW9"/>
    <mergeCell ref="AV41:AW41"/>
    <mergeCell ref="AT43:AU43"/>
    <mergeCell ref="C23:E23"/>
    <mergeCell ref="G23:I23"/>
    <mergeCell ref="J23:L23"/>
    <mergeCell ref="AR23:AS23"/>
    <mergeCell ref="AT23:AU23"/>
    <mergeCell ref="AV23:AW23"/>
    <mergeCell ref="AX23:BA23"/>
    <mergeCell ref="BB23:BC23"/>
    <mergeCell ref="C24:E24"/>
    <mergeCell ref="G24:I24"/>
    <mergeCell ref="J24:L24"/>
    <mergeCell ref="AR24:AS24"/>
    <mergeCell ref="AT24:AU24"/>
    <mergeCell ref="AV24:AW24"/>
    <mergeCell ref="AX24:BA24"/>
    <mergeCell ref="BB24:BC24"/>
    <mergeCell ref="C25:E25"/>
    <mergeCell ref="G25:I25"/>
    <mergeCell ref="J25:L25"/>
    <mergeCell ref="AR25:AS25"/>
    <mergeCell ref="AT25:AU25"/>
    <mergeCell ref="AV25:AW25"/>
    <mergeCell ref="AX25:BA25"/>
    <mergeCell ref="BB25:BC25"/>
    <mergeCell ref="C26:E26"/>
    <mergeCell ref="G26:I26"/>
    <mergeCell ref="J26:L26"/>
    <mergeCell ref="AR26:AS26"/>
    <mergeCell ref="AT26:AU26"/>
    <mergeCell ref="AV26:AW26"/>
    <mergeCell ref="AX26:BA26"/>
    <mergeCell ref="BB26:BC26"/>
    <mergeCell ref="C27:E27"/>
    <mergeCell ref="G27:I27"/>
    <mergeCell ref="J27:L27"/>
    <mergeCell ref="AR27:AS27"/>
    <mergeCell ref="AT27:AU27"/>
    <mergeCell ref="AV27:AW27"/>
    <mergeCell ref="AX27:BA27"/>
    <mergeCell ref="BB27:BC27"/>
    <mergeCell ref="C28:E28"/>
    <mergeCell ref="G28:I28"/>
    <mergeCell ref="J28:L28"/>
    <mergeCell ref="AR28:AS28"/>
    <mergeCell ref="AT28:AU28"/>
    <mergeCell ref="AV28:AW28"/>
    <mergeCell ref="AX28:BA28"/>
    <mergeCell ref="BB28:BC28"/>
    <mergeCell ref="AX29:BA29"/>
    <mergeCell ref="BB29:BC29"/>
    <mergeCell ref="C30:E30"/>
    <mergeCell ref="G30:I30"/>
    <mergeCell ref="J30:L30"/>
    <mergeCell ref="AR30:AS30"/>
    <mergeCell ref="AT30:AU30"/>
    <mergeCell ref="AX30:BA30"/>
    <mergeCell ref="BB30:BC30"/>
    <mergeCell ref="AX31:BA31"/>
    <mergeCell ref="BB31:BC31"/>
    <mergeCell ref="C32:E32"/>
    <mergeCell ref="G32:I32"/>
    <mergeCell ref="J32:L32"/>
    <mergeCell ref="AR32:AS32"/>
    <mergeCell ref="AT32:AU32"/>
    <mergeCell ref="AV32:AW32"/>
    <mergeCell ref="AX32:BA32"/>
    <mergeCell ref="BB32:BC32"/>
    <mergeCell ref="C87:E87"/>
    <mergeCell ref="C88:E88"/>
    <mergeCell ref="C89:E89"/>
    <mergeCell ref="AV29:AV31"/>
    <mergeCell ref="C46:E46"/>
    <mergeCell ref="G46:I46"/>
    <mergeCell ref="J46:L46"/>
    <mergeCell ref="AR46:AS46"/>
    <mergeCell ref="C52:E52"/>
    <mergeCell ref="J52:L52"/>
    <mergeCell ref="C84:E84"/>
    <mergeCell ref="C85:E85"/>
    <mergeCell ref="C86:E86"/>
    <mergeCell ref="C31:E31"/>
    <mergeCell ref="G31:I31"/>
    <mergeCell ref="J31:L31"/>
    <mergeCell ref="AR31:AS31"/>
    <mergeCell ref="AT31:AU31"/>
    <mergeCell ref="C29:E29"/>
    <mergeCell ref="G29:I29"/>
    <mergeCell ref="J29:L29"/>
    <mergeCell ref="AR29:AS29"/>
    <mergeCell ref="AT29:AU29"/>
    <mergeCell ref="AP41:AQ41"/>
  </mergeCells>
  <phoneticPr fontId="2"/>
  <dataValidations count="3">
    <dataValidation type="list" allowBlank="1" showInputMessage="1" showErrorMessage="1" sqref="B57">
      <formula1>#REF!</formula1>
    </dataValidation>
    <dataValidation type="list" allowBlank="1" showInputMessage="1" showErrorMessage="1" sqref="M57:AQ57">
      <formula1>指定以外</formula1>
    </dataValidation>
    <dataValidation type="list" allowBlank="1" showInputMessage="1" showErrorMessage="1" sqref="C11:E40 F20:F40">
      <formula1>$C$84:$C$89</formula1>
    </dataValidation>
  </dataValidations>
  <printOptions horizontalCentered="1"/>
  <pageMargins left="0.51181102362204722" right="0.51181102362204722" top="0.86614173228346458" bottom="0.11811023622047245" header="0.51181102362204722" footer="0.31496062992125984"/>
  <pageSetup paperSize="9" scale="50" fitToHeight="2" orientation="landscape" cellComments="asDisplayed" r:id="rId1"/>
  <headerFooter>
    <oddFooter>&amp;R＜個人防護具分＞</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89"/>
  <sheetViews>
    <sheetView showGridLines="0" view="pageBreakPreview" zoomScale="82" zoomScaleNormal="60" zoomScaleSheetLayoutView="82" workbookViewId="0">
      <selection activeCell="F11" sqref="F11"/>
    </sheetView>
  </sheetViews>
  <sheetFormatPr defaultColWidth="9" defaultRowHeight="13"/>
  <cols>
    <col min="1" max="1" width="3.6328125" style="83" customWidth="1"/>
    <col min="2" max="2" width="8.26953125" style="83" customWidth="1"/>
    <col min="3" max="5" width="4.36328125" style="83" customWidth="1"/>
    <col min="6" max="6" width="16.26953125" style="83" customWidth="1"/>
    <col min="7" max="9" width="10.36328125" style="83" customWidth="1"/>
    <col min="10" max="12" width="3.26953125" style="83" customWidth="1"/>
    <col min="13" max="43" width="4.36328125" style="83" customWidth="1"/>
    <col min="44" max="45" width="5.36328125" style="83" customWidth="1"/>
    <col min="46" max="47" width="9" style="83" customWidth="1"/>
    <col min="48" max="50" width="4.36328125" style="83" customWidth="1"/>
    <col min="51" max="52" width="5.7265625" style="83" customWidth="1"/>
    <col min="53" max="55" width="4.36328125" style="83" customWidth="1"/>
    <col min="56" max="59" width="7.36328125" style="83" customWidth="1"/>
    <col min="60" max="65" width="4.36328125" style="83" customWidth="1"/>
    <col min="66" max="109" width="4.453125" style="83" customWidth="1"/>
    <col min="110" max="16384" width="9" style="83"/>
  </cols>
  <sheetData>
    <row r="1" spans="1:55" ht="28.5" customHeight="1">
      <c r="B1" s="89" t="s">
        <v>234</v>
      </c>
      <c r="L1" s="104"/>
      <c r="M1" s="104"/>
      <c r="N1" s="104"/>
      <c r="O1" s="104"/>
      <c r="P1" s="104"/>
      <c r="Q1" s="104"/>
      <c r="R1" s="104"/>
      <c r="S1" s="104"/>
      <c r="T1" s="104"/>
      <c r="U1" s="104"/>
      <c r="V1" s="104"/>
      <c r="W1" s="104"/>
      <c r="X1" s="104"/>
      <c r="Y1" s="104"/>
      <c r="Z1" s="260" t="s">
        <v>210</v>
      </c>
      <c r="AA1" s="260"/>
      <c r="AB1" s="260"/>
      <c r="AC1" s="260"/>
      <c r="AD1" s="260"/>
      <c r="AE1" s="260"/>
      <c r="AF1" s="260"/>
      <c r="AG1" s="260"/>
      <c r="AH1" s="260"/>
      <c r="AI1" s="260"/>
      <c r="AJ1" s="84"/>
      <c r="AK1" s="84"/>
      <c r="AL1" s="84"/>
      <c r="AM1" s="84"/>
      <c r="AN1" s="84"/>
      <c r="AO1" s="84"/>
      <c r="AP1" s="84"/>
    </row>
    <row r="2" spans="1:55" ht="21.75" customHeight="1">
      <c r="B2" s="83" t="s">
        <v>141</v>
      </c>
      <c r="T2" s="86"/>
      <c r="AT2" s="84"/>
      <c r="AU2" s="84"/>
    </row>
    <row r="3" spans="1:55" ht="6.75" customHeight="1">
      <c r="T3" s="86"/>
      <c r="AT3" s="84"/>
      <c r="AU3" s="84"/>
      <c r="AV3" s="84"/>
      <c r="AW3" s="87"/>
      <c r="AX3" s="87"/>
      <c r="AY3" s="88"/>
      <c r="AZ3" s="88"/>
      <c r="BA3" s="88"/>
      <c r="BB3" s="88"/>
      <c r="BC3" s="88"/>
    </row>
    <row r="4" spans="1:55" ht="21.75" customHeight="1" thickBot="1">
      <c r="B4" s="89" t="s">
        <v>142</v>
      </c>
      <c r="T4" s="86"/>
      <c r="AM4" s="84"/>
      <c r="AN4" s="87" t="s">
        <v>143</v>
      </c>
      <c r="AO4" s="87"/>
      <c r="AP4" s="261" t="str">
        <f>様式第3号!F8</f>
        <v>医療法人○○会　△△病院</v>
      </c>
      <c r="AQ4" s="261"/>
      <c r="AR4" s="261"/>
      <c r="AS4" s="261"/>
      <c r="AT4" s="261"/>
      <c r="AU4" s="83" t="s">
        <v>144</v>
      </c>
      <c r="AW4" s="85"/>
      <c r="AX4" s="85"/>
      <c r="AY4" s="85"/>
      <c r="AZ4" s="85"/>
      <c r="BA4" s="85"/>
      <c r="BB4" s="85"/>
      <c r="BC4" s="85"/>
    </row>
    <row r="5" spans="1:55" ht="52.5" customHeight="1" thickBot="1">
      <c r="B5" s="262" t="s">
        <v>216</v>
      </c>
      <c r="C5" s="263"/>
      <c r="D5" s="263"/>
      <c r="E5" s="263"/>
      <c r="F5" s="263"/>
      <c r="G5" s="263"/>
      <c r="H5" s="263"/>
      <c r="I5" s="263"/>
      <c r="J5" s="263"/>
      <c r="K5" s="263"/>
      <c r="L5" s="264"/>
      <c r="M5" s="90">
        <v>1</v>
      </c>
      <c r="N5" s="91">
        <v>2</v>
      </c>
      <c r="O5" s="91">
        <v>3</v>
      </c>
      <c r="P5" s="91">
        <v>4</v>
      </c>
      <c r="Q5" s="91">
        <v>5</v>
      </c>
      <c r="R5" s="91">
        <v>6</v>
      </c>
      <c r="S5" s="91">
        <v>7</v>
      </c>
      <c r="T5" s="91">
        <v>8</v>
      </c>
      <c r="U5" s="91">
        <v>9</v>
      </c>
      <c r="V5" s="91">
        <v>10</v>
      </c>
      <c r="W5" s="91">
        <v>11</v>
      </c>
      <c r="X5" s="91">
        <v>12</v>
      </c>
      <c r="Y5" s="91">
        <v>13</v>
      </c>
      <c r="Z5" s="91">
        <v>14</v>
      </c>
      <c r="AA5" s="91">
        <v>15</v>
      </c>
      <c r="AB5" s="91">
        <v>16</v>
      </c>
      <c r="AC5" s="91">
        <v>17</v>
      </c>
      <c r="AD5" s="91">
        <v>18</v>
      </c>
      <c r="AE5" s="91">
        <v>19</v>
      </c>
      <c r="AF5" s="91">
        <v>20</v>
      </c>
      <c r="AG5" s="91">
        <v>21</v>
      </c>
      <c r="AH5" s="91">
        <v>22</v>
      </c>
      <c r="AI5" s="91">
        <v>23</v>
      </c>
      <c r="AJ5" s="91">
        <v>24</v>
      </c>
      <c r="AK5" s="91">
        <v>25</v>
      </c>
      <c r="AL5" s="91">
        <v>26</v>
      </c>
      <c r="AM5" s="91">
        <v>27</v>
      </c>
      <c r="AN5" s="91">
        <v>28</v>
      </c>
      <c r="AO5" s="91">
        <v>29</v>
      </c>
      <c r="AP5" s="91">
        <f>IF(COUNTIF(B6,#REF!),"　",30)</f>
        <v>30</v>
      </c>
      <c r="AQ5" s="92">
        <v>31</v>
      </c>
      <c r="AR5" s="265" t="s">
        <v>145</v>
      </c>
      <c r="AS5" s="266"/>
      <c r="AT5" s="267" t="s">
        <v>146</v>
      </c>
      <c r="AU5" s="268"/>
      <c r="AV5" s="270"/>
      <c r="AW5" s="270"/>
      <c r="AX5" s="275"/>
      <c r="AY5" s="275"/>
      <c r="AZ5" s="275"/>
      <c r="BA5" s="275"/>
      <c r="BB5" s="275"/>
      <c r="BC5" s="275"/>
    </row>
    <row r="6" spans="1:55" ht="30" customHeight="1">
      <c r="B6" s="276" t="s">
        <v>147</v>
      </c>
      <c r="C6" s="279" t="s">
        <v>222</v>
      </c>
      <c r="D6" s="280"/>
      <c r="E6" s="280"/>
      <c r="F6" s="280"/>
      <c r="G6" s="280"/>
      <c r="H6" s="280"/>
      <c r="I6" s="280"/>
      <c r="J6" s="280"/>
      <c r="K6" s="280"/>
      <c r="L6" s="281"/>
      <c r="M6" s="129">
        <v>5</v>
      </c>
      <c r="N6" s="130">
        <v>5</v>
      </c>
      <c r="O6" s="130">
        <v>5</v>
      </c>
      <c r="P6" s="130">
        <v>4</v>
      </c>
      <c r="Q6" s="130">
        <v>4</v>
      </c>
      <c r="R6" s="130">
        <v>5</v>
      </c>
      <c r="S6" s="130">
        <v>5</v>
      </c>
      <c r="T6" s="130">
        <v>4</v>
      </c>
      <c r="U6" s="130">
        <v>4</v>
      </c>
      <c r="V6" s="130">
        <v>3</v>
      </c>
      <c r="W6" s="131">
        <v>3</v>
      </c>
      <c r="X6" s="130">
        <v>2</v>
      </c>
      <c r="Y6" s="130">
        <v>2</v>
      </c>
      <c r="Z6" s="130">
        <v>2</v>
      </c>
      <c r="AA6" s="130">
        <v>0</v>
      </c>
      <c r="AB6" s="141"/>
      <c r="AC6" s="141"/>
      <c r="AD6" s="141"/>
      <c r="AE6" s="141"/>
      <c r="AF6" s="141"/>
      <c r="AG6" s="142"/>
      <c r="AH6" s="141"/>
      <c r="AI6" s="141"/>
      <c r="AJ6" s="141"/>
      <c r="AK6" s="141"/>
      <c r="AL6" s="141"/>
      <c r="AM6" s="141"/>
      <c r="AN6" s="141"/>
      <c r="AO6" s="141"/>
      <c r="AP6" s="141"/>
      <c r="AQ6" s="141"/>
      <c r="AR6" s="282">
        <f>SUM(M6:AQ6)</f>
        <v>53</v>
      </c>
      <c r="AS6" s="398"/>
      <c r="AT6" s="284">
        <f>AR8*3600</f>
        <v>1144800</v>
      </c>
      <c r="AU6" s="285"/>
      <c r="AV6" s="259"/>
      <c r="AW6" s="259"/>
      <c r="AX6" s="257"/>
      <c r="AY6" s="257"/>
      <c r="AZ6" s="257"/>
      <c r="BA6" s="257"/>
      <c r="BB6" s="258"/>
      <c r="BC6" s="258"/>
    </row>
    <row r="7" spans="1:55" ht="30" customHeight="1" thickBot="1">
      <c r="B7" s="277"/>
      <c r="C7" s="289" t="s">
        <v>212</v>
      </c>
      <c r="D7" s="290"/>
      <c r="E7" s="290"/>
      <c r="F7" s="290"/>
      <c r="G7" s="290"/>
      <c r="H7" s="290"/>
      <c r="I7" s="290"/>
      <c r="J7" s="290"/>
      <c r="K7" s="290"/>
      <c r="L7" s="291"/>
      <c r="M7" s="135">
        <v>6</v>
      </c>
      <c r="N7" s="137">
        <v>6</v>
      </c>
      <c r="O7" s="137">
        <v>6</v>
      </c>
      <c r="P7" s="137">
        <v>6</v>
      </c>
      <c r="Q7" s="137">
        <v>6</v>
      </c>
      <c r="R7" s="137">
        <v>6</v>
      </c>
      <c r="S7" s="137">
        <v>6</v>
      </c>
      <c r="T7" s="137">
        <v>6</v>
      </c>
      <c r="U7" s="137">
        <v>6</v>
      </c>
      <c r="V7" s="137">
        <v>6</v>
      </c>
      <c r="W7" s="137">
        <v>6</v>
      </c>
      <c r="X7" s="137">
        <v>6</v>
      </c>
      <c r="Y7" s="137">
        <v>6</v>
      </c>
      <c r="Z7" s="137">
        <v>6</v>
      </c>
      <c r="AA7" s="137">
        <v>0</v>
      </c>
      <c r="AB7" s="174"/>
      <c r="AC7" s="174"/>
      <c r="AD7" s="174"/>
      <c r="AE7" s="174"/>
      <c r="AF7" s="174"/>
      <c r="AG7" s="174"/>
      <c r="AH7" s="174"/>
      <c r="AI7" s="174"/>
      <c r="AJ7" s="174"/>
      <c r="AK7" s="174"/>
      <c r="AL7" s="174"/>
      <c r="AM7" s="174"/>
      <c r="AN7" s="174"/>
      <c r="AO7" s="174"/>
      <c r="AP7" s="174"/>
      <c r="AQ7" s="174"/>
      <c r="AR7" s="296">
        <f>SUM(M7:AQ7)</f>
        <v>84</v>
      </c>
      <c r="AS7" s="401"/>
      <c r="AT7" s="399"/>
      <c r="AU7" s="400"/>
      <c r="AV7" s="259"/>
      <c r="AW7" s="259"/>
      <c r="AX7" s="257"/>
      <c r="AY7" s="257"/>
      <c r="AZ7" s="257"/>
      <c r="BA7" s="257"/>
      <c r="BB7" s="258"/>
      <c r="BC7" s="258"/>
    </row>
    <row r="8" spans="1:55" ht="30" hidden="1" customHeight="1" thickBot="1">
      <c r="B8" s="277"/>
      <c r="C8" s="382" t="s">
        <v>148</v>
      </c>
      <c r="D8" s="383"/>
      <c r="E8" s="383"/>
      <c r="F8" s="383"/>
      <c r="G8" s="383"/>
      <c r="H8" s="383"/>
      <c r="I8" s="383"/>
      <c r="J8" s="383"/>
      <c r="K8" s="383"/>
      <c r="L8" s="402"/>
      <c r="M8" s="172">
        <f>M6*M7</f>
        <v>30</v>
      </c>
      <c r="N8" s="173">
        <f t="shared" ref="N8:AQ8" si="0">N6*N7</f>
        <v>30</v>
      </c>
      <c r="O8" s="173">
        <f t="shared" si="0"/>
        <v>30</v>
      </c>
      <c r="P8" s="173">
        <f t="shared" si="0"/>
        <v>24</v>
      </c>
      <c r="Q8" s="173">
        <f t="shared" si="0"/>
        <v>24</v>
      </c>
      <c r="R8" s="173">
        <f t="shared" si="0"/>
        <v>30</v>
      </c>
      <c r="S8" s="173">
        <f t="shared" si="0"/>
        <v>30</v>
      </c>
      <c r="T8" s="173">
        <f t="shared" si="0"/>
        <v>24</v>
      </c>
      <c r="U8" s="173">
        <f t="shared" si="0"/>
        <v>24</v>
      </c>
      <c r="V8" s="173">
        <f t="shared" si="0"/>
        <v>18</v>
      </c>
      <c r="W8" s="173">
        <f t="shared" si="0"/>
        <v>18</v>
      </c>
      <c r="X8" s="173">
        <f t="shared" si="0"/>
        <v>12</v>
      </c>
      <c r="Y8" s="173">
        <f t="shared" si="0"/>
        <v>12</v>
      </c>
      <c r="Z8" s="173">
        <f t="shared" si="0"/>
        <v>12</v>
      </c>
      <c r="AA8" s="173">
        <f t="shared" si="0"/>
        <v>0</v>
      </c>
      <c r="AB8" s="173">
        <f t="shared" si="0"/>
        <v>0</v>
      </c>
      <c r="AC8" s="173">
        <f t="shared" si="0"/>
        <v>0</v>
      </c>
      <c r="AD8" s="173">
        <f t="shared" si="0"/>
        <v>0</v>
      </c>
      <c r="AE8" s="173">
        <f t="shared" si="0"/>
        <v>0</v>
      </c>
      <c r="AF8" s="173">
        <f t="shared" si="0"/>
        <v>0</v>
      </c>
      <c r="AG8" s="173">
        <f t="shared" si="0"/>
        <v>0</v>
      </c>
      <c r="AH8" s="173">
        <f t="shared" si="0"/>
        <v>0</v>
      </c>
      <c r="AI8" s="173">
        <f t="shared" si="0"/>
        <v>0</v>
      </c>
      <c r="AJ8" s="173">
        <f t="shared" si="0"/>
        <v>0</v>
      </c>
      <c r="AK8" s="173">
        <f t="shared" si="0"/>
        <v>0</v>
      </c>
      <c r="AL8" s="173">
        <f t="shared" si="0"/>
        <v>0</v>
      </c>
      <c r="AM8" s="173">
        <f t="shared" si="0"/>
        <v>0</v>
      </c>
      <c r="AN8" s="173">
        <f t="shared" si="0"/>
        <v>0</v>
      </c>
      <c r="AO8" s="173">
        <f t="shared" si="0"/>
        <v>0</v>
      </c>
      <c r="AP8" s="173">
        <f t="shared" si="0"/>
        <v>0</v>
      </c>
      <c r="AQ8" s="173">
        <f t="shared" si="0"/>
        <v>0</v>
      </c>
      <c r="AR8" s="403">
        <f>SUM(M8:AQ8)</f>
        <v>318</v>
      </c>
      <c r="AS8" s="404"/>
      <c r="AT8" s="405" t="s">
        <v>149</v>
      </c>
      <c r="AU8" s="406"/>
      <c r="AV8" s="259"/>
      <c r="AW8" s="259"/>
      <c r="AX8" s="257"/>
      <c r="AY8" s="257"/>
      <c r="AZ8" s="257"/>
      <c r="BA8" s="257"/>
      <c r="BB8" s="258"/>
      <c r="BC8" s="258"/>
    </row>
    <row r="9" spans="1:55" ht="30" customHeight="1" thickBot="1">
      <c r="B9" s="171" t="s">
        <v>220</v>
      </c>
      <c r="C9" s="95"/>
      <c r="D9" s="95"/>
      <c r="E9" s="95"/>
      <c r="F9" s="95"/>
      <c r="G9" s="95"/>
      <c r="H9" s="95"/>
      <c r="I9" s="95"/>
      <c r="J9" s="95"/>
      <c r="K9" s="95"/>
      <c r="L9" s="95"/>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396"/>
      <c r="AS9" s="396"/>
      <c r="AT9" s="397"/>
      <c r="AU9" s="397"/>
      <c r="AV9" s="273"/>
      <c r="AW9" s="273"/>
      <c r="AX9" s="288"/>
      <c r="AY9" s="288"/>
      <c r="AZ9" s="288"/>
      <c r="BA9" s="288"/>
      <c r="BB9" s="258"/>
      <c r="BC9" s="258"/>
    </row>
    <row r="10" spans="1:55" ht="75" customHeight="1" thickBot="1">
      <c r="B10" s="97" t="s">
        <v>150</v>
      </c>
      <c r="C10" s="309" t="s">
        <v>151</v>
      </c>
      <c r="D10" s="309"/>
      <c r="E10" s="309"/>
      <c r="F10" s="148" t="s">
        <v>228</v>
      </c>
      <c r="G10" s="310" t="s">
        <v>152</v>
      </c>
      <c r="H10" s="311"/>
      <c r="I10" s="312"/>
      <c r="J10" s="310" t="s">
        <v>176</v>
      </c>
      <c r="K10" s="311"/>
      <c r="L10" s="313"/>
      <c r="M10" s="98">
        <v>1</v>
      </c>
      <c r="N10" s="99">
        <v>2</v>
      </c>
      <c r="O10" s="99">
        <v>3</v>
      </c>
      <c r="P10" s="99">
        <v>4</v>
      </c>
      <c r="Q10" s="99">
        <v>5</v>
      </c>
      <c r="R10" s="99">
        <v>6</v>
      </c>
      <c r="S10" s="99">
        <v>7</v>
      </c>
      <c r="T10" s="99">
        <v>8</v>
      </c>
      <c r="U10" s="99">
        <v>9</v>
      </c>
      <c r="V10" s="99">
        <v>10</v>
      </c>
      <c r="W10" s="99">
        <v>11</v>
      </c>
      <c r="X10" s="99">
        <v>12</v>
      </c>
      <c r="Y10" s="99">
        <v>13</v>
      </c>
      <c r="Z10" s="99">
        <v>14</v>
      </c>
      <c r="AA10" s="99">
        <v>15</v>
      </c>
      <c r="AB10" s="99">
        <v>16</v>
      </c>
      <c r="AC10" s="99">
        <v>17</v>
      </c>
      <c r="AD10" s="99">
        <v>18</v>
      </c>
      <c r="AE10" s="99">
        <v>19</v>
      </c>
      <c r="AF10" s="99">
        <v>20</v>
      </c>
      <c r="AG10" s="99">
        <v>21</v>
      </c>
      <c r="AH10" s="99">
        <v>22</v>
      </c>
      <c r="AI10" s="99">
        <v>23</v>
      </c>
      <c r="AJ10" s="99">
        <v>24</v>
      </c>
      <c r="AK10" s="99">
        <v>25</v>
      </c>
      <c r="AL10" s="99">
        <v>26</v>
      </c>
      <c r="AM10" s="99">
        <v>27</v>
      </c>
      <c r="AN10" s="99">
        <v>28</v>
      </c>
      <c r="AO10" s="99">
        <v>29</v>
      </c>
      <c r="AP10" s="99">
        <f>IF(COUNTIF(B11,#REF!),"　",30)</f>
        <v>30</v>
      </c>
      <c r="AQ10" s="99">
        <v>31</v>
      </c>
      <c r="AR10" s="314" t="s">
        <v>153</v>
      </c>
      <c r="AS10" s="314"/>
      <c r="AT10" s="274" t="s">
        <v>154</v>
      </c>
      <c r="AU10" s="268"/>
      <c r="AV10" s="259"/>
      <c r="AW10" s="259"/>
      <c r="AX10" s="257"/>
      <c r="AY10" s="257"/>
      <c r="AZ10" s="257"/>
      <c r="BA10" s="257"/>
      <c r="BB10" s="300"/>
      <c r="BC10" s="300"/>
    </row>
    <row r="11" spans="1:55" ht="30" customHeight="1">
      <c r="A11" s="83">
        <v>1</v>
      </c>
      <c r="B11" s="129">
        <v>1</v>
      </c>
      <c r="C11" s="407" t="s">
        <v>155</v>
      </c>
      <c r="D11" s="407"/>
      <c r="E11" s="407"/>
      <c r="F11" s="150" t="s">
        <v>231</v>
      </c>
      <c r="G11" s="408" t="s">
        <v>189</v>
      </c>
      <c r="H11" s="409"/>
      <c r="I11" s="410"/>
      <c r="J11" s="411">
        <v>11</v>
      </c>
      <c r="K11" s="412"/>
      <c r="L11" s="413"/>
      <c r="M11" s="131">
        <v>15</v>
      </c>
      <c r="N11" s="130">
        <v>15</v>
      </c>
      <c r="O11" s="130">
        <v>15</v>
      </c>
      <c r="P11" s="130">
        <v>12</v>
      </c>
      <c r="Q11" s="130">
        <v>12</v>
      </c>
      <c r="R11" s="130">
        <v>15</v>
      </c>
      <c r="S11" s="130">
        <v>15</v>
      </c>
      <c r="T11" s="130">
        <v>12</v>
      </c>
      <c r="U11" s="130">
        <v>12</v>
      </c>
      <c r="V11" s="130">
        <v>12</v>
      </c>
      <c r="W11" s="130">
        <v>12</v>
      </c>
      <c r="X11" s="130">
        <v>6</v>
      </c>
      <c r="Y11" s="130">
        <v>6</v>
      </c>
      <c r="Z11" s="130">
        <v>6</v>
      </c>
      <c r="AA11" s="130">
        <v>0</v>
      </c>
      <c r="AB11" s="141"/>
      <c r="AC11" s="141"/>
      <c r="AD11" s="141"/>
      <c r="AE11" s="141"/>
      <c r="AF11" s="141"/>
      <c r="AG11" s="141"/>
      <c r="AH11" s="141"/>
      <c r="AI11" s="141"/>
      <c r="AJ11" s="141"/>
      <c r="AK11" s="141"/>
      <c r="AL11" s="141"/>
      <c r="AM11" s="141"/>
      <c r="AN11" s="141"/>
      <c r="AO11" s="141"/>
      <c r="AP11" s="141"/>
      <c r="AQ11" s="141"/>
      <c r="AR11" s="307">
        <f>SUM(M11:AQ11)</f>
        <v>165</v>
      </c>
      <c r="AS11" s="307"/>
      <c r="AT11" s="307">
        <f>J11*AR11</f>
        <v>1815</v>
      </c>
      <c r="AU11" s="308"/>
      <c r="AV11" s="259"/>
      <c r="AW11" s="259"/>
      <c r="AX11" s="257"/>
      <c r="AY11" s="257"/>
      <c r="AZ11" s="257"/>
      <c r="BA11" s="257"/>
      <c r="BB11" s="258"/>
      <c r="BC11" s="258"/>
    </row>
    <row r="12" spans="1:55" ht="30" customHeight="1">
      <c r="A12" s="83">
        <v>2</v>
      </c>
      <c r="B12" s="132">
        <v>2</v>
      </c>
      <c r="C12" s="389" t="s">
        <v>155</v>
      </c>
      <c r="D12" s="389"/>
      <c r="E12" s="389"/>
      <c r="F12" s="179" t="s">
        <v>230</v>
      </c>
      <c r="G12" s="390" t="s">
        <v>194</v>
      </c>
      <c r="H12" s="391"/>
      <c r="I12" s="392"/>
      <c r="J12" s="393">
        <v>12</v>
      </c>
      <c r="K12" s="394"/>
      <c r="L12" s="395"/>
      <c r="M12" s="134">
        <v>15</v>
      </c>
      <c r="N12" s="133">
        <v>15</v>
      </c>
      <c r="O12" s="133">
        <v>15</v>
      </c>
      <c r="P12" s="133">
        <v>12</v>
      </c>
      <c r="Q12" s="133">
        <v>12</v>
      </c>
      <c r="R12" s="133">
        <v>15</v>
      </c>
      <c r="S12" s="133">
        <v>15</v>
      </c>
      <c r="T12" s="133">
        <v>12</v>
      </c>
      <c r="U12" s="133">
        <v>12</v>
      </c>
      <c r="V12" s="133">
        <v>6</v>
      </c>
      <c r="W12" s="133">
        <v>6</v>
      </c>
      <c r="X12" s="133">
        <v>6</v>
      </c>
      <c r="Y12" s="133">
        <v>6</v>
      </c>
      <c r="Z12" s="133">
        <v>6</v>
      </c>
      <c r="AA12" s="133">
        <v>0</v>
      </c>
      <c r="AB12" s="143"/>
      <c r="AC12" s="143"/>
      <c r="AD12" s="143"/>
      <c r="AE12" s="143"/>
      <c r="AF12" s="143"/>
      <c r="AG12" s="143"/>
      <c r="AH12" s="143"/>
      <c r="AI12" s="143"/>
      <c r="AJ12" s="143"/>
      <c r="AK12" s="143"/>
      <c r="AL12" s="143"/>
      <c r="AM12" s="143"/>
      <c r="AN12" s="143"/>
      <c r="AO12" s="143"/>
      <c r="AP12" s="143"/>
      <c r="AQ12" s="143"/>
      <c r="AR12" s="253">
        <f t="shared" ref="AR12:AR40" si="1">SUM(M12:AQ12)</f>
        <v>153</v>
      </c>
      <c r="AS12" s="253"/>
      <c r="AT12" s="253">
        <f t="shared" ref="AT12:AT40" si="2">J12*AR12</f>
        <v>1836</v>
      </c>
      <c r="AU12" s="254"/>
      <c r="AV12" s="259"/>
      <c r="AW12" s="259"/>
      <c r="AX12" s="257"/>
      <c r="AY12" s="257"/>
      <c r="AZ12" s="257"/>
      <c r="BA12" s="257"/>
      <c r="BB12" s="258"/>
      <c r="BC12" s="258"/>
    </row>
    <row r="13" spans="1:55" ht="30" customHeight="1">
      <c r="A13" s="83">
        <v>3</v>
      </c>
      <c r="B13" s="132">
        <v>3</v>
      </c>
      <c r="C13" s="389" t="s">
        <v>156</v>
      </c>
      <c r="D13" s="389"/>
      <c r="E13" s="389"/>
      <c r="F13" s="161" t="s">
        <v>230</v>
      </c>
      <c r="G13" s="390" t="s">
        <v>190</v>
      </c>
      <c r="H13" s="391"/>
      <c r="I13" s="392"/>
      <c r="J13" s="393">
        <v>15.3</v>
      </c>
      <c r="K13" s="394"/>
      <c r="L13" s="395"/>
      <c r="M13" s="134">
        <v>30</v>
      </c>
      <c r="N13" s="133">
        <v>30</v>
      </c>
      <c r="O13" s="133">
        <v>30</v>
      </c>
      <c r="P13" s="133">
        <v>24</v>
      </c>
      <c r="Q13" s="133">
        <v>24</v>
      </c>
      <c r="R13" s="133">
        <v>30</v>
      </c>
      <c r="S13" s="133">
        <v>30</v>
      </c>
      <c r="T13" s="133">
        <v>24</v>
      </c>
      <c r="U13" s="133">
        <v>24</v>
      </c>
      <c r="V13" s="133">
        <v>18</v>
      </c>
      <c r="W13" s="133">
        <v>18</v>
      </c>
      <c r="X13" s="133">
        <v>12</v>
      </c>
      <c r="Y13" s="133">
        <v>12</v>
      </c>
      <c r="Z13" s="133">
        <v>12</v>
      </c>
      <c r="AA13" s="133">
        <v>0</v>
      </c>
      <c r="AB13" s="143"/>
      <c r="AC13" s="143"/>
      <c r="AD13" s="143"/>
      <c r="AE13" s="143"/>
      <c r="AF13" s="143"/>
      <c r="AG13" s="143"/>
      <c r="AH13" s="143"/>
      <c r="AI13" s="143"/>
      <c r="AJ13" s="143"/>
      <c r="AK13" s="143"/>
      <c r="AL13" s="143"/>
      <c r="AM13" s="143"/>
      <c r="AN13" s="143"/>
      <c r="AO13" s="143"/>
      <c r="AP13" s="143"/>
      <c r="AQ13" s="143"/>
      <c r="AR13" s="253">
        <f t="shared" si="1"/>
        <v>318</v>
      </c>
      <c r="AS13" s="253"/>
      <c r="AT13" s="253">
        <f t="shared" si="2"/>
        <v>4865.4000000000005</v>
      </c>
      <c r="AU13" s="254"/>
      <c r="AV13" s="259"/>
      <c r="AW13" s="259"/>
      <c r="AX13" s="257"/>
      <c r="AY13" s="257"/>
      <c r="AZ13" s="257"/>
      <c r="BA13" s="257"/>
      <c r="BB13" s="258"/>
      <c r="BC13" s="258"/>
    </row>
    <row r="14" spans="1:55" ht="30" customHeight="1">
      <c r="A14" s="83">
        <v>4</v>
      </c>
      <c r="B14" s="132">
        <v>4</v>
      </c>
      <c r="C14" s="389" t="s">
        <v>157</v>
      </c>
      <c r="D14" s="389"/>
      <c r="E14" s="389"/>
      <c r="F14" s="159" t="s">
        <v>232</v>
      </c>
      <c r="G14" s="390" t="s">
        <v>191</v>
      </c>
      <c r="H14" s="391"/>
      <c r="I14" s="392"/>
      <c r="J14" s="393">
        <v>40</v>
      </c>
      <c r="K14" s="394"/>
      <c r="L14" s="395"/>
      <c r="M14" s="134">
        <v>16</v>
      </c>
      <c r="N14" s="133">
        <v>16</v>
      </c>
      <c r="O14" s="133">
        <v>16</v>
      </c>
      <c r="P14" s="133">
        <v>14</v>
      </c>
      <c r="Q14" s="133">
        <v>14</v>
      </c>
      <c r="R14" s="133">
        <v>16</v>
      </c>
      <c r="S14" s="133">
        <v>16</v>
      </c>
      <c r="T14" s="133">
        <v>14</v>
      </c>
      <c r="U14" s="133">
        <v>14</v>
      </c>
      <c r="V14" s="133">
        <v>7</v>
      </c>
      <c r="W14" s="133">
        <v>7</v>
      </c>
      <c r="X14" s="133">
        <v>7</v>
      </c>
      <c r="Y14" s="133">
        <v>7</v>
      </c>
      <c r="Z14" s="133">
        <v>7</v>
      </c>
      <c r="AA14" s="133">
        <v>0</v>
      </c>
      <c r="AB14" s="143"/>
      <c r="AC14" s="143"/>
      <c r="AD14" s="143"/>
      <c r="AE14" s="143"/>
      <c r="AF14" s="143"/>
      <c r="AG14" s="143"/>
      <c r="AH14" s="143"/>
      <c r="AI14" s="143"/>
      <c r="AJ14" s="143"/>
      <c r="AK14" s="143"/>
      <c r="AL14" s="143"/>
      <c r="AM14" s="143"/>
      <c r="AN14" s="143"/>
      <c r="AO14" s="143"/>
      <c r="AP14" s="143"/>
      <c r="AQ14" s="143"/>
      <c r="AR14" s="253">
        <f t="shared" si="1"/>
        <v>171</v>
      </c>
      <c r="AS14" s="253"/>
      <c r="AT14" s="253">
        <f t="shared" si="2"/>
        <v>6840</v>
      </c>
      <c r="AU14" s="254"/>
      <c r="AV14" s="259"/>
      <c r="AW14" s="259"/>
      <c r="AX14" s="257"/>
      <c r="AY14" s="257"/>
      <c r="AZ14" s="257"/>
      <c r="BA14" s="257"/>
      <c r="BB14" s="258"/>
      <c r="BC14" s="258"/>
    </row>
    <row r="15" spans="1:55" ht="30" customHeight="1">
      <c r="A15" s="83">
        <v>5</v>
      </c>
      <c r="B15" s="132">
        <v>5</v>
      </c>
      <c r="C15" s="389" t="s">
        <v>157</v>
      </c>
      <c r="D15" s="389"/>
      <c r="E15" s="389"/>
      <c r="F15" s="159" t="s">
        <v>232</v>
      </c>
      <c r="G15" s="390" t="s">
        <v>195</v>
      </c>
      <c r="H15" s="391"/>
      <c r="I15" s="392"/>
      <c r="J15" s="393">
        <v>39.6</v>
      </c>
      <c r="K15" s="394"/>
      <c r="L15" s="395"/>
      <c r="M15" s="134">
        <v>14</v>
      </c>
      <c r="N15" s="133">
        <v>14</v>
      </c>
      <c r="O15" s="133">
        <v>14</v>
      </c>
      <c r="P15" s="133">
        <v>10</v>
      </c>
      <c r="Q15" s="133">
        <v>10</v>
      </c>
      <c r="R15" s="133">
        <v>14</v>
      </c>
      <c r="S15" s="133">
        <v>14</v>
      </c>
      <c r="T15" s="133">
        <v>10</v>
      </c>
      <c r="U15" s="133">
        <v>10</v>
      </c>
      <c r="V15" s="133">
        <v>11</v>
      </c>
      <c r="W15" s="133">
        <v>11</v>
      </c>
      <c r="X15" s="133">
        <v>5</v>
      </c>
      <c r="Y15" s="133">
        <v>5</v>
      </c>
      <c r="Z15" s="133">
        <v>5</v>
      </c>
      <c r="AA15" s="133">
        <v>0</v>
      </c>
      <c r="AB15" s="143"/>
      <c r="AC15" s="143"/>
      <c r="AD15" s="143"/>
      <c r="AE15" s="143"/>
      <c r="AF15" s="143"/>
      <c r="AG15" s="143"/>
      <c r="AH15" s="143"/>
      <c r="AI15" s="143"/>
      <c r="AJ15" s="143"/>
      <c r="AK15" s="143"/>
      <c r="AL15" s="143"/>
      <c r="AM15" s="143"/>
      <c r="AN15" s="143"/>
      <c r="AO15" s="143"/>
      <c r="AP15" s="143"/>
      <c r="AQ15" s="143"/>
      <c r="AR15" s="253">
        <f t="shared" ref="AR15:AR16" si="3">SUM(M15:AQ15)</f>
        <v>147</v>
      </c>
      <c r="AS15" s="253"/>
      <c r="AT15" s="253">
        <f t="shared" ref="AT15:AT16" si="4">J15*AR15</f>
        <v>5821.2</v>
      </c>
      <c r="AU15" s="254"/>
      <c r="AV15" s="259"/>
      <c r="AW15" s="259"/>
      <c r="AX15" s="257"/>
      <c r="AY15" s="257"/>
      <c r="AZ15" s="257"/>
      <c r="BA15" s="257"/>
      <c r="BB15" s="258"/>
      <c r="BC15" s="258"/>
    </row>
    <row r="16" spans="1:55" ht="30" customHeight="1">
      <c r="A16" s="83">
        <v>6</v>
      </c>
      <c r="B16" s="132">
        <v>6</v>
      </c>
      <c r="C16" s="389" t="s">
        <v>158</v>
      </c>
      <c r="D16" s="389"/>
      <c r="E16" s="389"/>
      <c r="F16" s="161" t="s">
        <v>230</v>
      </c>
      <c r="G16" s="390" t="s">
        <v>192</v>
      </c>
      <c r="H16" s="391"/>
      <c r="I16" s="392"/>
      <c r="J16" s="393">
        <v>7.7</v>
      </c>
      <c r="K16" s="394"/>
      <c r="L16" s="395"/>
      <c r="M16" s="134">
        <v>30</v>
      </c>
      <c r="N16" s="133">
        <v>30</v>
      </c>
      <c r="O16" s="133">
        <v>30</v>
      </c>
      <c r="P16" s="133">
        <v>24</v>
      </c>
      <c r="Q16" s="133">
        <v>24</v>
      </c>
      <c r="R16" s="133">
        <v>30</v>
      </c>
      <c r="S16" s="133">
        <v>30</v>
      </c>
      <c r="T16" s="133">
        <v>24</v>
      </c>
      <c r="U16" s="133">
        <v>24</v>
      </c>
      <c r="V16" s="133">
        <v>18</v>
      </c>
      <c r="W16" s="133">
        <v>18</v>
      </c>
      <c r="X16" s="133">
        <v>12</v>
      </c>
      <c r="Y16" s="133">
        <v>12</v>
      </c>
      <c r="Z16" s="133">
        <v>12</v>
      </c>
      <c r="AA16" s="133">
        <v>0</v>
      </c>
      <c r="AB16" s="143"/>
      <c r="AC16" s="143"/>
      <c r="AD16" s="143"/>
      <c r="AE16" s="143"/>
      <c r="AF16" s="143"/>
      <c r="AG16" s="143"/>
      <c r="AH16" s="143"/>
      <c r="AI16" s="143"/>
      <c r="AJ16" s="143"/>
      <c r="AK16" s="143"/>
      <c r="AL16" s="143"/>
      <c r="AM16" s="143"/>
      <c r="AN16" s="143"/>
      <c r="AO16" s="143"/>
      <c r="AP16" s="143"/>
      <c r="AQ16" s="143"/>
      <c r="AR16" s="253">
        <f t="shared" si="3"/>
        <v>318</v>
      </c>
      <c r="AS16" s="253"/>
      <c r="AT16" s="253">
        <f t="shared" si="4"/>
        <v>2448.6</v>
      </c>
      <c r="AU16" s="254"/>
      <c r="AV16" s="259"/>
      <c r="AW16" s="259"/>
      <c r="AX16" s="257"/>
      <c r="AY16" s="257"/>
      <c r="AZ16" s="257"/>
      <c r="BA16" s="257"/>
      <c r="BB16" s="258"/>
      <c r="BC16" s="258"/>
    </row>
    <row r="17" spans="1:55" ht="30" customHeight="1">
      <c r="A17" s="83">
        <v>7</v>
      </c>
      <c r="B17" s="132">
        <v>7</v>
      </c>
      <c r="C17" s="389" t="s">
        <v>159</v>
      </c>
      <c r="D17" s="389"/>
      <c r="E17" s="389"/>
      <c r="F17" s="161" t="s">
        <v>230</v>
      </c>
      <c r="G17" s="390" t="s">
        <v>193</v>
      </c>
      <c r="H17" s="391"/>
      <c r="I17" s="392"/>
      <c r="J17" s="393">
        <v>88.7</v>
      </c>
      <c r="K17" s="394"/>
      <c r="L17" s="395"/>
      <c r="M17" s="134">
        <v>6</v>
      </c>
      <c r="N17" s="133">
        <v>6</v>
      </c>
      <c r="O17" s="133">
        <v>6</v>
      </c>
      <c r="P17" s="133">
        <v>6</v>
      </c>
      <c r="Q17" s="133">
        <v>6</v>
      </c>
      <c r="R17" s="133">
        <v>6</v>
      </c>
      <c r="S17" s="133">
        <v>6</v>
      </c>
      <c r="T17" s="133">
        <v>6</v>
      </c>
      <c r="U17" s="133">
        <v>6</v>
      </c>
      <c r="V17" s="133">
        <v>6</v>
      </c>
      <c r="W17" s="133">
        <v>6</v>
      </c>
      <c r="X17" s="133">
        <v>6</v>
      </c>
      <c r="Y17" s="133">
        <v>6</v>
      </c>
      <c r="Z17" s="133">
        <v>18</v>
      </c>
      <c r="AA17" s="133">
        <v>0</v>
      </c>
      <c r="AB17" s="143"/>
      <c r="AC17" s="143"/>
      <c r="AD17" s="143"/>
      <c r="AE17" s="143"/>
      <c r="AF17" s="143"/>
      <c r="AG17" s="143"/>
      <c r="AH17" s="143"/>
      <c r="AI17" s="143"/>
      <c r="AJ17" s="143"/>
      <c r="AK17" s="143"/>
      <c r="AL17" s="143"/>
      <c r="AM17" s="143"/>
      <c r="AN17" s="143"/>
      <c r="AO17" s="143"/>
      <c r="AP17" s="143"/>
      <c r="AQ17" s="143"/>
      <c r="AR17" s="253">
        <f t="shared" si="1"/>
        <v>96</v>
      </c>
      <c r="AS17" s="253"/>
      <c r="AT17" s="253">
        <f t="shared" si="2"/>
        <v>8515.2000000000007</v>
      </c>
      <c r="AU17" s="254"/>
      <c r="AV17" s="259"/>
      <c r="AW17" s="259"/>
      <c r="AX17" s="257"/>
      <c r="AY17" s="257"/>
      <c r="AZ17" s="257"/>
      <c r="BA17" s="257"/>
      <c r="BB17" s="258"/>
      <c r="BC17" s="258"/>
    </row>
    <row r="18" spans="1:55" ht="30" customHeight="1">
      <c r="A18" s="83">
        <v>8</v>
      </c>
      <c r="B18" s="132"/>
      <c r="C18" s="389"/>
      <c r="D18" s="389"/>
      <c r="E18" s="389"/>
      <c r="F18" s="159"/>
      <c r="G18" s="390"/>
      <c r="H18" s="391"/>
      <c r="I18" s="392"/>
      <c r="J18" s="393"/>
      <c r="K18" s="394"/>
      <c r="L18" s="395"/>
      <c r="M18" s="134"/>
      <c r="N18" s="133"/>
      <c r="O18" s="133"/>
      <c r="P18" s="133"/>
      <c r="Q18" s="133"/>
      <c r="R18" s="133"/>
      <c r="S18" s="133"/>
      <c r="T18" s="133"/>
      <c r="U18" s="133"/>
      <c r="V18" s="133"/>
      <c r="W18" s="133"/>
      <c r="X18" s="133"/>
      <c r="Y18" s="133"/>
      <c r="Z18" s="133"/>
      <c r="AA18" s="133"/>
      <c r="AB18" s="143"/>
      <c r="AC18" s="143"/>
      <c r="AD18" s="143"/>
      <c r="AE18" s="143"/>
      <c r="AF18" s="143"/>
      <c r="AG18" s="143"/>
      <c r="AH18" s="143"/>
      <c r="AI18" s="143"/>
      <c r="AJ18" s="143"/>
      <c r="AK18" s="143"/>
      <c r="AL18" s="143"/>
      <c r="AM18" s="143"/>
      <c r="AN18" s="143"/>
      <c r="AO18" s="143"/>
      <c r="AP18" s="143"/>
      <c r="AQ18" s="143"/>
      <c r="AR18" s="253">
        <f t="shared" ref="AR18:AR19" si="5">SUM(M18:AQ18)</f>
        <v>0</v>
      </c>
      <c r="AS18" s="253"/>
      <c r="AT18" s="253">
        <f t="shared" ref="AT18:AT19" si="6">J18*AR18</f>
        <v>0</v>
      </c>
      <c r="AU18" s="254"/>
      <c r="AV18" s="259"/>
      <c r="AW18" s="259"/>
      <c r="AX18" s="257"/>
      <c r="AY18" s="257"/>
      <c r="AZ18" s="257"/>
      <c r="BA18" s="257"/>
      <c r="BB18" s="258"/>
      <c r="BC18" s="258"/>
    </row>
    <row r="19" spans="1:55" ht="30" customHeight="1" thickBot="1">
      <c r="A19" s="83">
        <v>9</v>
      </c>
      <c r="B19" s="132"/>
      <c r="C19" s="389"/>
      <c r="D19" s="389"/>
      <c r="E19" s="389"/>
      <c r="F19" s="159"/>
      <c r="G19" s="390"/>
      <c r="H19" s="391"/>
      <c r="I19" s="392"/>
      <c r="J19" s="393"/>
      <c r="K19" s="394"/>
      <c r="L19" s="395"/>
      <c r="M19" s="134"/>
      <c r="N19" s="133"/>
      <c r="O19" s="133"/>
      <c r="P19" s="133"/>
      <c r="Q19" s="133"/>
      <c r="R19" s="133"/>
      <c r="S19" s="133"/>
      <c r="T19" s="133"/>
      <c r="U19" s="133"/>
      <c r="V19" s="133"/>
      <c r="W19" s="133"/>
      <c r="X19" s="133"/>
      <c r="Y19" s="133"/>
      <c r="Z19" s="133"/>
      <c r="AA19" s="133"/>
      <c r="AB19" s="143"/>
      <c r="AC19" s="143"/>
      <c r="AD19" s="143"/>
      <c r="AE19" s="143"/>
      <c r="AF19" s="143"/>
      <c r="AG19" s="143"/>
      <c r="AH19" s="143"/>
      <c r="AI19" s="143"/>
      <c r="AJ19" s="143"/>
      <c r="AK19" s="143"/>
      <c r="AL19" s="143"/>
      <c r="AM19" s="143"/>
      <c r="AN19" s="143"/>
      <c r="AO19" s="143"/>
      <c r="AP19" s="143"/>
      <c r="AQ19" s="143"/>
      <c r="AR19" s="253">
        <f t="shared" si="5"/>
        <v>0</v>
      </c>
      <c r="AS19" s="253"/>
      <c r="AT19" s="253">
        <f t="shared" si="6"/>
        <v>0</v>
      </c>
      <c r="AU19" s="254"/>
      <c r="AV19" s="259"/>
      <c r="AW19" s="259"/>
      <c r="AX19" s="257"/>
      <c r="AY19" s="257"/>
      <c r="AZ19" s="257"/>
      <c r="BA19" s="257"/>
      <c r="BB19" s="258"/>
      <c r="BC19" s="258"/>
    </row>
    <row r="20" spans="1:55" ht="30" hidden="1" customHeight="1">
      <c r="A20" s="83">
        <v>10</v>
      </c>
      <c r="B20" s="132"/>
      <c r="C20" s="389"/>
      <c r="D20" s="389"/>
      <c r="E20" s="389"/>
      <c r="F20" s="159"/>
      <c r="G20" s="390"/>
      <c r="H20" s="391"/>
      <c r="I20" s="392"/>
      <c r="J20" s="393"/>
      <c r="K20" s="394"/>
      <c r="L20" s="395"/>
      <c r="M20" s="134"/>
      <c r="N20" s="133"/>
      <c r="O20" s="133"/>
      <c r="P20" s="133"/>
      <c r="Q20" s="133"/>
      <c r="R20" s="133"/>
      <c r="S20" s="133"/>
      <c r="T20" s="133"/>
      <c r="U20" s="133"/>
      <c r="V20" s="133"/>
      <c r="W20" s="133"/>
      <c r="X20" s="133"/>
      <c r="Y20" s="133"/>
      <c r="Z20" s="133"/>
      <c r="AA20" s="133"/>
      <c r="AB20" s="133"/>
      <c r="AC20" s="133"/>
      <c r="AD20" s="133"/>
      <c r="AE20" s="133"/>
      <c r="AF20" s="133"/>
      <c r="AG20" s="133"/>
      <c r="AH20" s="133"/>
      <c r="AI20" s="133"/>
      <c r="AJ20" s="133"/>
      <c r="AK20" s="133"/>
      <c r="AL20" s="133"/>
      <c r="AM20" s="133"/>
      <c r="AN20" s="133"/>
      <c r="AO20" s="133"/>
      <c r="AP20" s="133"/>
      <c r="AQ20" s="133"/>
      <c r="AR20" s="253">
        <f t="shared" si="1"/>
        <v>0</v>
      </c>
      <c r="AS20" s="253"/>
      <c r="AT20" s="253">
        <f t="shared" si="2"/>
        <v>0</v>
      </c>
      <c r="AU20" s="254"/>
      <c r="AV20" s="259"/>
      <c r="AW20" s="259"/>
      <c r="AX20" s="257"/>
      <c r="AY20" s="257"/>
      <c r="AZ20" s="257"/>
      <c r="BA20" s="257"/>
      <c r="BB20" s="258"/>
      <c r="BC20" s="258"/>
    </row>
    <row r="21" spans="1:55" ht="30" hidden="1" customHeight="1">
      <c r="A21" s="83">
        <v>11</v>
      </c>
      <c r="B21" s="132"/>
      <c r="C21" s="389"/>
      <c r="D21" s="389"/>
      <c r="E21" s="389"/>
      <c r="F21" s="159"/>
      <c r="G21" s="390"/>
      <c r="H21" s="391"/>
      <c r="I21" s="392"/>
      <c r="J21" s="393"/>
      <c r="K21" s="394"/>
      <c r="L21" s="395"/>
      <c r="M21" s="134"/>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253">
        <f t="shared" si="1"/>
        <v>0</v>
      </c>
      <c r="AS21" s="253"/>
      <c r="AT21" s="253">
        <f t="shared" si="2"/>
        <v>0</v>
      </c>
      <c r="AU21" s="254"/>
      <c r="AV21" s="259"/>
      <c r="AW21" s="259"/>
      <c r="AX21" s="257"/>
      <c r="AY21" s="257"/>
      <c r="AZ21" s="257"/>
      <c r="BA21" s="257"/>
      <c r="BB21" s="258"/>
      <c r="BC21" s="258"/>
    </row>
    <row r="22" spans="1:55" ht="30" hidden="1" customHeight="1">
      <c r="A22" s="83">
        <v>12</v>
      </c>
      <c r="B22" s="132"/>
      <c r="C22" s="389"/>
      <c r="D22" s="389"/>
      <c r="E22" s="389"/>
      <c r="F22" s="159"/>
      <c r="G22" s="390"/>
      <c r="H22" s="391"/>
      <c r="I22" s="392"/>
      <c r="J22" s="393"/>
      <c r="K22" s="394"/>
      <c r="L22" s="395"/>
      <c r="M22" s="134"/>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253">
        <f t="shared" ref="AR22:AR31" si="7">SUM(M22:AQ22)</f>
        <v>0</v>
      </c>
      <c r="AS22" s="253"/>
      <c r="AT22" s="253">
        <f t="shared" ref="AT22:AT31" si="8">J22*AR22</f>
        <v>0</v>
      </c>
      <c r="AU22" s="254"/>
      <c r="AV22" s="259"/>
      <c r="AW22" s="259"/>
      <c r="AX22" s="257"/>
      <c r="AY22" s="257"/>
      <c r="AZ22" s="257"/>
      <c r="BA22" s="257"/>
      <c r="BB22" s="258"/>
      <c r="BC22" s="258"/>
    </row>
    <row r="23" spans="1:55" ht="30" hidden="1" customHeight="1">
      <c r="A23" s="83">
        <v>13</v>
      </c>
      <c r="B23" s="132"/>
      <c r="C23" s="389"/>
      <c r="D23" s="389"/>
      <c r="E23" s="389"/>
      <c r="F23" s="159"/>
      <c r="G23" s="390"/>
      <c r="H23" s="391"/>
      <c r="I23" s="392"/>
      <c r="J23" s="393"/>
      <c r="K23" s="394"/>
      <c r="L23" s="395"/>
      <c r="M23" s="134"/>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c r="AO23" s="133"/>
      <c r="AP23" s="133"/>
      <c r="AQ23" s="133"/>
      <c r="AR23" s="253">
        <f t="shared" si="7"/>
        <v>0</v>
      </c>
      <c r="AS23" s="253"/>
      <c r="AT23" s="253">
        <f t="shared" si="8"/>
        <v>0</v>
      </c>
      <c r="AU23" s="254"/>
      <c r="AV23" s="259"/>
      <c r="AW23" s="259"/>
      <c r="AX23" s="257"/>
      <c r="AY23" s="257"/>
      <c r="AZ23" s="257"/>
      <c r="BA23" s="257"/>
      <c r="BB23" s="258"/>
      <c r="BC23" s="258"/>
    </row>
    <row r="24" spans="1:55" ht="30" hidden="1" customHeight="1">
      <c r="A24" s="83">
        <v>14</v>
      </c>
      <c r="B24" s="132"/>
      <c r="C24" s="389"/>
      <c r="D24" s="389"/>
      <c r="E24" s="389"/>
      <c r="F24" s="159"/>
      <c r="G24" s="390"/>
      <c r="H24" s="391"/>
      <c r="I24" s="392"/>
      <c r="J24" s="393"/>
      <c r="K24" s="394"/>
      <c r="L24" s="395"/>
      <c r="M24" s="134"/>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253">
        <f t="shared" si="7"/>
        <v>0</v>
      </c>
      <c r="AS24" s="253"/>
      <c r="AT24" s="253">
        <f t="shared" si="8"/>
        <v>0</v>
      </c>
      <c r="AU24" s="254"/>
      <c r="AV24" s="259"/>
      <c r="AW24" s="259"/>
      <c r="AX24" s="257"/>
      <c r="AY24" s="257"/>
      <c r="AZ24" s="257"/>
      <c r="BA24" s="257"/>
      <c r="BB24" s="258"/>
      <c r="BC24" s="258"/>
    </row>
    <row r="25" spans="1:55" ht="30" hidden="1" customHeight="1">
      <c r="A25" s="83">
        <v>15</v>
      </c>
      <c r="B25" s="132"/>
      <c r="C25" s="389"/>
      <c r="D25" s="389"/>
      <c r="E25" s="389"/>
      <c r="F25" s="159"/>
      <c r="G25" s="390"/>
      <c r="H25" s="391"/>
      <c r="I25" s="392"/>
      <c r="J25" s="393"/>
      <c r="K25" s="394"/>
      <c r="L25" s="395"/>
      <c r="M25" s="134"/>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c r="AO25" s="133"/>
      <c r="AP25" s="133"/>
      <c r="AQ25" s="133"/>
      <c r="AR25" s="253">
        <f t="shared" si="7"/>
        <v>0</v>
      </c>
      <c r="AS25" s="253"/>
      <c r="AT25" s="253">
        <f t="shared" si="8"/>
        <v>0</v>
      </c>
      <c r="AU25" s="254"/>
      <c r="AV25" s="259"/>
      <c r="AW25" s="259"/>
      <c r="AX25" s="257"/>
      <c r="AY25" s="257"/>
      <c r="AZ25" s="257"/>
      <c r="BA25" s="257"/>
      <c r="BB25" s="258"/>
      <c r="BC25" s="258"/>
    </row>
    <row r="26" spans="1:55" ht="30" hidden="1" customHeight="1">
      <c r="A26" s="83">
        <v>16</v>
      </c>
      <c r="B26" s="132"/>
      <c r="C26" s="389"/>
      <c r="D26" s="389"/>
      <c r="E26" s="389"/>
      <c r="F26" s="159"/>
      <c r="G26" s="390"/>
      <c r="H26" s="391"/>
      <c r="I26" s="392"/>
      <c r="J26" s="393"/>
      <c r="K26" s="394"/>
      <c r="L26" s="395"/>
      <c r="M26" s="134"/>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253">
        <f t="shared" si="7"/>
        <v>0</v>
      </c>
      <c r="AS26" s="253"/>
      <c r="AT26" s="253">
        <f t="shared" si="8"/>
        <v>0</v>
      </c>
      <c r="AU26" s="254"/>
      <c r="AV26" s="259"/>
      <c r="AW26" s="259"/>
      <c r="AX26" s="257"/>
      <c r="AY26" s="257"/>
      <c r="AZ26" s="257"/>
      <c r="BA26" s="257"/>
      <c r="BB26" s="258"/>
      <c r="BC26" s="258"/>
    </row>
    <row r="27" spans="1:55" ht="30" hidden="1" customHeight="1">
      <c r="A27" s="83">
        <v>17</v>
      </c>
      <c r="B27" s="132"/>
      <c r="C27" s="389"/>
      <c r="D27" s="389"/>
      <c r="E27" s="389"/>
      <c r="F27" s="159"/>
      <c r="G27" s="390"/>
      <c r="H27" s="391"/>
      <c r="I27" s="392"/>
      <c r="J27" s="393"/>
      <c r="K27" s="394"/>
      <c r="L27" s="395"/>
      <c r="M27" s="134"/>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253">
        <f t="shared" si="7"/>
        <v>0</v>
      </c>
      <c r="AS27" s="253"/>
      <c r="AT27" s="253">
        <f t="shared" si="8"/>
        <v>0</v>
      </c>
      <c r="AU27" s="254"/>
      <c r="AV27" s="259"/>
      <c r="AW27" s="259"/>
      <c r="AX27" s="257"/>
      <c r="AY27" s="257"/>
      <c r="AZ27" s="257"/>
      <c r="BA27" s="257"/>
      <c r="BB27" s="258"/>
      <c r="BC27" s="258"/>
    </row>
    <row r="28" spans="1:55" ht="30" hidden="1" customHeight="1">
      <c r="A28" s="83">
        <v>18</v>
      </c>
      <c r="B28" s="132"/>
      <c r="C28" s="389"/>
      <c r="D28" s="389"/>
      <c r="E28" s="389"/>
      <c r="F28" s="159"/>
      <c r="G28" s="390"/>
      <c r="H28" s="391"/>
      <c r="I28" s="392"/>
      <c r="J28" s="393"/>
      <c r="K28" s="394"/>
      <c r="L28" s="395"/>
      <c r="M28" s="134"/>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253">
        <f t="shared" si="7"/>
        <v>0</v>
      </c>
      <c r="AS28" s="253"/>
      <c r="AT28" s="253">
        <f t="shared" si="8"/>
        <v>0</v>
      </c>
      <c r="AU28" s="254"/>
      <c r="AV28" s="259"/>
      <c r="AW28" s="259"/>
      <c r="AX28" s="257"/>
      <c r="AY28" s="257"/>
      <c r="AZ28" s="257"/>
      <c r="BA28" s="257"/>
      <c r="BB28" s="258"/>
      <c r="BC28" s="258"/>
    </row>
    <row r="29" spans="1:55" ht="30" hidden="1" customHeight="1">
      <c r="A29" s="83">
        <v>19</v>
      </c>
      <c r="B29" s="132"/>
      <c r="C29" s="389"/>
      <c r="D29" s="389"/>
      <c r="E29" s="389"/>
      <c r="F29" s="159"/>
      <c r="G29" s="390"/>
      <c r="H29" s="391"/>
      <c r="I29" s="392"/>
      <c r="J29" s="393"/>
      <c r="K29" s="394"/>
      <c r="L29" s="395"/>
      <c r="M29" s="134"/>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253">
        <f t="shared" si="7"/>
        <v>0</v>
      </c>
      <c r="AS29" s="253"/>
      <c r="AT29" s="253">
        <f t="shared" si="8"/>
        <v>0</v>
      </c>
      <c r="AU29" s="254"/>
      <c r="AV29" s="233" t="s">
        <v>179</v>
      </c>
      <c r="AW29" s="138"/>
      <c r="AX29" s="257"/>
      <c r="AY29" s="257"/>
      <c r="AZ29" s="257"/>
      <c r="BA29" s="257"/>
      <c r="BB29" s="258"/>
      <c r="BC29" s="258"/>
    </row>
    <row r="30" spans="1:55" ht="30" hidden="1" customHeight="1">
      <c r="A30" s="83">
        <v>20</v>
      </c>
      <c r="B30" s="132"/>
      <c r="C30" s="389"/>
      <c r="D30" s="389"/>
      <c r="E30" s="389"/>
      <c r="F30" s="159"/>
      <c r="G30" s="390"/>
      <c r="H30" s="391"/>
      <c r="I30" s="392"/>
      <c r="J30" s="393"/>
      <c r="K30" s="394"/>
      <c r="L30" s="395"/>
      <c r="M30" s="134"/>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c r="AO30" s="133"/>
      <c r="AP30" s="133"/>
      <c r="AQ30" s="133"/>
      <c r="AR30" s="253">
        <f t="shared" si="7"/>
        <v>0</v>
      </c>
      <c r="AS30" s="253"/>
      <c r="AT30" s="253">
        <f t="shared" si="8"/>
        <v>0</v>
      </c>
      <c r="AU30" s="254"/>
      <c r="AV30" s="233"/>
      <c r="AW30" s="138"/>
      <c r="AX30" s="257"/>
      <c r="AY30" s="257"/>
      <c r="AZ30" s="257"/>
      <c r="BA30" s="257"/>
      <c r="BB30" s="258"/>
      <c r="BC30" s="258"/>
    </row>
    <row r="31" spans="1:55" ht="30" hidden="1" customHeight="1">
      <c r="A31" s="83">
        <v>21</v>
      </c>
      <c r="B31" s="132"/>
      <c r="C31" s="389"/>
      <c r="D31" s="389"/>
      <c r="E31" s="389"/>
      <c r="F31" s="159"/>
      <c r="G31" s="390"/>
      <c r="H31" s="391"/>
      <c r="I31" s="392"/>
      <c r="J31" s="393"/>
      <c r="K31" s="394"/>
      <c r="L31" s="395"/>
      <c r="M31" s="134"/>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253">
        <f t="shared" si="7"/>
        <v>0</v>
      </c>
      <c r="AS31" s="253"/>
      <c r="AT31" s="253">
        <f t="shared" si="8"/>
        <v>0</v>
      </c>
      <c r="AU31" s="254"/>
      <c r="AV31" s="233"/>
      <c r="AW31" s="138"/>
      <c r="AX31" s="257"/>
      <c r="AY31" s="257"/>
      <c r="AZ31" s="257"/>
      <c r="BA31" s="257"/>
      <c r="BB31" s="258"/>
      <c r="BC31" s="258"/>
    </row>
    <row r="32" spans="1:55" ht="30" hidden="1" customHeight="1">
      <c r="A32" s="83">
        <v>22</v>
      </c>
      <c r="B32" s="132"/>
      <c r="C32" s="389"/>
      <c r="D32" s="389"/>
      <c r="E32" s="389"/>
      <c r="F32" s="159"/>
      <c r="G32" s="390"/>
      <c r="H32" s="391"/>
      <c r="I32" s="392"/>
      <c r="J32" s="393"/>
      <c r="K32" s="394"/>
      <c r="L32" s="395"/>
      <c r="M32" s="134"/>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253">
        <f t="shared" ref="AR32" si="9">SUM(M32:AQ32)</f>
        <v>0</v>
      </c>
      <c r="AS32" s="253"/>
      <c r="AT32" s="253">
        <f t="shared" ref="AT32" si="10">J32*AR32</f>
        <v>0</v>
      </c>
      <c r="AU32" s="254"/>
      <c r="AV32" s="259"/>
      <c r="AW32" s="259"/>
      <c r="AX32" s="257"/>
      <c r="AY32" s="257"/>
      <c r="AZ32" s="257"/>
      <c r="BA32" s="257"/>
      <c r="BB32" s="258"/>
      <c r="BC32" s="258"/>
    </row>
    <row r="33" spans="1:55" ht="30" hidden="1" customHeight="1">
      <c r="A33" s="83">
        <v>23</v>
      </c>
      <c r="B33" s="132"/>
      <c r="C33" s="389"/>
      <c r="D33" s="389"/>
      <c r="E33" s="389"/>
      <c r="F33" s="159"/>
      <c r="G33" s="390"/>
      <c r="H33" s="391"/>
      <c r="I33" s="392"/>
      <c r="J33" s="393"/>
      <c r="K33" s="394"/>
      <c r="L33" s="395"/>
      <c r="M33" s="134"/>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253">
        <f t="shared" si="1"/>
        <v>0</v>
      </c>
      <c r="AS33" s="253"/>
      <c r="AT33" s="253">
        <f t="shared" si="2"/>
        <v>0</v>
      </c>
      <c r="AU33" s="254"/>
      <c r="AV33" s="259"/>
      <c r="AW33" s="259"/>
      <c r="AX33" s="257"/>
      <c r="AY33" s="257"/>
      <c r="AZ33" s="257"/>
      <c r="BA33" s="257"/>
      <c r="BB33" s="258"/>
      <c r="BC33" s="258"/>
    </row>
    <row r="34" spans="1:55" ht="30" hidden="1" customHeight="1">
      <c r="A34" s="83">
        <v>24</v>
      </c>
      <c r="B34" s="132"/>
      <c r="C34" s="389"/>
      <c r="D34" s="389"/>
      <c r="E34" s="389"/>
      <c r="F34" s="159"/>
      <c r="G34" s="390"/>
      <c r="H34" s="391"/>
      <c r="I34" s="392"/>
      <c r="J34" s="393"/>
      <c r="K34" s="394"/>
      <c r="L34" s="395"/>
      <c r="M34" s="134"/>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253">
        <f t="shared" si="1"/>
        <v>0</v>
      </c>
      <c r="AS34" s="253"/>
      <c r="AT34" s="253">
        <f t="shared" si="2"/>
        <v>0</v>
      </c>
      <c r="AU34" s="254"/>
      <c r="AV34" s="259"/>
      <c r="AW34" s="259"/>
      <c r="AX34" s="257"/>
      <c r="AY34" s="257"/>
      <c r="AZ34" s="257"/>
      <c r="BA34" s="257"/>
      <c r="BB34" s="258"/>
      <c r="BC34" s="258"/>
    </row>
    <row r="35" spans="1:55" ht="30" hidden="1" customHeight="1">
      <c r="A35" s="83">
        <v>25</v>
      </c>
      <c r="B35" s="132"/>
      <c r="C35" s="389"/>
      <c r="D35" s="389"/>
      <c r="E35" s="389"/>
      <c r="F35" s="159"/>
      <c r="G35" s="390"/>
      <c r="H35" s="391"/>
      <c r="I35" s="392"/>
      <c r="J35" s="393"/>
      <c r="K35" s="394"/>
      <c r="L35" s="395"/>
      <c r="M35" s="134"/>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253">
        <f t="shared" si="1"/>
        <v>0</v>
      </c>
      <c r="AS35" s="253"/>
      <c r="AT35" s="253">
        <f t="shared" si="2"/>
        <v>0</v>
      </c>
      <c r="AU35" s="254"/>
      <c r="AV35" s="259"/>
      <c r="AW35" s="259"/>
      <c r="AX35" s="257"/>
      <c r="AY35" s="257"/>
      <c r="AZ35" s="257"/>
      <c r="BA35" s="257"/>
      <c r="BB35" s="258"/>
      <c r="BC35" s="258"/>
    </row>
    <row r="36" spans="1:55" ht="30" hidden="1" customHeight="1">
      <c r="A36" s="83">
        <v>26</v>
      </c>
      <c r="B36" s="132"/>
      <c r="C36" s="389"/>
      <c r="D36" s="389"/>
      <c r="E36" s="389"/>
      <c r="F36" s="159"/>
      <c r="G36" s="390"/>
      <c r="H36" s="391"/>
      <c r="I36" s="392"/>
      <c r="J36" s="393"/>
      <c r="K36" s="394"/>
      <c r="L36" s="395"/>
      <c r="M36" s="134"/>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c r="AO36" s="133"/>
      <c r="AP36" s="133"/>
      <c r="AQ36" s="133"/>
      <c r="AR36" s="253">
        <f t="shared" si="1"/>
        <v>0</v>
      </c>
      <c r="AS36" s="253"/>
      <c r="AT36" s="253">
        <f t="shared" si="2"/>
        <v>0</v>
      </c>
      <c r="AU36" s="254"/>
      <c r="AV36" s="259"/>
      <c r="AW36" s="259"/>
      <c r="AX36" s="257"/>
      <c r="AY36" s="257"/>
      <c r="AZ36" s="257"/>
      <c r="BA36" s="257"/>
      <c r="BB36" s="258"/>
      <c r="BC36" s="258"/>
    </row>
    <row r="37" spans="1:55" ht="30" hidden="1" customHeight="1">
      <c r="A37" s="83">
        <v>27</v>
      </c>
      <c r="B37" s="132"/>
      <c r="C37" s="389"/>
      <c r="D37" s="389"/>
      <c r="E37" s="389"/>
      <c r="F37" s="159"/>
      <c r="G37" s="390"/>
      <c r="H37" s="391"/>
      <c r="I37" s="392"/>
      <c r="J37" s="393"/>
      <c r="K37" s="394"/>
      <c r="L37" s="395"/>
      <c r="M37" s="134"/>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c r="AO37" s="133"/>
      <c r="AP37" s="133"/>
      <c r="AQ37" s="133"/>
      <c r="AR37" s="253">
        <f t="shared" si="1"/>
        <v>0</v>
      </c>
      <c r="AS37" s="253"/>
      <c r="AT37" s="253">
        <f t="shared" si="2"/>
        <v>0</v>
      </c>
      <c r="AU37" s="254"/>
      <c r="AV37" s="259"/>
      <c r="AW37" s="259"/>
      <c r="AX37" s="257"/>
      <c r="AY37" s="257"/>
      <c r="AZ37" s="257"/>
      <c r="BA37" s="257"/>
      <c r="BB37" s="258"/>
      <c r="BC37" s="258"/>
    </row>
    <row r="38" spans="1:55" ht="30" hidden="1" customHeight="1">
      <c r="A38" s="83">
        <v>28</v>
      </c>
      <c r="B38" s="132"/>
      <c r="C38" s="389"/>
      <c r="D38" s="389"/>
      <c r="E38" s="389"/>
      <c r="F38" s="159"/>
      <c r="G38" s="390"/>
      <c r="H38" s="391"/>
      <c r="I38" s="392"/>
      <c r="J38" s="393"/>
      <c r="K38" s="394"/>
      <c r="L38" s="395"/>
      <c r="M38" s="134"/>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c r="AO38" s="133"/>
      <c r="AP38" s="133"/>
      <c r="AQ38" s="133"/>
      <c r="AR38" s="253">
        <f t="shared" si="1"/>
        <v>0</v>
      </c>
      <c r="AS38" s="253"/>
      <c r="AT38" s="253">
        <f t="shared" si="2"/>
        <v>0</v>
      </c>
      <c r="AU38" s="254"/>
      <c r="AV38" s="259"/>
      <c r="AW38" s="259"/>
      <c r="AX38" s="257"/>
      <c r="AY38" s="257"/>
      <c r="AZ38" s="257"/>
      <c r="BA38" s="257"/>
      <c r="BB38" s="258"/>
      <c r="BC38" s="258"/>
    </row>
    <row r="39" spans="1:55" ht="30" hidden="1" customHeight="1">
      <c r="A39" s="83">
        <v>29</v>
      </c>
      <c r="B39" s="132"/>
      <c r="C39" s="389"/>
      <c r="D39" s="389"/>
      <c r="E39" s="389"/>
      <c r="F39" s="159"/>
      <c r="G39" s="390"/>
      <c r="H39" s="391"/>
      <c r="I39" s="392"/>
      <c r="J39" s="393"/>
      <c r="K39" s="394"/>
      <c r="L39" s="395"/>
      <c r="M39" s="134"/>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c r="AO39" s="133"/>
      <c r="AP39" s="133"/>
      <c r="AQ39" s="133"/>
      <c r="AR39" s="253">
        <f t="shared" si="1"/>
        <v>0</v>
      </c>
      <c r="AS39" s="253"/>
      <c r="AT39" s="253">
        <f t="shared" si="2"/>
        <v>0</v>
      </c>
      <c r="AU39" s="254"/>
      <c r="AV39" s="259"/>
      <c r="AW39" s="259"/>
      <c r="AX39" s="257"/>
      <c r="AY39" s="257"/>
      <c r="AZ39" s="257"/>
      <c r="BA39" s="257"/>
      <c r="BB39" s="258"/>
      <c r="BC39" s="258"/>
    </row>
    <row r="40" spans="1:55" ht="30" hidden="1" customHeight="1" thickBot="1">
      <c r="A40" s="83">
        <v>30</v>
      </c>
      <c r="B40" s="135"/>
      <c r="C40" s="414"/>
      <c r="D40" s="414"/>
      <c r="E40" s="414"/>
      <c r="F40" s="160"/>
      <c r="G40" s="415"/>
      <c r="H40" s="416"/>
      <c r="I40" s="417"/>
      <c r="J40" s="418"/>
      <c r="K40" s="419"/>
      <c r="L40" s="420"/>
      <c r="M40" s="136"/>
      <c r="N40" s="137"/>
      <c r="O40" s="137"/>
      <c r="P40" s="137"/>
      <c r="Q40" s="137"/>
      <c r="R40" s="137"/>
      <c r="S40" s="137"/>
      <c r="T40" s="137"/>
      <c r="U40" s="137"/>
      <c r="V40" s="137"/>
      <c r="W40" s="137"/>
      <c r="X40" s="137"/>
      <c r="Y40" s="137"/>
      <c r="Z40" s="137"/>
      <c r="AA40" s="137"/>
      <c r="AB40" s="137"/>
      <c r="AC40" s="137"/>
      <c r="AD40" s="137"/>
      <c r="AE40" s="137"/>
      <c r="AF40" s="137"/>
      <c r="AG40" s="137"/>
      <c r="AH40" s="137"/>
      <c r="AI40" s="137"/>
      <c r="AJ40" s="137"/>
      <c r="AK40" s="137"/>
      <c r="AL40" s="137"/>
      <c r="AM40" s="137"/>
      <c r="AN40" s="137"/>
      <c r="AO40" s="137"/>
      <c r="AP40" s="137"/>
      <c r="AQ40" s="137"/>
      <c r="AR40" s="326">
        <f t="shared" si="1"/>
        <v>0</v>
      </c>
      <c r="AS40" s="326"/>
      <c r="AT40" s="326">
        <f t="shared" si="2"/>
        <v>0</v>
      </c>
      <c r="AU40" s="327"/>
      <c r="AV40" s="259"/>
      <c r="AW40" s="259"/>
      <c r="AX40" s="257"/>
      <c r="AY40" s="257"/>
      <c r="AZ40" s="257"/>
      <c r="BA40" s="257"/>
      <c r="BB40" s="258"/>
      <c r="BC40" s="258"/>
    </row>
    <row r="41" spans="1:55" ht="26.25" customHeight="1" thickBot="1">
      <c r="B41" s="100"/>
      <c r="C41" s="100"/>
      <c r="D41" s="100"/>
      <c r="E41" s="100"/>
      <c r="F41" s="100"/>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255" t="s">
        <v>121</v>
      </c>
      <c r="AQ41" s="256"/>
      <c r="AR41" s="328">
        <f>SUM(AR11:AS40)</f>
        <v>1368</v>
      </c>
      <c r="AS41" s="329"/>
      <c r="AT41" s="330">
        <f>SUM(AT11:AU40)</f>
        <v>32141.4</v>
      </c>
      <c r="AU41" s="331"/>
      <c r="AV41" s="259"/>
      <c r="AW41" s="259"/>
      <c r="AX41" s="317"/>
      <c r="AY41" s="317"/>
      <c r="AZ41" s="317"/>
      <c r="BA41" s="317"/>
      <c r="BB41" s="318"/>
      <c r="BC41" s="318"/>
    </row>
    <row r="42" spans="1:55" ht="26.25" customHeight="1" thickBot="1">
      <c r="B42" s="104" t="s">
        <v>160</v>
      </c>
      <c r="C42" s="100"/>
      <c r="D42" s="100"/>
      <c r="E42" s="100"/>
      <c r="F42" s="100"/>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01"/>
      <c r="AN42" s="101"/>
      <c r="AO42" s="101"/>
      <c r="AP42" s="101"/>
      <c r="AQ42" s="101"/>
      <c r="AR42" s="102"/>
      <c r="AS42" s="102"/>
      <c r="AT42" s="102"/>
      <c r="AU42" s="102"/>
      <c r="AV42" s="102"/>
      <c r="AW42" s="102"/>
      <c r="AX42" s="103"/>
      <c r="AY42" s="103"/>
      <c r="AZ42" s="103"/>
      <c r="BB42" s="103"/>
    </row>
    <row r="43" spans="1:55" ht="13.5" thickBot="1">
      <c r="B43" s="255"/>
      <c r="C43" s="315"/>
      <c r="D43" s="315"/>
      <c r="E43" s="315"/>
      <c r="F43" s="315"/>
      <c r="G43" s="315"/>
      <c r="H43" s="315"/>
      <c r="I43" s="315"/>
      <c r="J43" s="315"/>
      <c r="K43" s="315"/>
      <c r="L43" s="316"/>
      <c r="M43" s="105">
        <v>1</v>
      </c>
      <c r="N43" s="106">
        <v>2</v>
      </c>
      <c r="O43" s="106">
        <v>3</v>
      </c>
      <c r="P43" s="106">
        <v>4</v>
      </c>
      <c r="Q43" s="106">
        <v>5</v>
      </c>
      <c r="R43" s="106">
        <v>6</v>
      </c>
      <c r="S43" s="106">
        <v>7</v>
      </c>
      <c r="T43" s="106">
        <v>8</v>
      </c>
      <c r="U43" s="106">
        <v>9</v>
      </c>
      <c r="V43" s="106">
        <v>10</v>
      </c>
      <c r="W43" s="106">
        <v>11</v>
      </c>
      <c r="X43" s="106">
        <v>12</v>
      </c>
      <c r="Y43" s="106">
        <v>13</v>
      </c>
      <c r="Z43" s="106">
        <v>14</v>
      </c>
      <c r="AA43" s="106">
        <v>15</v>
      </c>
      <c r="AB43" s="106">
        <v>16</v>
      </c>
      <c r="AC43" s="106">
        <v>17</v>
      </c>
      <c r="AD43" s="106">
        <v>18</v>
      </c>
      <c r="AE43" s="106">
        <v>19</v>
      </c>
      <c r="AF43" s="106">
        <v>20</v>
      </c>
      <c r="AG43" s="106">
        <v>21</v>
      </c>
      <c r="AH43" s="106">
        <v>22</v>
      </c>
      <c r="AI43" s="106">
        <v>23</v>
      </c>
      <c r="AJ43" s="106">
        <v>24</v>
      </c>
      <c r="AK43" s="106">
        <v>25</v>
      </c>
      <c r="AL43" s="106">
        <v>26</v>
      </c>
      <c r="AM43" s="106">
        <v>27</v>
      </c>
      <c r="AN43" s="106">
        <v>28</v>
      </c>
      <c r="AO43" s="106">
        <v>29</v>
      </c>
      <c r="AP43" s="106">
        <f>IF(COUNTIF(B44,#REF!),"　",30)</f>
        <v>30</v>
      </c>
      <c r="AQ43" s="107">
        <v>31</v>
      </c>
      <c r="AR43" s="274" t="s">
        <v>161</v>
      </c>
      <c r="AS43" s="274"/>
      <c r="AT43" s="274" t="s">
        <v>162</v>
      </c>
      <c r="AU43" s="268"/>
      <c r="AV43" s="103"/>
      <c r="AZ43" s="85"/>
      <c r="BA43" s="85"/>
      <c r="BB43" s="85"/>
      <c r="BC43" s="85"/>
    </row>
    <row r="44" spans="1:55" ht="24.75" customHeight="1">
      <c r="B44" s="380" t="s">
        <v>163</v>
      </c>
      <c r="C44" s="381" t="s">
        <v>155</v>
      </c>
      <c r="D44" s="381"/>
      <c r="E44" s="381"/>
      <c r="F44" s="153"/>
      <c r="G44" s="382"/>
      <c r="H44" s="383"/>
      <c r="I44" s="384"/>
      <c r="J44" s="385"/>
      <c r="K44" s="386"/>
      <c r="L44" s="387"/>
      <c r="M44" s="108">
        <f t="shared" ref="M44:V49" ca="1" si="11">SUMIF($C$11:$AQ$40,$C44,M$11:M$40)</f>
        <v>30</v>
      </c>
      <c r="N44" s="109">
        <f t="shared" ca="1" si="11"/>
        <v>30</v>
      </c>
      <c r="O44" s="109">
        <f t="shared" ca="1" si="11"/>
        <v>30</v>
      </c>
      <c r="P44" s="109">
        <f t="shared" ca="1" si="11"/>
        <v>24</v>
      </c>
      <c r="Q44" s="109">
        <f t="shared" ca="1" si="11"/>
        <v>24</v>
      </c>
      <c r="R44" s="109">
        <f t="shared" ca="1" si="11"/>
        <v>30</v>
      </c>
      <c r="S44" s="109">
        <f t="shared" ca="1" si="11"/>
        <v>30</v>
      </c>
      <c r="T44" s="109">
        <f t="shared" ca="1" si="11"/>
        <v>24</v>
      </c>
      <c r="U44" s="109">
        <f t="shared" ca="1" si="11"/>
        <v>24</v>
      </c>
      <c r="V44" s="109">
        <f t="shared" ca="1" si="11"/>
        <v>18</v>
      </c>
      <c r="W44" s="109">
        <f t="shared" ref="W44:AF49" ca="1" si="12">SUMIF($C$11:$AQ$40,$C44,W$11:W$40)</f>
        <v>18</v>
      </c>
      <c r="X44" s="109">
        <f t="shared" ca="1" si="12"/>
        <v>12</v>
      </c>
      <c r="Y44" s="109">
        <f t="shared" ca="1" si="12"/>
        <v>12</v>
      </c>
      <c r="Z44" s="109">
        <f t="shared" ca="1" si="12"/>
        <v>12</v>
      </c>
      <c r="AA44" s="109">
        <f t="shared" ca="1" si="12"/>
        <v>0</v>
      </c>
      <c r="AB44" s="109">
        <f t="shared" ca="1" si="12"/>
        <v>0</v>
      </c>
      <c r="AC44" s="109">
        <f t="shared" ca="1" si="12"/>
        <v>0</v>
      </c>
      <c r="AD44" s="109">
        <f t="shared" ca="1" si="12"/>
        <v>0</v>
      </c>
      <c r="AE44" s="109">
        <f t="shared" ca="1" si="12"/>
        <v>0</v>
      </c>
      <c r="AF44" s="109">
        <f t="shared" ca="1" si="12"/>
        <v>0</v>
      </c>
      <c r="AG44" s="109">
        <f t="shared" ref="AG44:AQ49" ca="1" si="13">SUMIF($C$11:$AQ$40,$C44,AG$11:AG$40)</f>
        <v>0</v>
      </c>
      <c r="AH44" s="109">
        <f t="shared" ca="1" si="13"/>
        <v>0</v>
      </c>
      <c r="AI44" s="109">
        <f t="shared" ca="1" si="13"/>
        <v>0</v>
      </c>
      <c r="AJ44" s="109">
        <f t="shared" ca="1" si="13"/>
        <v>0</v>
      </c>
      <c r="AK44" s="109">
        <f t="shared" ca="1" si="13"/>
        <v>0</v>
      </c>
      <c r="AL44" s="109">
        <f t="shared" ca="1" si="13"/>
        <v>0</v>
      </c>
      <c r="AM44" s="109">
        <f t="shared" ca="1" si="13"/>
        <v>0</v>
      </c>
      <c r="AN44" s="109">
        <f t="shared" ca="1" si="13"/>
        <v>0</v>
      </c>
      <c r="AO44" s="109">
        <f t="shared" ca="1" si="13"/>
        <v>0</v>
      </c>
      <c r="AP44" s="109">
        <f t="shared" ca="1" si="13"/>
        <v>0</v>
      </c>
      <c r="AQ44" s="109">
        <f t="shared" ca="1" si="13"/>
        <v>0</v>
      </c>
      <c r="AR44" s="388">
        <f ca="1">SUM(M44:AQ44)</f>
        <v>318</v>
      </c>
      <c r="AS44" s="388"/>
      <c r="AT44" s="332">
        <f ca="1">SUM(AR44:AS49)</f>
        <v>1368</v>
      </c>
      <c r="AU44" s="333"/>
      <c r="AV44" s="103"/>
      <c r="AZ44" s="85"/>
      <c r="BA44" s="85"/>
      <c r="BB44" s="85"/>
      <c r="BC44" s="85"/>
    </row>
    <row r="45" spans="1:55" ht="24.75" customHeight="1">
      <c r="B45" s="340"/>
      <c r="C45" s="234" t="s">
        <v>177</v>
      </c>
      <c r="D45" s="234"/>
      <c r="E45" s="234"/>
      <c r="F45" s="154"/>
      <c r="G45" s="235"/>
      <c r="H45" s="236"/>
      <c r="I45" s="237"/>
      <c r="J45" s="238"/>
      <c r="K45" s="239"/>
      <c r="L45" s="240"/>
      <c r="M45" s="110">
        <f t="shared" ca="1" si="11"/>
        <v>0</v>
      </c>
      <c r="N45" s="111">
        <f t="shared" ca="1" si="11"/>
        <v>0</v>
      </c>
      <c r="O45" s="111">
        <f t="shared" ca="1" si="11"/>
        <v>0</v>
      </c>
      <c r="P45" s="111">
        <f t="shared" ca="1" si="11"/>
        <v>0</v>
      </c>
      <c r="Q45" s="111">
        <f t="shared" ca="1" si="11"/>
        <v>0</v>
      </c>
      <c r="R45" s="111">
        <f t="shared" ca="1" si="11"/>
        <v>0</v>
      </c>
      <c r="S45" s="111">
        <f t="shared" ca="1" si="11"/>
        <v>0</v>
      </c>
      <c r="T45" s="111">
        <f t="shared" ca="1" si="11"/>
        <v>0</v>
      </c>
      <c r="U45" s="111">
        <f t="shared" ca="1" si="11"/>
        <v>0</v>
      </c>
      <c r="V45" s="111">
        <f t="shared" ca="1" si="11"/>
        <v>0</v>
      </c>
      <c r="W45" s="111">
        <f t="shared" ca="1" si="12"/>
        <v>0</v>
      </c>
      <c r="X45" s="111">
        <f t="shared" ca="1" si="12"/>
        <v>0</v>
      </c>
      <c r="Y45" s="111">
        <f t="shared" ca="1" si="12"/>
        <v>0</v>
      </c>
      <c r="Z45" s="111">
        <f t="shared" ca="1" si="12"/>
        <v>0</v>
      </c>
      <c r="AA45" s="111">
        <f t="shared" ca="1" si="12"/>
        <v>0</v>
      </c>
      <c r="AB45" s="111">
        <f t="shared" ca="1" si="12"/>
        <v>0</v>
      </c>
      <c r="AC45" s="111">
        <f t="shared" ca="1" si="12"/>
        <v>0</v>
      </c>
      <c r="AD45" s="111">
        <f t="shared" ca="1" si="12"/>
        <v>0</v>
      </c>
      <c r="AE45" s="111">
        <f t="shared" ca="1" si="12"/>
        <v>0</v>
      </c>
      <c r="AF45" s="111">
        <f t="shared" ca="1" si="12"/>
        <v>0</v>
      </c>
      <c r="AG45" s="111">
        <f t="shared" ca="1" si="13"/>
        <v>0</v>
      </c>
      <c r="AH45" s="111">
        <f t="shared" ca="1" si="13"/>
        <v>0</v>
      </c>
      <c r="AI45" s="111">
        <f t="shared" ca="1" si="13"/>
        <v>0</v>
      </c>
      <c r="AJ45" s="111">
        <f t="shared" ca="1" si="13"/>
        <v>0</v>
      </c>
      <c r="AK45" s="111">
        <f t="shared" ca="1" si="13"/>
        <v>0</v>
      </c>
      <c r="AL45" s="111">
        <f t="shared" ca="1" si="13"/>
        <v>0</v>
      </c>
      <c r="AM45" s="111">
        <f t="shared" ca="1" si="13"/>
        <v>0</v>
      </c>
      <c r="AN45" s="111">
        <f t="shared" ca="1" si="13"/>
        <v>0</v>
      </c>
      <c r="AO45" s="111">
        <f t="shared" ca="1" si="13"/>
        <v>0</v>
      </c>
      <c r="AP45" s="111">
        <f t="shared" ca="1" si="13"/>
        <v>0</v>
      </c>
      <c r="AQ45" s="111">
        <f t="shared" ca="1" si="13"/>
        <v>0</v>
      </c>
      <c r="AR45" s="241">
        <f t="shared" ref="AR45:AR49" ca="1" si="14">SUM(M45:AQ45)</f>
        <v>0</v>
      </c>
      <c r="AS45" s="241"/>
      <c r="AT45" s="332"/>
      <c r="AU45" s="333"/>
      <c r="AV45" s="103"/>
      <c r="AZ45" s="85"/>
      <c r="BA45" s="85"/>
      <c r="BB45" s="85"/>
      <c r="BC45" s="85"/>
    </row>
    <row r="46" spans="1:55" ht="24.75" customHeight="1">
      <c r="B46" s="340"/>
      <c r="C46" s="234" t="s">
        <v>157</v>
      </c>
      <c r="D46" s="234"/>
      <c r="E46" s="234"/>
      <c r="F46" s="154"/>
      <c r="G46" s="235"/>
      <c r="H46" s="236"/>
      <c r="I46" s="237"/>
      <c r="J46" s="238"/>
      <c r="K46" s="239"/>
      <c r="L46" s="240"/>
      <c r="M46" s="110">
        <f t="shared" ca="1" si="11"/>
        <v>30</v>
      </c>
      <c r="N46" s="111">
        <f t="shared" ca="1" si="11"/>
        <v>30</v>
      </c>
      <c r="O46" s="111">
        <f t="shared" ca="1" si="11"/>
        <v>30</v>
      </c>
      <c r="P46" s="111">
        <f t="shared" ca="1" si="11"/>
        <v>24</v>
      </c>
      <c r="Q46" s="111">
        <f t="shared" ca="1" si="11"/>
        <v>24</v>
      </c>
      <c r="R46" s="111">
        <f t="shared" ca="1" si="11"/>
        <v>30</v>
      </c>
      <c r="S46" s="111">
        <f t="shared" ca="1" si="11"/>
        <v>30</v>
      </c>
      <c r="T46" s="111">
        <f t="shared" ca="1" si="11"/>
        <v>24</v>
      </c>
      <c r="U46" s="111">
        <f t="shared" ca="1" si="11"/>
        <v>24</v>
      </c>
      <c r="V46" s="111">
        <f t="shared" ca="1" si="11"/>
        <v>18</v>
      </c>
      <c r="W46" s="111">
        <f t="shared" ca="1" si="12"/>
        <v>18</v>
      </c>
      <c r="X46" s="111">
        <f t="shared" ca="1" si="12"/>
        <v>12</v>
      </c>
      <c r="Y46" s="111">
        <f t="shared" ca="1" si="12"/>
        <v>12</v>
      </c>
      <c r="Z46" s="111">
        <f t="shared" ca="1" si="12"/>
        <v>12</v>
      </c>
      <c r="AA46" s="111">
        <f t="shared" ca="1" si="12"/>
        <v>0</v>
      </c>
      <c r="AB46" s="111">
        <f t="shared" ca="1" si="12"/>
        <v>0</v>
      </c>
      <c r="AC46" s="111">
        <f t="shared" ca="1" si="12"/>
        <v>0</v>
      </c>
      <c r="AD46" s="111">
        <f t="shared" ca="1" si="12"/>
        <v>0</v>
      </c>
      <c r="AE46" s="111">
        <f t="shared" ca="1" si="12"/>
        <v>0</v>
      </c>
      <c r="AF46" s="111">
        <f t="shared" ca="1" si="12"/>
        <v>0</v>
      </c>
      <c r="AG46" s="111">
        <f t="shared" ca="1" si="13"/>
        <v>0</v>
      </c>
      <c r="AH46" s="111">
        <f t="shared" ca="1" si="13"/>
        <v>0</v>
      </c>
      <c r="AI46" s="111">
        <f t="shared" ca="1" si="13"/>
        <v>0</v>
      </c>
      <c r="AJ46" s="111">
        <f t="shared" ca="1" si="13"/>
        <v>0</v>
      </c>
      <c r="AK46" s="111">
        <f t="shared" ca="1" si="13"/>
        <v>0</v>
      </c>
      <c r="AL46" s="111">
        <f t="shared" ca="1" si="13"/>
        <v>0</v>
      </c>
      <c r="AM46" s="111">
        <f t="shared" ca="1" si="13"/>
        <v>0</v>
      </c>
      <c r="AN46" s="111">
        <f t="shared" ca="1" si="13"/>
        <v>0</v>
      </c>
      <c r="AO46" s="111">
        <f t="shared" ca="1" si="13"/>
        <v>0</v>
      </c>
      <c r="AP46" s="111">
        <f t="shared" ca="1" si="13"/>
        <v>0</v>
      </c>
      <c r="AQ46" s="111">
        <f t="shared" ca="1" si="13"/>
        <v>0</v>
      </c>
      <c r="AR46" s="241">
        <f t="shared" ref="AR46" ca="1" si="15">SUM(M46:AQ46)</f>
        <v>318</v>
      </c>
      <c r="AS46" s="241"/>
      <c r="AT46" s="332"/>
      <c r="AU46" s="333"/>
      <c r="AV46" s="103"/>
      <c r="AZ46" s="85"/>
      <c r="BA46" s="85"/>
      <c r="BB46" s="85"/>
      <c r="BC46" s="85"/>
    </row>
    <row r="47" spans="1:55" ht="24.75" customHeight="1">
      <c r="B47" s="340"/>
      <c r="C47" s="234" t="s">
        <v>156</v>
      </c>
      <c r="D47" s="234"/>
      <c r="E47" s="234"/>
      <c r="F47" s="154"/>
      <c r="G47" s="235"/>
      <c r="H47" s="236"/>
      <c r="I47" s="237"/>
      <c r="J47" s="238"/>
      <c r="K47" s="239"/>
      <c r="L47" s="240"/>
      <c r="M47" s="110">
        <f t="shared" ca="1" si="11"/>
        <v>30</v>
      </c>
      <c r="N47" s="111">
        <f t="shared" ca="1" si="11"/>
        <v>30</v>
      </c>
      <c r="O47" s="111">
        <f t="shared" ca="1" si="11"/>
        <v>30</v>
      </c>
      <c r="P47" s="111">
        <f t="shared" ca="1" si="11"/>
        <v>24</v>
      </c>
      <c r="Q47" s="111">
        <f t="shared" ca="1" si="11"/>
        <v>24</v>
      </c>
      <c r="R47" s="111">
        <f t="shared" ca="1" si="11"/>
        <v>30</v>
      </c>
      <c r="S47" s="111">
        <f t="shared" ca="1" si="11"/>
        <v>30</v>
      </c>
      <c r="T47" s="111">
        <f t="shared" ca="1" si="11"/>
        <v>24</v>
      </c>
      <c r="U47" s="111">
        <f t="shared" ca="1" si="11"/>
        <v>24</v>
      </c>
      <c r="V47" s="111">
        <f t="shared" ca="1" si="11"/>
        <v>18</v>
      </c>
      <c r="W47" s="111">
        <f t="shared" ca="1" si="12"/>
        <v>18</v>
      </c>
      <c r="X47" s="111">
        <f t="shared" ca="1" si="12"/>
        <v>12</v>
      </c>
      <c r="Y47" s="111">
        <f t="shared" ca="1" si="12"/>
        <v>12</v>
      </c>
      <c r="Z47" s="111">
        <f t="shared" ca="1" si="12"/>
        <v>12</v>
      </c>
      <c r="AA47" s="111">
        <f t="shared" ca="1" si="12"/>
        <v>0</v>
      </c>
      <c r="AB47" s="111">
        <f t="shared" ca="1" si="12"/>
        <v>0</v>
      </c>
      <c r="AC47" s="111">
        <f t="shared" ca="1" si="12"/>
        <v>0</v>
      </c>
      <c r="AD47" s="111">
        <f t="shared" ca="1" si="12"/>
        <v>0</v>
      </c>
      <c r="AE47" s="111">
        <f t="shared" ca="1" si="12"/>
        <v>0</v>
      </c>
      <c r="AF47" s="111">
        <f t="shared" ca="1" si="12"/>
        <v>0</v>
      </c>
      <c r="AG47" s="111">
        <f t="shared" ca="1" si="13"/>
        <v>0</v>
      </c>
      <c r="AH47" s="111">
        <f t="shared" ca="1" si="13"/>
        <v>0</v>
      </c>
      <c r="AI47" s="111">
        <f t="shared" ca="1" si="13"/>
        <v>0</v>
      </c>
      <c r="AJ47" s="111">
        <f t="shared" ca="1" si="13"/>
        <v>0</v>
      </c>
      <c r="AK47" s="111">
        <f t="shared" ca="1" si="13"/>
        <v>0</v>
      </c>
      <c r="AL47" s="111">
        <f t="shared" ca="1" si="13"/>
        <v>0</v>
      </c>
      <c r="AM47" s="111">
        <f t="shared" ca="1" si="13"/>
        <v>0</v>
      </c>
      <c r="AN47" s="111">
        <f t="shared" ca="1" si="13"/>
        <v>0</v>
      </c>
      <c r="AO47" s="111">
        <f t="shared" ca="1" si="13"/>
        <v>0</v>
      </c>
      <c r="AP47" s="111">
        <f t="shared" ca="1" si="13"/>
        <v>0</v>
      </c>
      <c r="AQ47" s="111">
        <f t="shared" ca="1" si="13"/>
        <v>0</v>
      </c>
      <c r="AR47" s="241">
        <f t="shared" ca="1" si="14"/>
        <v>318</v>
      </c>
      <c r="AS47" s="241"/>
      <c r="AT47" s="332"/>
      <c r="AU47" s="333"/>
      <c r="AV47" s="103"/>
      <c r="AZ47" s="85"/>
      <c r="BA47" s="85"/>
      <c r="BB47" s="85"/>
      <c r="BC47" s="85"/>
    </row>
    <row r="48" spans="1:55" ht="24.75" customHeight="1">
      <c r="B48" s="340"/>
      <c r="C48" s="234" t="s">
        <v>158</v>
      </c>
      <c r="D48" s="234"/>
      <c r="E48" s="234"/>
      <c r="F48" s="154"/>
      <c r="G48" s="235"/>
      <c r="H48" s="236"/>
      <c r="I48" s="237"/>
      <c r="J48" s="238"/>
      <c r="K48" s="239"/>
      <c r="L48" s="240"/>
      <c r="M48" s="110">
        <f t="shared" ca="1" si="11"/>
        <v>30</v>
      </c>
      <c r="N48" s="111">
        <f t="shared" ca="1" si="11"/>
        <v>30</v>
      </c>
      <c r="O48" s="111">
        <f t="shared" ca="1" si="11"/>
        <v>30</v>
      </c>
      <c r="P48" s="111">
        <f t="shared" ca="1" si="11"/>
        <v>24</v>
      </c>
      <c r="Q48" s="111">
        <f t="shared" ca="1" si="11"/>
        <v>24</v>
      </c>
      <c r="R48" s="111">
        <f t="shared" ca="1" si="11"/>
        <v>30</v>
      </c>
      <c r="S48" s="111">
        <f t="shared" ca="1" si="11"/>
        <v>30</v>
      </c>
      <c r="T48" s="111">
        <f t="shared" ca="1" si="11"/>
        <v>24</v>
      </c>
      <c r="U48" s="111">
        <f t="shared" ca="1" si="11"/>
        <v>24</v>
      </c>
      <c r="V48" s="111">
        <f t="shared" ca="1" si="11"/>
        <v>18</v>
      </c>
      <c r="W48" s="111">
        <f t="shared" ca="1" si="12"/>
        <v>18</v>
      </c>
      <c r="X48" s="111">
        <f t="shared" ca="1" si="12"/>
        <v>12</v>
      </c>
      <c r="Y48" s="111">
        <f t="shared" ca="1" si="12"/>
        <v>12</v>
      </c>
      <c r="Z48" s="111">
        <f t="shared" ca="1" si="12"/>
        <v>12</v>
      </c>
      <c r="AA48" s="111">
        <f t="shared" ca="1" si="12"/>
        <v>0</v>
      </c>
      <c r="AB48" s="111">
        <f t="shared" ca="1" si="12"/>
        <v>0</v>
      </c>
      <c r="AC48" s="111">
        <f t="shared" ca="1" si="12"/>
        <v>0</v>
      </c>
      <c r="AD48" s="111">
        <f t="shared" ca="1" si="12"/>
        <v>0</v>
      </c>
      <c r="AE48" s="111">
        <f t="shared" ca="1" si="12"/>
        <v>0</v>
      </c>
      <c r="AF48" s="111">
        <f t="shared" ca="1" si="12"/>
        <v>0</v>
      </c>
      <c r="AG48" s="111">
        <f t="shared" ca="1" si="13"/>
        <v>0</v>
      </c>
      <c r="AH48" s="111">
        <f t="shared" ca="1" si="13"/>
        <v>0</v>
      </c>
      <c r="AI48" s="111">
        <f t="shared" ca="1" si="13"/>
        <v>0</v>
      </c>
      <c r="AJ48" s="111">
        <f t="shared" ca="1" si="13"/>
        <v>0</v>
      </c>
      <c r="AK48" s="111">
        <f t="shared" ca="1" si="13"/>
        <v>0</v>
      </c>
      <c r="AL48" s="111">
        <f t="shared" ca="1" si="13"/>
        <v>0</v>
      </c>
      <c r="AM48" s="111">
        <f t="shared" ca="1" si="13"/>
        <v>0</v>
      </c>
      <c r="AN48" s="111">
        <f t="shared" ca="1" si="13"/>
        <v>0</v>
      </c>
      <c r="AO48" s="111">
        <f t="shared" ca="1" si="13"/>
        <v>0</v>
      </c>
      <c r="AP48" s="111">
        <f t="shared" ca="1" si="13"/>
        <v>0</v>
      </c>
      <c r="AQ48" s="111">
        <f t="shared" ca="1" si="13"/>
        <v>0</v>
      </c>
      <c r="AR48" s="241">
        <f t="shared" ca="1" si="14"/>
        <v>318</v>
      </c>
      <c r="AS48" s="241"/>
      <c r="AT48" s="332"/>
      <c r="AU48" s="333"/>
      <c r="AV48" s="103"/>
      <c r="AZ48" s="85"/>
      <c r="BA48" s="85"/>
      <c r="BB48" s="85"/>
      <c r="BC48" s="85"/>
    </row>
    <row r="49" spans="2:55" ht="24.75" customHeight="1" thickBot="1">
      <c r="B49" s="340"/>
      <c r="C49" s="372" t="s">
        <v>159</v>
      </c>
      <c r="D49" s="372"/>
      <c r="E49" s="372"/>
      <c r="F49" s="155"/>
      <c r="G49" s="373"/>
      <c r="H49" s="374"/>
      <c r="I49" s="375"/>
      <c r="J49" s="376"/>
      <c r="K49" s="377"/>
      <c r="L49" s="378"/>
      <c r="M49" s="112">
        <f t="shared" ca="1" si="11"/>
        <v>6</v>
      </c>
      <c r="N49" s="113">
        <f t="shared" ca="1" si="11"/>
        <v>6</v>
      </c>
      <c r="O49" s="113">
        <f t="shared" ca="1" si="11"/>
        <v>6</v>
      </c>
      <c r="P49" s="113">
        <f t="shared" ca="1" si="11"/>
        <v>6</v>
      </c>
      <c r="Q49" s="113">
        <f t="shared" ca="1" si="11"/>
        <v>6</v>
      </c>
      <c r="R49" s="113">
        <f t="shared" ca="1" si="11"/>
        <v>6</v>
      </c>
      <c r="S49" s="113">
        <f t="shared" ca="1" si="11"/>
        <v>6</v>
      </c>
      <c r="T49" s="113">
        <f t="shared" ca="1" si="11"/>
        <v>6</v>
      </c>
      <c r="U49" s="113">
        <f t="shared" ca="1" si="11"/>
        <v>6</v>
      </c>
      <c r="V49" s="113">
        <f t="shared" ca="1" si="11"/>
        <v>6</v>
      </c>
      <c r="W49" s="113">
        <f t="shared" ca="1" si="12"/>
        <v>6</v>
      </c>
      <c r="X49" s="113">
        <f t="shared" ca="1" si="12"/>
        <v>6</v>
      </c>
      <c r="Y49" s="113">
        <f t="shared" ca="1" si="12"/>
        <v>6</v>
      </c>
      <c r="Z49" s="113">
        <f t="shared" ca="1" si="12"/>
        <v>18</v>
      </c>
      <c r="AA49" s="113">
        <f t="shared" ca="1" si="12"/>
        <v>0</v>
      </c>
      <c r="AB49" s="113">
        <f t="shared" ca="1" si="12"/>
        <v>0</v>
      </c>
      <c r="AC49" s="113">
        <f t="shared" ca="1" si="12"/>
        <v>0</v>
      </c>
      <c r="AD49" s="113">
        <f t="shared" ca="1" si="12"/>
        <v>0</v>
      </c>
      <c r="AE49" s="113">
        <f t="shared" ca="1" si="12"/>
        <v>0</v>
      </c>
      <c r="AF49" s="113">
        <f t="shared" ca="1" si="12"/>
        <v>0</v>
      </c>
      <c r="AG49" s="113">
        <f t="shared" ca="1" si="13"/>
        <v>0</v>
      </c>
      <c r="AH49" s="113">
        <f t="shared" ca="1" si="13"/>
        <v>0</v>
      </c>
      <c r="AI49" s="113">
        <f t="shared" ca="1" si="13"/>
        <v>0</v>
      </c>
      <c r="AJ49" s="113">
        <f t="shared" ca="1" si="13"/>
        <v>0</v>
      </c>
      <c r="AK49" s="113">
        <f t="shared" ca="1" si="13"/>
        <v>0</v>
      </c>
      <c r="AL49" s="113">
        <f t="shared" ca="1" si="13"/>
        <v>0</v>
      </c>
      <c r="AM49" s="113">
        <f t="shared" ca="1" si="13"/>
        <v>0</v>
      </c>
      <c r="AN49" s="113">
        <f t="shared" ca="1" si="13"/>
        <v>0</v>
      </c>
      <c r="AO49" s="113">
        <f t="shared" ca="1" si="13"/>
        <v>0</v>
      </c>
      <c r="AP49" s="113">
        <f t="shared" ca="1" si="13"/>
        <v>0</v>
      </c>
      <c r="AQ49" s="113">
        <f t="shared" ca="1" si="13"/>
        <v>0</v>
      </c>
      <c r="AR49" s="379">
        <f t="shared" ca="1" si="14"/>
        <v>96</v>
      </c>
      <c r="AS49" s="379"/>
      <c r="AT49" s="332" t="str">
        <f ca="1">IF(AR41=AT44,"（上記②と一致）","（上記②の計と不一致）")</f>
        <v>（上記②と一致）</v>
      </c>
      <c r="AU49" s="333"/>
      <c r="AV49" s="103"/>
      <c r="AZ49" s="85"/>
      <c r="BA49" s="85"/>
      <c r="BB49" s="85"/>
      <c r="BC49" s="85"/>
    </row>
    <row r="50" spans="2:55" ht="24.75" hidden="1" customHeight="1" thickBot="1">
      <c r="B50" s="364" t="s">
        <v>169</v>
      </c>
      <c r="C50" s="311"/>
      <c r="D50" s="311"/>
      <c r="E50" s="312"/>
      <c r="F50" s="147"/>
      <c r="G50" s="310"/>
      <c r="H50" s="311"/>
      <c r="I50" s="312"/>
      <c r="J50" s="365"/>
      <c r="K50" s="366"/>
      <c r="L50" s="367"/>
      <c r="M50" s="98">
        <f t="shared" ref="M50:AQ50" si="16">M8</f>
        <v>30</v>
      </c>
      <c r="N50" s="99">
        <f t="shared" si="16"/>
        <v>30</v>
      </c>
      <c r="O50" s="99">
        <f t="shared" si="16"/>
        <v>30</v>
      </c>
      <c r="P50" s="99">
        <f t="shared" si="16"/>
        <v>24</v>
      </c>
      <c r="Q50" s="99">
        <f t="shared" si="16"/>
        <v>24</v>
      </c>
      <c r="R50" s="99">
        <f t="shared" si="16"/>
        <v>30</v>
      </c>
      <c r="S50" s="99">
        <f t="shared" si="16"/>
        <v>30</v>
      </c>
      <c r="T50" s="99">
        <f t="shared" si="16"/>
        <v>24</v>
      </c>
      <c r="U50" s="99">
        <f t="shared" si="16"/>
        <v>24</v>
      </c>
      <c r="V50" s="99">
        <f t="shared" si="16"/>
        <v>18</v>
      </c>
      <c r="W50" s="99">
        <f t="shared" si="16"/>
        <v>18</v>
      </c>
      <c r="X50" s="99">
        <f t="shared" si="16"/>
        <v>12</v>
      </c>
      <c r="Y50" s="99">
        <f t="shared" si="16"/>
        <v>12</v>
      </c>
      <c r="Z50" s="99">
        <f t="shared" si="16"/>
        <v>12</v>
      </c>
      <c r="AA50" s="99">
        <f t="shared" si="16"/>
        <v>0</v>
      </c>
      <c r="AB50" s="99">
        <f t="shared" si="16"/>
        <v>0</v>
      </c>
      <c r="AC50" s="99">
        <f t="shared" si="16"/>
        <v>0</v>
      </c>
      <c r="AD50" s="99">
        <f t="shared" si="16"/>
        <v>0</v>
      </c>
      <c r="AE50" s="99">
        <f t="shared" si="16"/>
        <v>0</v>
      </c>
      <c r="AF50" s="99">
        <f t="shared" si="16"/>
        <v>0</v>
      </c>
      <c r="AG50" s="99">
        <f t="shared" si="16"/>
        <v>0</v>
      </c>
      <c r="AH50" s="99">
        <f t="shared" si="16"/>
        <v>0</v>
      </c>
      <c r="AI50" s="99">
        <f t="shared" si="16"/>
        <v>0</v>
      </c>
      <c r="AJ50" s="99">
        <f t="shared" si="16"/>
        <v>0</v>
      </c>
      <c r="AK50" s="99">
        <f t="shared" si="16"/>
        <v>0</v>
      </c>
      <c r="AL50" s="99">
        <f t="shared" si="16"/>
        <v>0</v>
      </c>
      <c r="AM50" s="99">
        <f t="shared" si="16"/>
        <v>0</v>
      </c>
      <c r="AN50" s="99">
        <f t="shared" si="16"/>
        <v>0</v>
      </c>
      <c r="AO50" s="99">
        <f t="shared" si="16"/>
        <v>0</v>
      </c>
      <c r="AP50" s="99">
        <f t="shared" si="16"/>
        <v>0</v>
      </c>
      <c r="AQ50" s="99">
        <f t="shared" si="16"/>
        <v>0</v>
      </c>
      <c r="AR50" s="368">
        <f>SUM(M50:AQ50)</f>
        <v>318</v>
      </c>
      <c r="AS50" s="369"/>
      <c r="AT50" s="370" t="str">
        <f>IF(AR50=AR8,"（上記①と一致）","（上記②と不一致）")</f>
        <v>（上記①と一致）</v>
      </c>
      <c r="AU50" s="371"/>
      <c r="AV50" s="103"/>
      <c r="AZ50" s="85"/>
      <c r="BA50" s="85"/>
      <c r="BB50" s="85"/>
      <c r="BC50" s="85"/>
    </row>
    <row r="51" spans="2:55" ht="24.75" customHeight="1" thickTop="1">
      <c r="B51" s="339" t="s">
        <v>170</v>
      </c>
      <c r="C51" s="342" t="s">
        <v>155</v>
      </c>
      <c r="D51" s="342"/>
      <c r="E51" s="342"/>
      <c r="F51" s="156"/>
      <c r="G51" s="346" t="s">
        <v>213</v>
      </c>
      <c r="H51" s="163">
        <f ca="1">COUNTIF(M51:AQ51,"&gt;2.00")</f>
        <v>0</v>
      </c>
      <c r="I51" s="346" t="s">
        <v>214</v>
      </c>
      <c r="J51" s="343">
        <f ca="1">COUNTIF(M51:AQ51,"&gt;１.00")</f>
        <v>0</v>
      </c>
      <c r="K51" s="344"/>
      <c r="L51" s="345"/>
      <c r="M51" s="114">
        <f ca="1">IF(M44=0,"0",M44/M$50)</f>
        <v>1</v>
      </c>
      <c r="N51" s="115">
        <f t="shared" ref="N51:AQ51" ca="1" si="17">IF(N44=0,"0",N44/N$50)</f>
        <v>1</v>
      </c>
      <c r="O51" s="115">
        <f t="shared" ca="1" si="17"/>
        <v>1</v>
      </c>
      <c r="P51" s="115">
        <f t="shared" ca="1" si="17"/>
        <v>1</v>
      </c>
      <c r="Q51" s="115">
        <f t="shared" ca="1" si="17"/>
        <v>1</v>
      </c>
      <c r="R51" s="115">
        <f t="shared" ca="1" si="17"/>
        <v>1</v>
      </c>
      <c r="S51" s="115">
        <f t="shared" ca="1" si="17"/>
        <v>1</v>
      </c>
      <c r="T51" s="115">
        <f t="shared" ca="1" si="17"/>
        <v>1</v>
      </c>
      <c r="U51" s="115">
        <f t="shared" ca="1" si="17"/>
        <v>1</v>
      </c>
      <c r="V51" s="115">
        <f t="shared" ca="1" si="17"/>
        <v>1</v>
      </c>
      <c r="W51" s="115">
        <f t="shared" ca="1" si="17"/>
        <v>1</v>
      </c>
      <c r="X51" s="115">
        <f t="shared" ca="1" si="17"/>
        <v>1</v>
      </c>
      <c r="Y51" s="115">
        <f t="shared" ca="1" si="17"/>
        <v>1</v>
      </c>
      <c r="Z51" s="115">
        <f t="shared" ca="1" si="17"/>
        <v>1</v>
      </c>
      <c r="AA51" s="115" t="str">
        <f t="shared" ca="1" si="17"/>
        <v>0</v>
      </c>
      <c r="AB51" s="115" t="str">
        <f t="shared" ca="1" si="17"/>
        <v>0</v>
      </c>
      <c r="AC51" s="115" t="str">
        <f t="shared" ca="1" si="17"/>
        <v>0</v>
      </c>
      <c r="AD51" s="115" t="str">
        <f t="shared" ca="1" si="17"/>
        <v>0</v>
      </c>
      <c r="AE51" s="115" t="str">
        <f t="shared" ca="1" si="17"/>
        <v>0</v>
      </c>
      <c r="AF51" s="115" t="str">
        <f t="shared" ca="1" si="17"/>
        <v>0</v>
      </c>
      <c r="AG51" s="115" t="str">
        <f t="shared" ca="1" si="17"/>
        <v>0</v>
      </c>
      <c r="AH51" s="115" t="str">
        <f t="shared" ca="1" si="17"/>
        <v>0</v>
      </c>
      <c r="AI51" s="115" t="str">
        <f t="shared" ca="1" si="17"/>
        <v>0</v>
      </c>
      <c r="AJ51" s="115" t="str">
        <f t="shared" ca="1" si="17"/>
        <v>0</v>
      </c>
      <c r="AK51" s="115" t="str">
        <f t="shared" ca="1" si="17"/>
        <v>0</v>
      </c>
      <c r="AL51" s="115" t="str">
        <f t="shared" ca="1" si="17"/>
        <v>0</v>
      </c>
      <c r="AM51" s="115" t="str">
        <f t="shared" ca="1" si="17"/>
        <v>0</v>
      </c>
      <c r="AN51" s="115" t="str">
        <f t="shared" ca="1" si="17"/>
        <v>0</v>
      </c>
      <c r="AO51" s="115" t="str">
        <f t="shared" ca="1" si="17"/>
        <v>0</v>
      </c>
      <c r="AP51" s="115" t="str">
        <f t="shared" ca="1" si="17"/>
        <v>0</v>
      </c>
      <c r="AQ51" s="164" t="str">
        <f t="shared" ca="1" si="17"/>
        <v>0</v>
      </c>
      <c r="AR51" s="349" t="s">
        <v>171</v>
      </c>
      <c r="AS51" s="350"/>
      <c r="AT51" s="350"/>
      <c r="AU51" s="351"/>
      <c r="AV51" s="103"/>
      <c r="AZ51" s="85"/>
      <c r="BA51" s="85"/>
      <c r="BB51" s="85"/>
      <c r="BC51" s="85"/>
    </row>
    <row r="52" spans="2:55" ht="24.75" customHeight="1">
      <c r="B52" s="340"/>
      <c r="C52" s="242" t="s">
        <v>177</v>
      </c>
      <c r="D52" s="242"/>
      <c r="E52" s="242"/>
      <c r="F52" s="157"/>
      <c r="G52" s="347"/>
      <c r="H52" s="165">
        <f t="shared" ref="H52:H56" ca="1" si="18">COUNTIF(M52:AQ52,"&gt;2.00")</f>
        <v>0</v>
      </c>
      <c r="I52" s="347"/>
      <c r="J52" s="243">
        <f t="shared" ref="J52:J56" ca="1" si="19">COUNTIF(M52:AQ52,"&gt;１.00")</f>
        <v>0</v>
      </c>
      <c r="K52" s="244"/>
      <c r="L52" s="245"/>
      <c r="M52" s="110" t="str">
        <f t="shared" ref="M52:AQ56" ca="1" si="20">IF(M45=0,"0",M45/M$50)</f>
        <v>0</v>
      </c>
      <c r="N52" s="111" t="str">
        <f t="shared" ca="1" si="20"/>
        <v>0</v>
      </c>
      <c r="O52" s="111" t="str">
        <f t="shared" ca="1" si="20"/>
        <v>0</v>
      </c>
      <c r="P52" s="111" t="str">
        <f t="shared" ca="1" si="20"/>
        <v>0</v>
      </c>
      <c r="Q52" s="111" t="str">
        <f t="shared" ca="1" si="20"/>
        <v>0</v>
      </c>
      <c r="R52" s="111" t="str">
        <f t="shared" ca="1" si="20"/>
        <v>0</v>
      </c>
      <c r="S52" s="111" t="str">
        <f t="shared" ca="1" si="20"/>
        <v>0</v>
      </c>
      <c r="T52" s="111" t="str">
        <f t="shared" ca="1" si="20"/>
        <v>0</v>
      </c>
      <c r="U52" s="111" t="str">
        <f t="shared" ca="1" si="20"/>
        <v>0</v>
      </c>
      <c r="V52" s="111" t="str">
        <f t="shared" ca="1" si="20"/>
        <v>0</v>
      </c>
      <c r="W52" s="111" t="str">
        <f t="shared" ca="1" si="20"/>
        <v>0</v>
      </c>
      <c r="X52" s="111" t="str">
        <f t="shared" ca="1" si="20"/>
        <v>0</v>
      </c>
      <c r="Y52" s="111" t="str">
        <f t="shared" ca="1" si="20"/>
        <v>0</v>
      </c>
      <c r="Z52" s="111" t="str">
        <f t="shared" ca="1" si="20"/>
        <v>0</v>
      </c>
      <c r="AA52" s="111" t="str">
        <f t="shared" ca="1" si="20"/>
        <v>0</v>
      </c>
      <c r="AB52" s="111" t="str">
        <f t="shared" ca="1" si="20"/>
        <v>0</v>
      </c>
      <c r="AC52" s="111" t="str">
        <f t="shared" ca="1" si="20"/>
        <v>0</v>
      </c>
      <c r="AD52" s="111" t="str">
        <f t="shared" ca="1" si="20"/>
        <v>0</v>
      </c>
      <c r="AE52" s="111" t="str">
        <f t="shared" ca="1" si="20"/>
        <v>0</v>
      </c>
      <c r="AF52" s="111" t="str">
        <f t="shared" ca="1" si="20"/>
        <v>0</v>
      </c>
      <c r="AG52" s="111" t="str">
        <f t="shared" ca="1" si="20"/>
        <v>0</v>
      </c>
      <c r="AH52" s="111" t="str">
        <f t="shared" ca="1" si="20"/>
        <v>0</v>
      </c>
      <c r="AI52" s="111" t="str">
        <f t="shared" ca="1" si="20"/>
        <v>0</v>
      </c>
      <c r="AJ52" s="111" t="str">
        <f t="shared" ca="1" si="20"/>
        <v>0</v>
      </c>
      <c r="AK52" s="111" t="str">
        <f t="shared" ca="1" si="20"/>
        <v>0</v>
      </c>
      <c r="AL52" s="111" t="str">
        <f t="shared" ca="1" si="20"/>
        <v>0</v>
      </c>
      <c r="AM52" s="111" t="str">
        <f t="shared" ca="1" si="20"/>
        <v>0</v>
      </c>
      <c r="AN52" s="111" t="str">
        <f t="shared" ca="1" si="20"/>
        <v>0</v>
      </c>
      <c r="AO52" s="111" t="str">
        <f t="shared" ca="1" si="20"/>
        <v>0</v>
      </c>
      <c r="AP52" s="111" t="str">
        <f t="shared" ca="1" si="20"/>
        <v>0</v>
      </c>
      <c r="AQ52" s="166" t="str">
        <f t="shared" ca="1" si="20"/>
        <v>0</v>
      </c>
      <c r="AR52" s="352" t="str">
        <f ca="1">IF(I57=0,"無","有。別紙（３）へ理由を要記載")</f>
        <v>有。別紙（３）へ理由を要記載</v>
      </c>
      <c r="AS52" s="353"/>
      <c r="AT52" s="353"/>
      <c r="AU52" s="354"/>
      <c r="AV52" s="103"/>
      <c r="AZ52" s="85"/>
      <c r="BA52" s="85"/>
      <c r="BB52" s="85"/>
      <c r="BC52" s="85"/>
    </row>
    <row r="53" spans="2:55" ht="24.75" customHeight="1">
      <c r="B53" s="340"/>
      <c r="C53" s="242" t="s">
        <v>157</v>
      </c>
      <c r="D53" s="242"/>
      <c r="E53" s="242"/>
      <c r="F53" s="157"/>
      <c r="G53" s="347"/>
      <c r="H53" s="165">
        <f t="shared" ca="1" si="18"/>
        <v>0</v>
      </c>
      <c r="I53" s="347"/>
      <c r="J53" s="243">
        <f t="shared" ca="1" si="19"/>
        <v>0</v>
      </c>
      <c r="K53" s="244"/>
      <c r="L53" s="245"/>
      <c r="M53" s="110">
        <f t="shared" ca="1" si="20"/>
        <v>1</v>
      </c>
      <c r="N53" s="111">
        <f t="shared" ca="1" si="20"/>
        <v>1</v>
      </c>
      <c r="O53" s="111">
        <f t="shared" ca="1" si="20"/>
        <v>1</v>
      </c>
      <c r="P53" s="111">
        <f t="shared" ca="1" si="20"/>
        <v>1</v>
      </c>
      <c r="Q53" s="111">
        <f t="shared" ca="1" si="20"/>
        <v>1</v>
      </c>
      <c r="R53" s="111">
        <f t="shared" ca="1" si="20"/>
        <v>1</v>
      </c>
      <c r="S53" s="111">
        <f t="shared" ca="1" si="20"/>
        <v>1</v>
      </c>
      <c r="T53" s="111">
        <f t="shared" ca="1" si="20"/>
        <v>1</v>
      </c>
      <c r="U53" s="111">
        <f t="shared" ca="1" si="20"/>
        <v>1</v>
      </c>
      <c r="V53" s="111">
        <f t="shared" ca="1" si="20"/>
        <v>1</v>
      </c>
      <c r="W53" s="111">
        <f t="shared" ca="1" si="20"/>
        <v>1</v>
      </c>
      <c r="X53" s="111">
        <f t="shared" ca="1" si="20"/>
        <v>1</v>
      </c>
      <c r="Y53" s="111">
        <f t="shared" ca="1" si="20"/>
        <v>1</v>
      </c>
      <c r="Z53" s="111">
        <f t="shared" ca="1" si="20"/>
        <v>1</v>
      </c>
      <c r="AA53" s="111" t="str">
        <f t="shared" ca="1" si="20"/>
        <v>0</v>
      </c>
      <c r="AB53" s="111" t="str">
        <f t="shared" ca="1" si="20"/>
        <v>0</v>
      </c>
      <c r="AC53" s="111" t="str">
        <f t="shared" ca="1" si="20"/>
        <v>0</v>
      </c>
      <c r="AD53" s="111" t="str">
        <f t="shared" ca="1" si="20"/>
        <v>0</v>
      </c>
      <c r="AE53" s="111" t="str">
        <f t="shared" ca="1" si="20"/>
        <v>0</v>
      </c>
      <c r="AF53" s="111" t="str">
        <f t="shared" ca="1" si="20"/>
        <v>0</v>
      </c>
      <c r="AG53" s="111" t="str">
        <f t="shared" ca="1" si="20"/>
        <v>0</v>
      </c>
      <c r="AH53" s="111" t="str">
        <f t="shared" ca="1" si="20"/>
        <v>0</v>
      </c>
      <c r="AI53" s="111" t="str">
        <f t="shared" ca="1" si="20"/>
        <v>0</v>
      </c>
      <c r="AJ53" s="111" t="str">
        <f t="shared" ca="1" si="20"/>
        <v>0</v>
      </c>
      <c r="AK53" s="111" t="str">
        <f t="shared" ca="1" si="20"/>
        <v>0</v>
      </c>
      <c r="AL53" s="111" t="str">
        <f t="shared" ca="1" si="20"/>
        <v>0</v>
      </c>
      <c r="AM53" s="111" t="str">
        <f t="shared" ca="1" si="20"/>
        <v>0</v>
      </c>
      <c r="AN53" s="111" t="str">
        <f t="shared" ca="1" si="20"/>
        <v>0</v>
      </c>
      <c r="AO53" s="111" t="str">
        <f t="shared" ca="1" si="20"/>
        <v>0</v>
      </c>
      <c r="AP53" s="111" t="str">
        <f t="shared" ca="1" si="20"/>
        <v>0</v>
      </c>
      <c r="AQ53" s="166" t="str">
        <f t="shared" ca="1" si="20"/>
        <v>0</v>
      </c>
      <c r="AR53" s="355"/>
      <c r="AS53" s="356"/>
      <c r="AT53" s="356"/>
      <c r="AU53" s="357"/>
      <c r="AV53" s="103"/>
      <c r="AZ53" s="85"/>
      <c r="BA53" s="85"/>
      <c r="BB53" s="85"/>
      <c r="BC53" s="85"/>
    </row>
    <row r="54" spans="2:55" ht="24.75" customHeight="1">
      <c r="B54" s="340"/>
      <c r="C54" s="242" t="s">
        <v>156</v>
      </c>
      <c r="D54" s="242"/>
      <c r="E54" s="242"/>
      <c r="F54" s="157"/>
      <c r="G54" s="347"/>
      <c r="H54" s="165">
        <f t="shared" ca="1" si="18"/>
        <v>0</v>
      </c>
      <c r="I54" s="347"/>
      <c r="J54" s="243">
        <f t="shared" ca="1" si="19"/>
        <v>0</v>
      </c>
      <c r="K54" s="244"/>
      <c r="L54" s="245"/>
      <c r="M54" s="110">
        <f t="shared" ca="1" si="20"/>
        <v>1</v>
      </c>
      <c r="N54" s="111">
        <f t="shared" ca="1" si="20"/>
        <v>1</v>
      </c>
      <c r="O54" s="111">
        <f t="shared" ca="1" si="20"/>
        <v>1</v>
      </c>
      <c r="P54" s="111">
        <f t="shared" ca="1" si="20"/>
        <v>1</v>
      </c>
      <c r="Q54" s="111">
        <f t="shared" ca="1" si="20"/>
        <v>1</v>
      </c>
      <c r="R54" s="111">
        <f t="shared" ca="1" si="20"/>
        <v>1</v>
      </c>
      <c r="S54" s="111">
        <f t="shared" ca="1" si="20"/>
        <v>1</v>
      </c>
      <c r="T54" s="111">
        <f t="shared" ca="1" si="20"/>
        <v>1</v>
      </c>
      <c r="U54" s="111">
        <f t="shared" ca="1" si="20"/>
        <v>1</v>
      </c>
      <c r="V54" s="111">
        <f t="shared" ca="1" si="20"/>
        <v>1</v>
      </c>
      <c r="W54" s="111">
        <f t="shared" ca="1" si="20"/>
        <v>1</v>
      </c>
      <c r="X54" s="111">
        <f t="shared" ca="1" si="20"/>
        <v>1</v>
      </c>
      <c r="Y54" s="111">
        <f t="shared" ca="1" si="20"/>
        <v>1</v>
      </c>
      <c r="Z54" s="111">
        <f t="shared" ca="1" si="20"/>
        <v>1</v>
      </c>
      <c r="AA54" s="111" t="str">
        <f t="shared" ca="1" si="20"/>
        <v>0</v>
      </c>
      <c r="AB54" s="111" t="str">
        <f t="shared" ca="1" si="20"/>
        <v>0</v>
      </c>
      <c r="AC54" s="111" t="str">
        <f t="shared" ca="1" si="20"/>
        <v>0</v>
      </c>
      <c r="AD54" s="111" t="str">
        <f t="shared" ca="1" si="20"/>
        <v>0</v>
      </c>
      <c r="AE54" s="111" t="str">
        <f t="shared" ca="1" si="20"/>
        <v>0</v>
      </c>
      <c r="AF54" s="111" t="str">
        <f t="shared" ca="1" si="20"/>
        <v>0</v>
      </c>
      <c r="AG54" s="111" t="str">
        <f t="shared" ca="1" si="20"/>
        <v>0</v>
      </c>
      <c r="AH54" s="111" t="str">
        <f t="shared" ca="1" si="20"/>
        <v>0</v>
      </c>
      <c r="AI54" s="111" t="str">
        <f t="shared" ca="1" si="20"/>
        <v>0</v>
      </c>
      <c r="AJ54" s="111" t="str">
        <f t="shared" ca="1" si="20"/>
        <v>0</v>
      </c>
      <c r="AK54" s="111" t="str">
        <f t="shared" ca="1" si="20"/>
        <v>0</v>
      </c>
      <c r="AL54" s="111" t="str">
        <f t="shared" ca="1" si="20"/>
        <v>0</v>
      </c>
      <c r="AM54" s="111" t="str">
        <f t="shared" ca="1" si="20"/>
        <v>0</v>
      </c>
      <c r="AN54" s="111" t="str">
        <f t="shared" ca="1" si="20"/>
        <v>0</v>
      </c>
      <c r="AO54" s="111" t="str">
        <f t="shared" ca="1" si="20"/>
        <v>0</v>
      </c>
      <c r="AP54" s="111" t="str">
        <f t="shared" ca="1" si="20"/>
        <v>0</v>
      </c>
      <c r="AQ54" s="166" t="str">
        <f t="shared" ca="1" si="20"/>
        <v>0</v>
      </c>
      <c r="AR54" s="358" t="s">
        <v>215</v>
      </c>
      <c r="AS54" s="359"/>
      <c r="AT54" s="359"/>
      <c r="AU54" s="360"/>
      <c r="AV54" s="103"/>
      <c r="AZ54" s="85"/>
      <c r="BA54" s="85"/>
      <c r="BB54" s="85"/>
      <c r="BC54" s="85"/>
    </row>
    <row r="55" spans="2:55" ht="24.75" customHeight="1">
      <c r="B55" s="340"/>
      <c r="C55" s="242" t="s">
        <v>158</v>
      </c>
      <c r="D55" s="242"/>
      <c r="E55" s="242"/>
      <c r="F55" s="157"/>
      <c r="G55" s="347"/>
      <c r="H55" s="165">
        <f t="shared" ca="1" si="18"/>
        <v>0</v>
      </c>
      <c r="I55" s="347"/>
      <c r="J55" s="243">
        <f t="shared" ca="1" si="19"/>
        <v>0</v>
      </c>
      <c r="K55" s="244"/>
      <c r="L55" s="245"/>
      <c r="M55" s="110">
        <f t="shared" ca="1" si="20"/>
        <v>1</v>
      </c>
      <c r="N55" s="111">
        <f t="shared" ca="1" si="20"/>
        <v>1</v>
      </c>
      <c r="O55" s="111">
        <f t="shared" ca="1" si="20"/>
        <v>1</v>
      </c>
      <c r="P55" s="111">
        <f t="shared" ca="1" si="20"/>
        <v>1</v>
      </c>
      <c r="Q55" s="111">
        <f t="shared" ca="1" si="20"/>
        <v>1</v>
      </c>
      <c r="R55" s="111">
        <f t="shared" ca="1" si="20"/>
        <v>1</v>
      </c>
      <c r="S55" s="111">
        <f t="shared" ca="1" si="20"/>
        <v>1</v>
      </c>
      <c r="T55" s="111">
        <f t="shared" ca="1" si="20"/>
        <v>1</v>
      </c>
      <c r="U55" s="111">
        <f t="shared" ca="1" si="20"/>
        <v>1</v>
      </c>
      <c r="V55" s="111">
        <f t="shared" ca="1" si="20"/>
        <v>1</v>
      </c>
      <c r="W55" s="111">
        <f t="shared" ca="1" si="20"/>
        <v>1</v>
      </c>
      <c r="X55" s="111">
        <f t="shared" ca="1" si="20"/>
        <v>1</v>
      </c>
      <c r="Y55" s="111">
        <f t="shared" ca="1" si="20"/>
        <v>1</v>
      </c>
      <c r="Z55" s="111">
        <f t="shared" ca="1" si="20"/>
        <v>1</v>
      </c>
      <c r="AA55" s="111" t="str">
        <f t="shared" ca="1" si="20"/>
        <v>0</v>
      </c>
      <c r="AB55" s="111" t="str">
        <f t="shared" ca="1" si="20"/>
        <v>0</v>
      </c>
      <c r="AC55" s="111" t="str">
        <f t="shared" ca="1" si="20"/>
        <v>0</v>
      </c>
      <c r="AD55" s="111" t="str">
        <f t="shared" ca="1" si="20"/>
        <v>0</v>
      </c>
      <c r="AE55" s="111" t="str">
        <f t="shared" ca="1" si="20"/>
        <v>0</v>
      </c>
      <c r="AF55" s="111" t="str">
        <f t="shared" ca="1" si="20"/>
        <v>0</v>
      </c>
      <c r="AG55" s="111" t="str">
        <f t="shared" ca="1" si="20"/>
        <v>0</v>
      </c>
      <c r="AH55" s="111" t="str">
        <f t="shared" ca="1" si="20"/>
        <v>0</v>
      </c>
      <c r="AI55" s="111" t="str">
        <f t="shared" ca="1" si="20"/>
        <v>0</v>
      </c>
      <c r="AJ55" s="111" t="str">
        <f t="shared" ca="1" si="20"/>
        <v>0</v>
      </c>
      <c r="AK55" s="111" t="str">
        <f t="shared" ca="1" si="20"/>
        <v>0</v>
      </c>
      <c r="AL55" s="111" t="str">
        <f t="shared" ca="1" si="20"/>
        <v>0</v>
      </c>
      <c r="AM55" s="111" t="str">
        <f t="shared" ca="1" si="20"/>
        <v>0</v>
      </c>
      <c r="AN55" s="111" t="str">
        <f t="shared" ca="1" si="20"/>
        <v>0</v>
      </c>
      <c r="AO55" s="111" t="str">
        <f t="shared" ca="1" si="20"/>
        <v>0</v>
      </c>
      <c r="AP55" s="111" t="str">
        <f t="shared" ca="1" si="20"/>
        <v>0</v>
      </c>
      <c r="AQ55" s="166" t="str">
        <f t="shared" ca="1" si="20"/>
        <v>0</v>
      </c>
      <c r="AR55" s="352" t="str">
        <f ca="1">IF(G57=0,"無","有。員数上限を超過。申請不可")</f>
        <v>無</v>
      </c>
      <c r="AS55" s="353"/>
      <c r="AT55" s="353"/>
      <c r="AU55" s="354"/>
      <c r="AV55" s="103"/>
      <c r="AZ55" s="85"/>
      <c r="BA55" s="85"/>
      <c r="BB55" s="85"/>
      <c r="BC55" s="85"/>
    </row>
    <row r="56" spans="2:55" ht="24.75" customHeight="1" thickBot="1">
      <c r="B56" s="341"/>
      <c r="C56" s="335" t="s">
        <v>159</v>
      </c>
      <c r="D56" s="335"/>
      <c r="E56" s="335"/>
      <c r="F56" s="158"/>
      <c r="G56" s="348"/>
      <c r="H56" s="167">
        <f t="shared" ca="1" si="18"/>
        <v>0</v>
      </c>
      <c r="I56" s="348"/>
      <c r="J56" s="336">
        <f t="shared" ca="1" si="19"/>
        <v>1</v>
      </c>
      <c r="K56" s="337"/>
      <c r="L56" s="338"/>
      <c r="M56" s="116">
        <f t="shared" ca="1" si="20"/>
        <v>0.2</v>
      </c>
      <c r="N56" s="94">
        <f t="shared" ca="1" si="20"/>
        <v>0.2</v>
      </c>
      <c r="O56" s="94">
        <f t="shared" ca="1" si="20"/>
        <v>0.2</v>
      </c>
      <c r="P56" s="94">
        <f t="shared" ca="1" si="20"/>
        <v>0.25</v>
      </c>
      <c r="Q56" s="94">
        <f t="shared" ca="1" si="20"/>
        <v>0.25</v>
      </c>
      <c r="R56" s="94">
        <f t="shared" ca="1" si="20"/>
        <v>0.2</v>
      </c>
      <c r="S56" s="94">
        <f t="shared" ca="1" si="20"/>
        <v>0.2</v>
      </c>
      <c r="T56" s="94">
        <f t="shared" ca="1" si="20"/>
        <v>0.25</v>
      </c>
      <c r="U56" s="94">
        <f t="shared" ca="1" si="20"/>
        <v>0.25</v>
      </c>
      <c r="V56" s="94">
        <f t="shared" ca="1" si="20"/>
        <v>0.33333333333333331</v>
      </c>
      <c r="W56" s="94">
        <f t="shared" ca="1" si="20"/>
        <v>0.33333333333333331</v>
      </c>
      <c r="X56" s="94">
        <f t="shared" ca="1" si="20"/>
        <v>0.5</v>
      </c>
      <c r="Y56" s="94">
        <f t="shared" ca="1" si="20"/>
        <v>0.5</v>
      </c>
      <c r="Z56" s="94">
        <f t="shared" ca="1" si="20"/>
        <v>1.5</v>
      </c>
      <c r="AA56" s="94" t="str">
        <f t="shared" ca="1" si="20"/>
        <v>0</v>
      </c>
      <c r="AB56" s="94" t="str">
        <f t="shared" ca="1" si="20"/>
        <v>0</v>
      </c>
      <c r="AC56" s="94" t="str">
        <f t="shared" ca="1" si="20"/>
        <v>0</v>
      </c>
      <c r="AD56" s="94" t="str">
        <f t="shared" ca="1" si="20"/>
        <v>0</v>
      </c>
      <c r="AE56" s="94" t="str">
        <f t="shared" ca="1" si="20"/>
        <v>0</v>
      </c>
      <c r="AF56" s="94" t="str">
        <f t="shared" ca="1" si="20"/>
        <v>0</v>
      </c>
      <c r="AG56" s="94" t="str">
        <f t="shared" ca="1" si="20"/>
        <v>0</v>
      </c>
      <c r="AH56" s="94" t="str">
        <f t="shared" ca="1" si="20"/>
        <v>0</v>
      </c>
      <c r="AI56" s="94" t="str">
        <f t="shared" ca="1" si="20"/>
        <v>0</v>
      </c>
      <c r="AJ56" s="94" t="str">
        <f t="shared" ca="1" si="20"/>
        <v>0</v>
      </c>
      <c r="AK56" s="94" t="str">
        <f t="shared" ca="1" si="20"/>
        <v>0</v>
      </c>
      <c r="AL56" s="94" t="str">
        <f t="shared" ca="1" si="20"/>
        <v>0</v>
      </c>
      <c r="AM56" s="94" t="str">
        <f t="shared" ca="1" si="20"/>
        <v>0</v>
      </c>
      <c r="AN56" s="94" t="str">
        <f t="shared" ca="1" si="20"/>
        <v>0</v>
      </c>
      <c r="AO56" s="94" t="str">
        <f t="shared" ca="1" si="20"/>
        <v>0</v>
      </c>
      <c r="AP56" s="94" t="str">
        <f t="shared" ca="1" si="20"/>
        <v>0</v>
      </c>
      <c r="AQ56" s="168" t="str">
        <f t="shared" ca="1" si="20"/>
        <v>0</v>
      </c>
      <c r="AR56" s="361"/>
      <c r="AS56" s="362"/>
      <c r="AT56" s="362"/>
      <c r="AU56" s="363"/>
      <c r="AV56" s="103"/>
      <c r="AZ56" s="85"/>
      <c r="BA56" s="85"/>
      <c r="BB56" s="85"/>
      <c r="BC56" s="85"/>
    </row>
    <row r="57" spans="2:55" ht="24.75" customHeight="1" thickBot="1">
      <c r="B57" s="117"/>
      <c r="C57" s="118"/>
      <c r="D57" s="118"/>
      <c r="E57" s="118"/>
      <c r="F57" s="169" t="s">
        <v>175</v>
      </c>
      <c r="G57" s="364">
        <f ca="1">SUM(H51:H56)</f>
        <v>0</v>
      </c>
      <c r="H57" s="312"/>
      <c r="I57" s="310">
        <f ca="1">SUM(J51:L56)</f>
        <v>1</v>
      </c>
      <c r="J57" s="311"/>
      <c r="K57" s="311"/>
      <c r="L57" s="313"/>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62"/>
      <c r="AS57" s="162"/>
      <c r="AT57" s="101"/>
      <c r="AU57" s="101"/>
      <c r="AV57" s="102"/>
      <c r="AW57" s="102"/>
      <c r="AX57" s="120"/>
      <c r="AY57" s="120"/>
      <c r="AZ57" s="120"/>
      <c r="BA57" s="120"/>
      <c r="BB57" s="103"/>
    </row>
    <row r="58" spans="2:55" ht="13.5" customHeight="1">
      <c r="B58" s="100"/>
      <c r="C58" s="100"/>
      <c r="D58" s="100"/>
      <c r="E58" s="100"/>
      <c r="F58" s="100"/>
      <c r="G58" s="101"/>
      <c r="H58" s="101"/>
      <c r="I58" s="101"/>
      <c r="J58" s="101"/>
      <c r="K58" s="101"/>
      <c r="L58" s="101"/>
      <c r="M58" s="101"/>
      <c r="N58" s="101"/>
      <c r="O58" s="101"/>
      <c r="P58" s="101"/>
      <c r="Q58" s="101"/>
      <c r="R58" s="101"/>
      <c r="S58" s="101"/>
      <c r="T58" s="101"/>
      <c r="U58" s="101"/>
      <c r="V58" s="101"/>
      <c r="W58" s="101"/>
      <c r="X58" s="101"/>
      <c r="Y58" s="101"/>
      <c r="Z58" s="101"/>
      <c r="AA58" s="101"/>
      <c r="AB58" s="101"/>
      <c r="AC58" s="101"/>
      <c r="AD58" s="101"/>
      <c r="AE58" s="101"/>
      <c r="AF58" s="101"/>
      <c r="AG58" s="101"/>
      <c r="AH58" s="101"/>
      <c r="AI58" s="101"/>
      <c r="AJ58" s="101"/>
      <c r="AK58" s="101"/>
      <c r="AL58" s="101"/>
      <c r="AM58" s="101"/>
      <c r="AN58" s="101"/>
      <c r="AO58" s="101"/>
      <c r="AP58" s="101"/>
      <c r="AQ58" s="101"/>
      <c r="AR58" s="102"/>
      <c r="AS58" s="102"/>
      <c r="AT58" s="102"/>
      <c r="AU58" s="102"/>
      <c r="AV58" s="102"/>
      <c r="AW58" s="102"/>
      <c r="AX58" s="103"/>
      <c r="AY58" s="103"/>
      <c r="AZ58" s="103"/>
      <c r="BB58" s="103"/>
    </row>
    <row r="59" spans="2:55" s="121" customFormat="1" ht="15.75" customHeight="1">
      <c r="B59" s="269" t="str">
        <f>'個人防護具　別紙（変更後〇月）'!B59:AV61</f>
        <v xml:space="preserve">＜注意点＞
〇段階Ⅰ以上の日に使用した個人防護具が補助対象です。段階Ⅰ以上でない日は、入力しないようにお願いします。段階Ⅰ以上の日はホームページで掲載します。
〇「員数を超えた個人防護具の有無」欄が「有」の場合は、その必要性を別紙（３）に記入してください。
</v>
      </c>
      <c r="C59" s="269"/>
      <c r="D59" s="269"/>
      <c r="E59" s="269"/>
      <c r="F59" s="269"/>
      <c r="G59" s="269"/>
      <c r="H59" s="269"/>
      <c r="I59" s="269"/>
      <c r="J59" s="269"/>
      <c r="K59" s="269"/>
      <c r="L59" s="269"/>
      <c r="M59" s="269"/>
      <c r="N59" s="269"/>
      <c r="O59" s="269"/>
      <c r="P59" s="269"/>
      <c r="Q59" s="269"/>
      <c r="R59" s="269"/>
      <c r="S59" s="269"/>
      <c r="T59" s="269"/>
      <c r="U59" s="269"/>
      <c r="V59" s="269"/>
      <c r="W59" s="269"/>
      <c r="X59" s="269"/>
      <c r="Y59" s="269"/>
      <c r="Z59" s="269"/>
      <c r="AA59" s="269"/>
      <c r="AB59" s="269"/>
      <c r="AC59" s="269"/>
      <c r="AD59" s="269"/>
      <c r="AE59" s="269"/>
      <c r="AF59" s="269"/>
      <c r="AG59" s="269"/>
      <c r="AH59" s="269"/>
      <c r="AI59" s="269"/>
      <c r="AJ59" s="269"/>
      <c r="AK59" s="269"/>
      <c r="AL59" s="269"/>
      <c r="AM59" s="269"/>
      <c r="AN59" s="269"/>
      <c r="AO59" s="269"/>
      <c r="AP59" s="269"/>
      <c r="AQ59" s="269"/>
      <c r="AR59" s="269"/>
      <c r="AS59" s="269"/>
      <c r="AT59" s="269"/>
      <c r="AU59" s="269"/>
      <c r="AV59" s="269"/>
      <c r="AW59" s="85"/>
      <c r="AX59" s="85"/>
      <c r="AY59" s="85"/>
      <c r="AZ59" s="85"/>
      <c r="BA59" s="85"/>
      <c r="BB59" s="85"/>
      <c r="BC59" s="83"/>
    </row>
    <row r="60" spans="2:55" s="121" customFormat="1" ht="15.75" customHeight="1">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69"/>
      <c r="AA60" s="269"/>
      <c r="AB60" s="269"/>
      <c r="AC60" s="269"/>
      <c r="AD60" s="269"/>
      <c r="AE60" s="269"/>
      <c r="AF60" s="269"/>
      <c r="AG60" s="269"/>
      <c r="AH60" s="269"/>
      <c r="AI60" s="269"/>
      <c r="AJ60" s="269"/>
      <c r="AK60" s="269"/>
      <c r="AL60" s="269"/>
      <c r="AM60" s="269"/>
      <c r="AN60" s="269"/>
      <c r="AO60" s="269"/>
      <c r="AP60" s="269"/>
      <c r="AQ60" s="269"/>
      <c r="AR60" s="269"/>
      <c r="AS60" s="269"/>
      <c r="AT60" s="269"/>
      <c r="AU60" s="269"/>
      <c r="AV60" s="269"/>
      <c r="AW60" s="85"/>
      <c r="AX60" s="85"/>
      <c r="AY60" s="85"/>
      <c r="AZ60" s="85"/>
      <c r="BA60" s="85"/>
      <c r="BB60" s="85"/>
      <c r="BC60" s="83"/>
    </row>
    <row r="61" spans="2:55" s="121" customFormat="1" ht="23.15" customHeight="1">
      <c r="B61" s="269"/>
      <c r="C61" s="269"/>
      <c r="D61" s="269"/>
      <c r="E61" s="269"/>
      <c r="F61" s="269"/>
      <c r="G61" s="269"/>
      <c r="H61" s="269"/>
      <c r="I61" s="269"/>
      <c r="J61" s="269"/>
      <c r="K61" s="269"/>
      <c r="L61" s="269"/>
      <c r="M61" s="269"/>
      <c r="N61" s="269"/>
      <c r="O61" s="269"/>
      <c r="P61" s="269"/>
      <c r="Q61" s="269"/>
      <c r="R61" s="269"/>
      <c r="S61" s="269"/>
      <c r="T61" s="269"/>
      <c r="U61" s="269"/>
      <c r="V61" s="269"/>
      <c r="W61" s="269"/>
      <c r="X61" s="269"/>
      <c r="Y61" s="269"/>
      <c r="Z61" s="269"/>
      <c r="AA61" s="269"/>
      <c r="AB61" s="269"/>
      <c r="AC61" s="269"/>
      <c r="AD61" s="269"/>
      <c r="AE61" s="269"/>
      <c r="AF61" s="269"/>
      <c r="AG61" s="269"/>
      <c r="AH61" s="269"/>
      <c r="AI61" s="269"/>
      <c r="AJ61" s="269"/>
      <c r="AK61" s="269"/>
      <c r="AL61" s="269"/>
      <c r="AM61" s="269"/>
      <c r="AN61" s="269"/>
      <c r="AO61" s="269"/>
      <c r="AP61" s="269"/>
      <c r="AQ61" s="269"/>
      <c r="AR61" s="269"/>
      <c r="AS61" s="269"/>
      <c r="AT61" s="269"/>
      <c r="AU61" s="269"/>
      <c r="AV61" s="269"/>
    </row>
    <row r="62" spans="2:55" s="121" customFormat="1" ht="23.15" customHeight="1">
      <c r="E62" s="123"/>
      <c r="F62" s="123"/>
      <c r="G62" s="123"/>
      <c r="H62" s="123"/>
    </row>
    <row r="63" spans="2:55" s="121" customFormat="1" ht="23.15" customHeight="1">
      <c r="E63" s="123"/>
      <c r="F63" s="123"/>
      <c r="G63" s="123"/>
      <c r="H63" s="123"/>
    </row>
    <row r="64" spans="2:55" s="121" customFormat="1" ht="23.15" customHeight="1">
      <c r="E64" s="123"/>
      <c r="F64" s="123"/>
      <c r="G64" s="123"/>
      <c r="H64" s="123"/>
    </row>
    <row r="65" spans="2:55" s="121" customFormat="1" ht="35.25" customHeight="1">
      <c r="E65" s="123"/>
      <c r="F65" s="123"/>
      <c r="G65" s="123"/>
      <c r="H65" s="123"/>
    </row>
    <row r="66" spans="2:55" s="121" customFormat="1" ht="23.15" customHeight="1">
      <c r="M66" s="123"/>
      <c r="N66" s="123"/>
      <c r="O66" s="123"/>
    </row>
    <row r="67" spans="2:55" s="121" customFormat="1" ht="23.15" customHeight="1">
      <c r="M67" s="123"/>
      <c r="N67" s="123"/>
      <c r="Q67" s="122"/>
      <c r="R67" s="122"/>
      <c r="S67" s="122"/>
      <c r="T67" s="122"/>
      <c r="U67" s="122"/>
      <c r="V67" s="122"/>
      <c r="W67" s="122"/>
      <c r="X67" s="122"/>
      <c r="Y67" s="122"/>
      <c r="Z67" s="122"/>
    </row>
    <row r="68" spans="2:55" s="121" customFormat="1" ht="23.15" customHeight="1">
      <c r="M68" s="123"/>
      <c r="N68" s="123"/>
    </row>
    <row r="69" spans="2:55" s="121" customFormat="1" ht="23.15" customHeight="1">
      <c r="M69" s="123"/>
      <c r="N69" s="123"/>
      <c r="P69" s="124"/>
    </row>
    <row r="70" spans="2:55" s="121" customFormat="1" ht="23.15" customHeight="1">
      <c r="B70" s="122"/>
      <c r="AG70" s="122"/>
      <c r="AH70" s="122"/>
      <c r="AI70" s="122"/>
      <c r="AJ70" s="122"/>
      <c r="AK70" s="122"/>
      <c r="AL70" s="122"/>
      <c r="AM70" s="122"/>
      <c r="AN70" s="122"/>
      <c r="AO70" s="122"/>
      <c r="BC70" s="122"/>
    </row>
    <row r="71" spans="2:55" s="121" customFormat="1" ht="23.15" customHeight="1">
      <c r="B71" s="125"/>
      <c r="AG71" s="122"/>
      <c r="AH71" s="122"/>
      <c r="AI71" s="122"/>
      <c r="AJ71" s="122"/>
      <c r="AK71" s="122"/>
      <c r="AL71" s="122"/>
      <c r="AM71" s="122"/>
      <c r="AN71" s="122"/>
      <c r="AO71" s="122"/>
      <c r="BB71" s="122"/>
      <c r="BC71" s="122"/>
    </row>
    <row r="72" spans="2:55" s="121" customFormat="1" ht="23.15" customHeight="1">
      <c r="B72" s="125"/>
      <c r="AG72" s="122"/>
      <c r="AH72" s="122"/>
      <c r="AI72" s="122"/>
      <c r="AJ72" s="122"/>
      <c r="AK72" s="122"/>
      <c r="AL72" s="122"/>
      <c r="AM72" s="122"/>
      <c r="AN72" s="122"/>
      <c r="AO72" s="122"/>
      <c r="BB72" s="122"/>
      <c r="BC72" s="122"/>
    </row>
    <row r="73" spans="2:55" s="121" customFormat="1" ht="23.15" customHeight="1">
      <c r="B73" s="125"/>
      <c r="AG73" s="122"/>
      <c r="AH73" s="122"/>
      <c r="AI73" s="122"/>
      <c r="AJ73" s="122"/>
      <c r="AK73" s="122"/>
      <c r="AL73" s="122"/>
      <c r="AM73" s="122"/>
      <c r="AN73" s="122"/>
      <c r="AO73" s="122"/>
      <c r="AP73" s="122"/>
      <c r="AQ73" s="122"/>
      <c r="AR73" s="122"/>
      <c r="AS73" s="122"/>
      <c r="AT73" s="122"/>
      <c r="AU73" s="122"/>
      <c r="AV73" s="122"/>
      <c r="AW73" s="122"/>
      <c r="AX73" s="122"/>
      <c r="AY73" s="122"/>
      <c r="AZ73" s="122"/>
      <c r="BA73" s="122"/>
      <c r="BB73" s="122"/>
      <c r="BC73" s="122"/>
    </row>
    <row r="74" spans="2:55" s="121" customFormat="1" ht="23.15" customHeight="1">
      <c r="B74" s="125"/>
      <c r="AG74" s="122"/>
      <c r="AH74" s="122"/>
      <c r="AI74" s="122"/>
      <c r="AJ74" s="122"/>
      <c r="AK74" s="122"/>
      <c r="AL74" s="122"/>
      <c r="AM74" s="122"/>
      <c r="AN74" s="122"/>
      <c r="AO74" s="122"/>
      <c r="AP74" s="122"/>
      <c r="AQ74" s="122"/>
      <c r="AR74" s="122"/>
      <c r="AS74" s="122"/>
      <c r="AT74" s="122"/>
      <c r="AU74" s="122"/>
      <c r="AV74" s="122"/>
      <c r="AW74" s="122"/>
      <c r="AX74" s="122"/>
      <c r="AY74" s="122"/>
      <c r="AZ74" s="122"/>
      <c r="BA74" s="122"/>
      <c r="BB74" s="122"/>
      <c r="BC74" s="122"/>
    </row>
    <row r="75" spans="2:55" s="121" customFormat="1" ht="23.15" customHeight="1">
      <c r="B75" s="125"/>
      <c r="AG75" s="122"/>
      <c r="AH75" s="122"/>
      <c r="AI75" s="122"/>
      <c r="AJ75" s="122"/>
      <c r="AK75" s="122"/>
      <c r="AL75" s="122"/>
      <c r="AM75" s="122"/>
      <c r="AN75" s="122"/>
      <c r="AO75" s="122"/>
      <c r="AP75" s="122"/>
      <c r="AQ75" s="122"/>
      <c r="AR75" s="122"/>
      <c r="AS75" s="122"/>
      <c r="AT75" s="122"/>
      <c r="AU75" s="122"/>
      <c r="AV75" s="122"/>
      <c r="AW75" s="122"/>
      <c r="AX75" s="122"/>
      <c r="AY75" s="122"/>
      <c r="AZ75" s="122"/>
      <c r="BA75" s="122"/>
      <c r="BB75" s="122"/>
      <c r="BC75" s="122"/>
    </row>
    <row r="76" spans="2:55" s="121" customFormat="1" ht="23.15" customHeight="1">
      <c r="B76" s="125"/>
      <c r="AG76" s="122"/>
      <c r="AH76" s="122"/>
      <c r="AI76" s="122"/>
      <c r="AJ76" s="125"/>
      <c r="AK76" s="125"/>
      <c r="AL76" s="125"/>
      <c r="AM76" s="125"/>
      <c r="AN76" s="125"/>
      <c r="AO76" s="125"/>
      <c r="AP76" s="125"/>
      <c r="AQ76" s="125"/>
      <c r="AR76" s="125"/>
      <c r="AS76" s="125"/>
      <c r="AT76" s="125"/>
      <c r="AU76" s="125"/>
      <c r="AV76" s="125"/>
      <c r="AW76" s="125"/>
      <c r="AX76" s="125"/>
      <c r="AY76" s="125"/>
      <c r="AZ76" s="125"/>
      <c r="BA76" s="125"/>
      <c r="BB76" s="125"/>
      <c r="BC76" s="125"/>
    </row>
    <row r="77" spans="2:55" s="121" customFormat="1" ht="23.15" customHeight="1">
      <c r="B77" s="122"/>
      <c r="AG77" s="122"/>
      <c r="AH77" s="122"/>
      <c r="AI77" s="122"/>
      <c r="AJ77" s="125"/>
      <c r="AK77" s="125"/>
      <c r="AL77" s="125"/>
      <c r="AM77" s="125"/>
      <c r="AN77" s="125"/>
      <c r="AO77" s="125"/>
      <c r="AP77" s="125"/>
      <c r="AQ77" s="125"/>
      <c r="AR77" s="125"/>
      <c r="AS77" s="125"/>
      <c r="AT77" s="125"/>
      <c r="AU77" s="125"/>
      <c r="AV77" s="125"/>
      <c r="AW77" s="125"/>
      <c r="AX77" s="125"/>
      <c r="AY77" s="125"/>
      <c r="AZ77" s="125"/>
      <c r="BA77" s="125"/>
      <c r="BB77" s="125"/>
      <c r="BC77" s="125"/>
    </row>
    <row r="78" spans="2:55" s="121" customFormat="1" ht="22.5" customHeight="1">
      <c r="B78" s="122"/>
      <c r="AG78" s="122"/>
      <c r="AH78" s="122"/>
      <c r="AI78" s="122"/>
      <c r="AJ78" s="125"/>
      <c r="AK78" s="125"/>
      <c r="AL78" s="125"/>
      <c r="AM78" s="125"/>
      <c r="AN78" s="125"/>
      <c r="AO78" s="125"/>
      <c r="AP78" s="125"/>
      <c r="AQ78" s="125"/>
      <c r="AR78" s="125"/>
      <c r="AS78" s="125"/>
      <c r="AT78" s="125"/>
      <c r="AU78" s="125"/>
      <c r="AV78" s="125"/>
      <c r="AW78" s="125"/>
      <c r="AX78" s="125"/>
      <c r="AY78" s="125"/>
      <c r="AZ78" s="125"/>
      <c r="BA78" s="125"/>
      <c r="BB78" s="125"/>
      <c r="BC78" s="125"/>
    </row>
    <row r="79" spans="2:55" s="121" customFormat="1" ht="23.15" customHeight="1">
      <c r="B79" s="122"/>
      <c r="AG79" s="122"/>
      <c r="AH79" s="122"/>
      <c r="AI79" s="122"/>
      <c r="AQ79" s="122"/>
      <c r="AR79" s="122"/>
      <c r="AS79" s="122"/>
      <c r="AT79" s="122"/>
      <c r="AU79" s="122"/>
      <c r="AV79" s="122"/>
      <c r="AW79" s="122"/>
      <c r="AX79" s="122"/>
      <c r="AY79" s="122"/>
      <c r="AZ79" s="122"/>
      <c r="BA79" s="122"/>
      <c r="BB79" s="122"/>
      <c r="BC79" s="122"/>
    </row>
    <row r="80" spans="2:55" s="121" customFormat="1" ht="23.15" customHeight="1">
      <c r="B80" s="122"/>
      <c r="C80" s="122"/>
      <c r="D80" s="122"/>
      <c r="K80" s="122"/>
      <c r="L80" s="122"/>
      <c r="M80" s="123"/>
      <c r="N80" s="123"/>
      <c r="O80" s="123"/>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row>
    <row r="81" spans="2:55" s="121" customFormat="1" ht="23.15" customHeight="1">
      <c r="B81" s="122"/>
      <c r="C81" s="122"/>
      <c r="D81" s="122"/>
      <c r="K81" s="122"/>
      <c r="L81" s="122"/>
      <c r="M81" s="123"/>
      <c r="N81" s="123"/>
      <c r="O81" s="123"/>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row>
    <row r="82" spans="2:55" ht="23.25" customHeight="1">
      <c r="C82" s="334"/>
      <c r="D82" s="334"/>
      <c r="E82" s="334"/>
      <c r="F82" s="334"/>
      <c r="G82" s="334"/>
      <c r="H82" s="334"/>
      <c r="I82" s="334"/>
      <c r="J82" s="334"/>
      <c r="K82" s="334"/>
      <c r="L82" s="334"/>
      <c r="M82" s="334"/>
      <c r="N82" s="334"/>
      <c r="O82" s="334"/>
      <c r="P82" s="334"/>
      <c r="Q82" s="334"/>
      <c r="R82" s="334"/>
      <c r="S82" s="334"/>
      <c r="T82" s="334"/>
      <c r="U82" s="334"/>
      <c r="V82" s="334"/>
      <c r="W82" s="334"/>
      <c r="X82" s="334"/>
      <c r="Y82" s="334"/>
      <c r="Z82" s="334"/>
      <c r="AA82" s="334"/>
      <c r="AB82" s="334"/>
      <c r="AC82" s="334"/>
      <c r="AD82" s="334"/>
      <c r="AE82" s="334"/>
      <c r="AF82" s="334"/>
      <c r="AG82" s="334"/>
      <c r="AH82" s="334"/>
      <c r="AI82" s="334"/>
      <c r="AJ82" s="334"/>
      <c r="AK82" s="334"/>
      <c r="AL82" s="334"/>
      <c r="AM82" s="334"/>
      <c r="AN82" s="334"/>
      <c r="AO82" s="334"/>
      <c r="AP82" s="334"/>
      <c r="AQ82" s="334"/>
      <c r="AR82" s="334"/>
      <c r="AS82" s="334"/>
      <c r="AT82" s="334"/>
      <c r="AU82" s="334"/>
      <c r="AV82" s="334"/>
      <c r="AW82" s="334"/>
      <c r="AX82" s="334"/>
      <c r="AY82" s="334"/>
      <c r="AZ82" s="334"/>
      <c r="BA82" s="334"/>
      <c r="BB82" s="334"/>
      <c r="BC82" s="334"/>
    </row>
    <row r="83" spans="2:55" ht="23.25" customHeight="1">
      <c r="C83" s="334"/>
      <c r="D83" s="334"/>
      <c r="E83" s="334"/>
      <c r="F83" s="334"/>
      <c r="G83" s="334"/>
      <c r="H83" s="334"/>
      <c r="I83" s="334"/>
      <c r="J83" s="334"/>
      <c r="K83" s="334"/>
      <c r="L83" s="334"/>
      <c r="M83" s="334"/>
      <c r="N83" s="334"/>
      <c r="O83" s="334"/>
      <c r="P83" s="334"/>
      <c r="Q83" s="334"/>
      <c r="R83" s="334"/>
      <c r="S83" s="334"/>
      <c r="T83" s="334"/>
      <c r="U83" s="334"/>
      <c r="V83" s="334"/>
      <c r="W83" s="334"/>
      <c r="X83" s="334"/>
      <c r="Y83" s="334"/>
      <c r="Z83" s="334"/>
      <c r="AA83" s="334"/>
      <c r="AB83" s="334"/>
      <c r="AC83" s="334"/>
      <c r="AD83" s="334"/>
      <c r="AE83" s="334"/>
      <c r="AF83" s="334"/>
      <c r="AG83" s="334"/>
      <c r="AH83" s="334"/>
      <c r="AI83" s="334"/>
      <c r="AJ83" s="334"/>
      <c r="AK83" s="334"/>
      <c r="AL83" s="334"/>
      <c r="AM83" s="334"/>
      <c r="AN83" s="334"/>
      <c r="AO83" s="334"/>
      <c r="AP83" s="334"/>
      <c r="AQ83" s="334"/>
      <c r="AR83" s="334"/>
      <c r="AS83" s="334"/>
      <c r="AT83" s="334"/>
      <c r="AU83" s="334"/>
      <c r="AV83" s="334"/>
      <c r="AW83" s="334"/>
      <c r="AX83" s="334"/>
      <c r="AY83" s="334"/>
      <c r="AZ83" s="334"/>
      <c r="BA83" s="334"/>
      <c r="BB83" s="334"/>
      <c r="BC83" s="334"/>
    </row>
    <row r="84" spans="2:55">
      <c r="C84" s="232" t="s">
        <v>164</v>
      </c>
      <c r="D84" s="232"/>
      <c r="E84" s="232"/>
      <c r="F84" s="149"/>
    </row>
    <row r="85" spans="2:55">
      <c r="C85" s="232" t="s">
        <v>178</v>
      </c>
      <c r="D85" s="232"/>
      <c r="E85" s="232"/>
      <c r="F85" s="149"/>
    </row>
    <row r="86" spans="2:55">
      <c r="C86" s="232" t="s">
        <v>166</v>
      </c>
      <c r="D86" s="232"/>
      <c r="E86" s="232"/>
      <c r="F86" s="149"/>
    </row>
    <row r="87" spans="2:55">
      <c r="C87" s="232" t="s">
        <v>165</v>
      </c>
      <c r="D87" s="232"/>
      <c r="E87" s="232"/>
      <c r="F87" s="149"/>
    </row>
    <row r="88" spans="2:55">
      <c r="C88" s="232" t="s">
        <v>167</v>
      </c>
      <c r="D88" s="232"/>
      <c r="E88" s="232"/>
      <c r="F88" s="149"/>
    </row>
    <row r="89" spans="2:55">
      <c r="C89" s="232" t="s">
        <v>168</v>
      </c>
      <c r="D89" s="232"/>
      <c r="E89" s="232"/>
      <c r="F89" s="149"/>
    </row>
  </sheetData>
  <mergeCells count="347">
    <mergeCell ref="C22:E22"/>
    <mergeCell ref="G22:I22"/>
    <mergeCell ref="J22:L22"/>
    <mergeCell ref="AR22:AS22"/>
    <mergeCell ref="AT22:AU22"/>
    <mergeCell ref="AV22:AW22"/>
    <mergeCell ref="AX22:BA22"/>
    <mergeCell ref="BB22:BC22"/>
    <mergeCell ref="B50:E50"/>
    <mergeCell ref="G50:I50"/>
    <mergeCell ref="J50:L50"/>
    <mergeCell ref="AR50:AS50"/>
    <mergeCell ref="AT50:AU50"/>
    <mergeCell ref="C48:E48"/>
    <mergeCell ref="G48:I48"/>
    <mergeCell ref="J48:L48"/>
    <mergeCell ref="AR48:AS48"/>
    <mergeCell ref="C49:E49"/>
    <mergeCell ref="G49:I49"/>
    <mergeCell ref="J49:L49"/>
    <mergeCell ref="AR49:AS49"/>
    <mergeCell ref="B44:B49"/>
    <mergeCell ref="C44:E44"/>
    <mergeCell ref="G44:I44"/>
    <mergeCell ref="C18:E18"/>
    <mergeCell ref="G18:I18"/>
    <mergeCell ref="J18:L18"/>
    <mergeCell ref="AR18:AS18"/>
    <mergeCell ref="AT18:AU18"/>
    <mergeCell ref="AV18:AW18"/>
    <mergeCell ref="AX18:BA18"/>
    <mergeCell ref="BB18:BC18"/>
    <mergeCell ref="C19:E19"/>
    <mergeCell ref="G19:I19"/>
    <mergeCell ref="J19:L19"/>
    <mergeCell ref="AR19:AS19"/>
    <mergeCell ref="AT19:AU19"/>
    <mergeCell ref="AV19:AW19"/>
    <mergeCell ref="AX19:BA19"/>
    <mergeCell ref="BB19:BC19"/>
    <mergeCell ref="C20:E20"/>
    <mergeCell ref="G20:I20"/>
    <mergeCell ref="J20:L20"/>
    <mergeCell ref="AR20:AS20"/>
    <mergeCell ref="AT20:AU20"/>
    <mergeCell ref="AV20:AW20"/>
    <mergeCell ref="AX20:BA20"/>
    <mergeCell ref="BB20:BC20"/>
    <mergeCell ref="C21:E21"/>
    <mergeCell ref="G21:I21"/>
    <mergeCell ref="J21:L21"/>
    <mergeCell ref="AR21:AS21"/>
    <mergeCell ref="AT21:AU21"/>
    <mergeCell ref="AV21:AW21"/>
    <mergeCell ref="AX21:BA21"/>
    <mergeCell ref="BB21:BC21"/>
    <mergeCell ref="C82:BC83"/>
    <mergeCell ref="C55:E55"/>
    <mergeCell ref="J55:L55"/>
    <mergeCell ref="C56:E56"/>
    <mergeCell ref="J56:L56"/>
    <mergeCell ref="B51:B56"/>
    <mergeCell ref="C51:E51"/>
    <mergeCell ref="J51:L51"/>
    <mergeCell ref="C53:E53"/>
    <mergeCell ref="J53:L53"/>
    <mergeCell ref="C54:E54"/>
    <mergeCell ref="J54:L54"/>
    <mergeCell ref="G51:G56"/>
    <mergeCell ref="I51:I56"/>
    <mergeCell ref="AR51:AU51"/>
    <mergeCell ref="AR52:AU53"/>
    <mergeCell ref="AR54:AU54"/>
    <mergeCell ref="AR55:AU56"/>
    <mergeCell ref="G57:H57"/>
    <mergeCell ref="I57:L57"/>
    <mergeCell ref="J44:L44"/>
    <mergeCell ref="AR44:AS44"/>
    <mergeCell ref="AT44:AU48"/>
    <mergeCell ref="C45:E45"/>
    <mergeCell ref="AT49:AU49"/>
    <mergeCell ref="G45:I45"/>
    <mergeCell ref="J45:L45"/>
    <mergeCell ref="AR45:AS45"/>
    <mergeCell ref="C47:E47"/>
    <mergeCell ref="G47:I47"/>
    <mergeCell ref="J47:L47"/>
    <mergeCell ref="AR47:AS47"/>
    <mergeCell ref="B43:L43"/>
    <mergeCell ref="AR43:AS43"/>
    <mergeCell ref="AX41:BA41"/>
    <mergeCell ref="BB41:BC41"/>
    <mergeCell ref="AX39:BA39"/>
    <mergeCell ref="BB39:BC39"/>
    <mergeCell ref="C40:E40"/>
    <mergeCell ref="G40:I40"/>
    <mergeCell ref="J40:L40"/>
    <mergeCell ref="AR40:AS40"/>
    <mergeCell ref="AT40:AU40"/>
    <mergeCell ref="AV40:AW40"/>
    <mergeCell ref="AX40:BA40"/>
    <mergeCell ref="BB40:BC40"/>
    <mergeCell ref="C39:E39"/>
    <mergeCell ref="G39:I39"/>
    <mergeCell ref="J39:L39"/>
    <mergeCell ref="AR39:AS39"/>
    <mergeCell ref="AT39:AU39"/>
    <mergeCell ref="AV39:AW39"/>
    <mergeCell ref="AR41:AS41"/>
    <mergeCell ref="AT41:AU41"/>
    <mergeCell ref="AX37:BA37"/>
    <mergeCell ref="BB37:BC37"/>
    <mergeCell ref="C38:E38"/>
    <mergeCell ref="G38:I38"/>
    <mergeCell ref="J38:L38"/>
    <mergeCell ref="AR38:AS38"/>
    <mergeCell ref="AT38:AU38"/>
    <mergeCell ref="AV38:AW38"/>
    <mergeCell ref="AX38:BA38"/>
    <mergeCell ref="BB38:BC38"/>
    <mergeCell ref="C37:E37"/>
    <mergeCell ref="G37:I37"/>
    <mergeCell ref="J37:L37"/>
    <mergeCell ref="AR37:AS37"/>
    <mergeCell ref="AT37:AU37"/>
    <mergeCell ref="AV37:AW37"/>
    <mergeCell ref="AX35:BA35"/>
    <mergeCell ref="BB35:BC35"/>
    <mergeCell ref="C36:E36"/>
    <mergeCell ref="G36:I36"/>
    <mergeCell ref="J36:L36"/>
    <mergeCell ref="AR36:AS36"/>
    <mergeCell ref="AT36:AU36"/>
    <mergeCell ref="AV36:AW36"/>
    <mergeCell ref="AX36:BA36"/>
    <mergeCell ref="BB36:BC36"/>
    <mergeCell ref="C35:E35"/>
    <mergeCell ref="G35:I35"/>
    <mergeCell ref="J35:L35"/>
    <mergeCell ref="AR35:AS35"/>
    <mergeCell ref="AT35:AU35"/>
    <mergeCell ref="AV35:AW35"/>
    <mergeCell ref="AX33:BA33"/>
    <mergeCell ref="BB33:BC33"/>
    <mergeCell ref="C34:E34"/>
    <mergeCell ref="G34:I34"/>
    <mergeCell ref="J34:L34"/>
    <mergeCell ref="AR34:AS34"/>
    <mergeCell ref="AT34:AU34"/>
    <mergeCell ref="AV34:AW34"/>
    <mergeCell ref="AX34:BA34"/>
    <mergeCell ref="BB34:BC34"/>
    <mergeCell ref="C33:E33"/>
    <mergeCell ref="G33:I33"/>
    <mergeCell ref="J33:L33"/>
    <mergeCell ref="AR33:AS33"/>
    <mergeCell ref="AT33:AU33"/>
    <mergeCell ref="AV33:AW33"/>
    <mergeCell ref="AX14:BA14"/>
    <mergeCell ref="BB14:BC14"/>
    <mergeCell ref="C17:E17"/>
    <mergeCell ref="G17:I17"/>
    <mergeCell ref="J17:L17"/>
    <mergeCell ref="AR17:AS17"/>
    <mergeCell ref="AT17:AU17"/>
    <mergeCell ref="AV17:AW17"/>
    <mergeCell ref="AX17:BA17"/>
    <mergeCell ref="BB17:BC17"/>
    <mergeCell ref="C14:E14"/>
    <mergeCell ref="G14:I14"/>
    <mergeCell ref="J14:L14"/>
    <mergeCell ref="AR14:AS14"/>
    <mergeCell ref="AT14:AU14"/>
    <mergeCell ref="AV14:AW14"/>
    <mergeCell ref="AX15:BA15"/>
    <mergeCell ref="BB15:BC15"/>
    <mergeCell ref="AX16:BA16"/>
    <mergeCell ref="BB16:BC16"/>
    <mergeCell ref="AX12:BA12"/>
    <mergeCell ref="BB12:BC12"/>
    <mergeCell ref="C13:E13"/>
    <mergeCell ref="G13:I13"/>
    <mergeCell ref="J13:L13"/>
    <mergeCell ref="AR13:AS13"/>
    <mergeCell ref="AT13:AU13"/>
    <mergeCell ref="AV13:AW13"/>
    <mergeCell ref="AX13:BA13"/>
    <mergeCell ref="BB13:BC13"/>
    <mergeCell ref="C12:E12"/>
    <mergeCell ref="G12:I12"/>
    <mergeCell ref="J12:L12"/>
    <mergeCell ref="AR12:AS12"/>
    <mergeCell ref="AT12:AU12"/>
    <mergeCell ref="AV12:AW12"/>
    <mergeCell ref="AX10:BA10"/>
    <mergeCell ref="BB10:BC10"/>
    <mergeCell ref="C11:E11"/>
    <mergeCell ref="G11:I11"/>
    <mergeCell ref="J11:L11"/>
    <mergeCell ref="AR11:AS11"/>
    <mergeCell ref="AT11:AU11"/>
    <mergeCell ref="AV11:AW11"/>
    <mergeCell ref="AX11:BA11"/>
    <mergeCell ref="BB11:BC11"/>
    <mergeCell ref="C10:E10"/>
    <mergeCell ref="G10:I10"/>
    <mergeCell ref="J10:L10"/>
    <mergeCell ref="AR10:AS10"/>
    <mergeCell ref="AT10:AU10"/>
    <mergeCell ref="AV10:AW10"/>
    <mergeCell ref="AX9:BA9"/>
    <mergeCell ref="BB9:BC9"/>
    <mergeCell ref="C7:L7"/>
    <mergeCell ref="AR7:AS7"/>
    <mergeCell ref="AV7:AW7"/>
    <mergeCell ref="AX7:BA7"/>
    <mergeCell ref="BB7:BC7"/>
    <mergeCell ref="C8:L8"/>
    <mergeCell ref="AR8:AS8"/>
    <mergeCell ref="AT8:AU8"/>
    <mergeCell ref="AV8:AW8"/>
    <mergeCell ref="AX8:BA8"/>
    <mergeCell ref="AX5:BA5"/>
    <mergeCell ref="BB5:BC5"/>
    <mergeCell ref="B6:B8"/>
    <mergeCell ref="C6:L6"/>
    <mergeCell ref="AR6:AS6"/>
    <mergeCell ref="AT6:AU7"/>
    <mergeCell ref="AV6:AW6"/>
    <mergeCell ref="AX6:BA6"/>
    <mergeCell ref="BB6:BC6"/>
    <mergeCell ref="BB8:BC8"/>
    <mergeCell ref="Z1:AI1"/>
    <mergeCell ref="AP4:AT4"/>
    <mergeCell ref="B5:L5"/>
    <mergeCell ref="AR5:AS5"/>
    <mergeCell ref="AT5:AU5"/>
    <mergeCell ref="B59:AV61"/>
    <mergeCell ref="C15:E15"/>
    <mergeCell ref="G15:I15"/>
    <mergeCell ref="J15:L15"/>
    <mergeCell ref="AR15:AS15"/>
    <mergeCell ref="AT15:AU15"/>
    <mergeCell ref="AV15:AW15"/>
    <mergeCell ref="C16:E16"/>
    <mergeCell ref="G16:I16"/>
    <mergeCell ref="J16:L16"/>
    <mergeCell ref="AR16:AS16"/>
    <mergeCell ref="AT16:AU16"/>
    <mergeCell ref="AV16:AW16"/>
    <mergeCell ref="AV5:AW5"/>
    <mergeCell ref="AR9:AS9"/>
    <mergeCell ref="AT9:AU9"/>
    <mergeCell ref="AV9:AW9"/>
    <mergeCell ref="AV41:AW41"/>
    <mergeCell ref="AT43:AU43"/>
    <mergeCell ref="C23:E23"/>
    <mergeCell ref="G23:I23"/>
    <mergeCell ref="J23:L23"/>
    <mergeCell ref="AR23:AS23"/>
    <mergeCell ref="AT23:AU23"/>
    <mergeCell ref="AV23:AW23"/>
    <mergeCell ref="AX23:BA23"/>
    <mergeCell ref="BB23:BC23"/>
    <mergeCell ref="C24:E24"/>
    <mergeCell ref="G24:I24"/>
    <mergeCell ref="J24:L24"/>
    <mergeCell ref="AR24:AS24"/>
    <mergeCell ref="AT24:AU24"/>
    <mergeCell ref="AV24:AW24"/>
    <mergeCell ref="AX24:BA24"/>
    <mergeCell ref="BB24:BC24"/>
    <mergeCell ref="C25:E25"/>
    <mergeCell ref="G25:I25"/>
    <mergeCell ref="J25:L25"/>
    <mergeCell ref="AR25:AS25"/>
    <mergeCell ref="AT25:AU25"/>
    <mergeCell ref="AV25:AW25"/>
    <mergeCell ref="AX25:BA25"/>
    <mergeCell ref="BB25:BC25"/>
    <mergeCell ref="C26:E26"/>
    <mergeCell ref="G26:I26"/>
    <mergeCell ref="J26:L26"/>
    <mergeCell ref="AR26:AS26"/>
    <mergeCell ref="AT26:AU26"/>
    <mergeCell ref="AV26:AW26"/>
    <mergeCell ref="AX26:BA26"/>
    <mergeCell ref="BB26:BC26"/>
    <mergeCell ref="C27:E27"/>
    <mergeCell ref="G27:I27"/>
    <mergeCell ref="J27:L27"/>
    <mergeCell ref="AR27:AS27"/>
    <mergeCell ref="AT27:AU27"/>
    <mergeCell ref="AV27:AW27"/>
    <mergeCell ref="AX27:BA27"/>
    <mergeCell ref="BB27:BC27"/>
    <mergeCell ref="C28:E28"/>
    <mergeCell ref="G28:I28"/>
    <mergeCell ref="J28:L28"/>
    <mergeCell ref="AR28:AS28"/>
    <mergeCell ref="AT28:AU28"/>
    <mergeCell ref="AV28:AW28"/>
    <mergeCell ref="AX28:BA28"/>
    <mergeCell ref="BB28:BC28"/>
    <mergeCell ref="AX29:BA29"/>
    <mergeCell ref="BB29:BC29"/>
    <mergeCell ref="C30:E30"/>
    <mergeCell ref="G30:I30"/>
    <mergeCell ref="J30:L30"/>
    <mergeCell ref="AR30:AS30"/>
    <mergeCell ref="AT30:AU30"/>
    <mergeCell ref="AX30:BA30"/>
    <mergeCell ref="BB30:BC30"/>
    <mergeCell ref="AX31:BA31"/>
    <mergeCell ref="BB31:BC31"/>
    <mergeCell ref="C32:E32"/>
    <mergeCell ref="G32:I32"/>
    <mergeCell ref="J32:L32"/>
    <mergeCell ref="AR32:AS32"/>
    <mergeCell ref="AT32:AU32"/>
    <mergeCell ref="AV32:AW32"/>
    <mergeCell ref="AX32:BA32"/>
    <mergeCell ref="BB32:BC32"/>
    <mergeCell ref="C87:E87"/>
    <mergeCell ref="C88:E88"/>
    <mergeCell ref="C89:E89"/>
    <mergeCell ref="AV29:AV31"/>
    <mergeCell ref="C46:E46"/>
    <mergeCell ref="G46:I46"/>
    <mergeCell ref="J46:L46"/>
    <mergeCell ref="AR46:AS46"/>
    <mergeCell ref="C52:E52"/>
    <mergeCell ref="J52:L52"/>
    <mergeCell ref="C84:E84"/>
    <mergeCell ref="C85:E85"/>
    <mergeCell ref="C86:E86"/>
    <mergeCell ref="C31:E31"/>
    <mergeCell ref="G31:I31"/>
    <mergeCell ref="J31:L31"/>
    <mergeCell ref="AR31:AS31"/>
    <mergeCell ref="AT31:AU31"/>
    <mergeCell ref="C29:E29"/>
    <mergeCell ref="G29:I29"/>
    <mergeCell ref="J29:L29"/>
    <mergeCell ref="AR29:AS29"/>
    <mergeCell ref="AT29:AU29"/>
    <mergeCell ref="AP41:AQ41"/>
  </mergeCells>
  <phoneticPr fontId="2"/>
  <dataValidations count="3">
    <dataValidation type="list" allowBlank="1" showInputMessage="1" showErrorMessage="1" sqref="M57:AQ57">
      <formula1>指定以外</formula1>
    </dataValidation>
    <dataValidation type="list" allowBlank="1" showInputMessage="1" showErrorMessage="1" sqref="B57">
      <formula1>#REF!</formula1>
    </dataValidation>
    <dataValidation type="list" allowBlank="1" showInputMessage="1" showErrorMessage="1" sqref="C11:E40 F20:F40">
      <formula1>$C$84:$C$89</formula1>
    </dataValidation>
  </dataValidations>
  <printOptions horizontalCentered="1"/>
  <pageMargins left="0.51181102362204722" right="0.51181102362204722" top="0.86614173228346458" bottom="0.11811023622047245" header="0.51181102362204722" footer="0.31496062992125984"/>
  <pageSetup paperSize="9" scale="50" fitToHeight="2" orientation="landscape" cellComments="asDisplayed" r:id="rId1"/>
  <headerFooter>
    <oddFooter>&amp;R＜個人防護具分＞</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showGridLines="0" view="pageBreakPreview" zoomScale="70" zoomScaleNormal="89" zoomScaleSheetLayoutView="70" workbookViewId="0">
      <selection activeCell="F50" sqref="F50"/>
    </sheetView>
  </sheetViews>
  <sheetFormatPr defaultColWidth="9" defaultRowHeight="13"/>
  <cols>
    <col min="1" max="1" width="3.08984375" style="51" customWidth="1"/>
    <col min="2" max="2" width="14.7265625" style="51" customWidth="1"/>
    <col min="3" max="3" width="7.453125" style="51" customWidth="1"/>
    <col min="4" max="4" width="4.90625" style="51" customWidth="1"/>
    <col min="5" max="5" width="12.90625" style="52" customWidth="1"/>
    <col min="6" max="6" width="44" style="52" customWidth="1"/>
    <col min="7" max="7" width="1.453125" style="51" customWidth="1"/>
    <col min="8" max="9" width="9.7265625" style="51" customWidth="1"/>
    <col min="10" max="15" width="5" style="51" customWidth="1"/>
    <col min="16" max="16384" width="9" style="51"/>
  </cols>
  <sheetData>
    <row r="1" spans="1:15">
      <c r="A1" s="51" t="s">
        <v>235</v>
      </c>
    </row>
    <row r="2" spans="1:15" ht="15.75" customHeight="1"/>
    <row r="3" spans="1:15" ht="24" customHeight="1">
      <c r="B3" s="421" t="s">
        <v>105</v>
      </c>
      <c r="C3" s="421"/>
      <c r="D3" s="421"/>
      <c r="E3" s="421"/>
      <c r="F3" s="421"/>
      <c r="G3" s="31"/>
      <c r="H3" s="31"/>
      <c r="I3" s="31"/>
      <c r="J3" s="31"/>
      <c r="K3" s="31"/>
      <c r="L3" s="31"/>
      <c r="M3" s="31"/>
      <c r="N3" s="31"/>
      <c r="O3" s="31"/>
    </row>
    <row r="4" spans="1:15" ht="15.75" customHeight="1">
      <c r="B4" s="53"/>
      <c r="C4" s="53"/>
      <c r="D4" s="53"/>
      <c r="E4" s="54"/>
      <c r="F4" s="54"/>
      <c r="G4" s="31"/>
      <c r="H4" s="31"/>
      <c r="I4" s="31"/>
      <c r="J4" s="31"/>
      <c r="K4" s="31"/>
      <c r="L4" s="31"/>
      <c r="M4" s="31"/>
      <c r="N4" s="31"/>
      <c r="O4" s="31"/>
    </row>
    <row r="5" spans="1:15" ht="22.5" customHeight="1">
      <c r="E5" s="422" t="str">
        <f>+"事業者名："&amp;様式第3号!$F$8</f>
        <v>事業者名：医療法人○○会　△△病院</v>
      </c>
      <c r="F5" s="422"/>
    </row>
    <row r="6" spans="1:15" ht="15.75" customHeight="1"/>
    <row r="7" spans="1:15" s="31" customFormat="1">
      <c r="B7" s="423"/>
      <c r="C7" s="423"/>
      <c r="D7" s="423"/>
      <c r="E7" s="424"/>
      <c r="F7" s="424"/>
    </row>
    <row r="8" spans="1:15" ht="22.5" customHeight="1">
      <c r="A8" s="425" t="s">
        <v>74</v>
      </c>
      <c r="B8" s="426"/>
      <c r="C8" s="427"/>
      <c r="D8" s="72" t="s">
        <v>104</v>
      </c>
      <c r="E8" s="55" t="s">
        <v>53</v>
      </c>
      <c r="F8" s="56" t="s">
        <v>54</v>
      </c>
      <c r="I8" s="57"/>
    </row>
    <row r="9" spans="1:15" ht="18" hidden="1" customHeight="1">
      <c r="A9" s="428" t="s">
        <v>106</v>
      </c>
      <c r="B9" s="429"/>
      <c r="C9" s="430"/>
      <c r="D9" s="73"/>
      <c r="E9" s="82"/>
      <c r="F9" s="437"/>
    </row>
    <row r="10" spans="1:15" ht="18" hidden="1" customHeight="1">
      <c r="A10" s="431"/>
      <c r="B10" s="432"/>
      <c r="C10" s="433"/>
      <c r="D10" s="74"/>
      <c r="E10" s="82"/>
      <c r="F10" s="438"/>
    </row>
    <row r="11" spans="1:15" ht="18" hidden="1" customHeight="1">
      <c r="A11" s="431"/>
      <c r="B11" s="432"/>
      <c r="C11" s="433"/>
      <c r="D11" s="74"/>
      <c r="E11" s="82"/>
      <c r="F11" s="438"/>
    </row>
    <row r="12" spans="1:15" ht="18" hidden="1" customHeight="1">
      <c r="A12" s="431"/>
      <c r="B12" s="432"/>
      <c r="C12" s="433"/>
      <c r="D12" s="74"/>
      <c r="E12" s="82"/>
      <c r="F12" s="438"/>
    </row>
    <row r="13" spans="1:15" ht="18" hidden="1" customHeight="1">
      <c r="A13" s="431"/>
      <c r="B13" s="432"/>
      <c r="C13" s="433"/>
      <c r="D13" s="74"/>
      <c r="E13" s="82"/>
      <c r="F13" s="438"/>
    </row>
    <row r="14" spans="1:15" ht="18" hidden="1" customHeight="1">
      <c r="A14" s="431"/>
      <c r="B14" s="432"/>
      <c r="C14" s="433"/>
      <c r="D14" s="74"/>
      <c r="E14" s="82"/>
      <c r="F14" s="438"/>
    </row>
    <row r="15" spans="1:15" ht="18" hidden="1" customHeight="1">
      <c r="A15" s="431"/>
      <c r="B15" s="432"/>
      <c r="C15" s="433"/>
      <c r="D15" s="74"/>
      <c r="E15" s="82"/>
      <c r="F15" s="438"/>
    </row>
    <row r="16" spans="1:15" ht="18" hidden="1" customHeight="1">
      <c r="A16" s="431"/>
      <c r="B16" s="432"/>
      <c r="C16" s="433"/>
      <c r="D16" s="74"/>
      <c r="E16" s="82"/>
      <c r="F16" s="438"/>
    </row>
    <row r="17" spans="1:14" ht="18" hidden="1" customHeight="1">
      <c r="A17" s="431"/>
      <c r="B17" s="432"/>
      <c r="C17" s="433"/>
      <c r="D17" s="74"/>
      <c r="E17" s="82"/>
      <c r="F17" s="438"/>
    </row>
    <row r="18" spans="1:14" ht="18" hidden="1" customHeight="1">
      <c r="A18" s="431"/>
      <c r="B18" s="432"/>
      <c r="C18" s="433"/>
      <c r="D18" s="74"/>
      <c r="E18" s="82"/>
      <c r="F18" s="438"/>
      <c r="N18" s="58"/>
    </row>
    <row r="19" spans="1:14" ht="18" hidden="1" customHeight="1">
      <c r="A19" s="434"/>
      <c r="B19" s="435"/>
      <c r="C19" s="436"/>
      <c r="D19" s="74"/>
      <c r="E19" s="82"/>
      <c r="F19" s="439"/>
    </row>
    <row r="20" spans="1:14" ht="18" hidden="1" customHeight="1">
      <c r="A20" s="440" t="s">
        <v>107</v>
      </c>
      <c r="B20" s="441"/>
      <c r="C20" s="442"/>
      <c r="D20" s="73"/>
      <c r="E20" s="82"/>
      <c r="F20" s="437" t="s">
        <v>135</v>
      </c>
    </row>
    <row r="21" spans="1:14" ht="18" hidden="1" customHeight="1">
      <c r="A21" s="443"/>
      <c r="B21" s="444"/>
      <c r="C21" s="445"/>
      <c r="D21" s="73"/>
      <c r="E21" s="82"/>
      <c r="F21" s="438"/>
    </row>
    <row r="22" spans="1:14" ht="18" customHeight="1">
      <c r="A22" s="428" t="s">
        <v>108</v>
      </c>
      <c r="B22" s="429"/>
      <c r="C22" s="430"/>
      <c r="D22" s="449" t="s">
        <v>196</v>
      </c>
      <c r="E22" s="452" t="s">
        <v>211</v>
      </c>
      <c r="F22" s="446" t="s">
        <v>223</v>
      </c>
    </row>
    <row r="23" spans="1:14" ht="18" customHeight="1">
      <c r="A23" s="431"/>
      <c r="B23" s="432"/>
      <c r="C23" s="433"/>
      <c r="D23" s="450"/>
      <c r="E23" s="453"/>
      <c r="F23" s="447"/>
    </row>
    <row r="24" spans="1:14" ht="18" customHeight="1">
      <c r="A24" s="431"/>
      <c r="B24" s="432"/>
      <c r="C24" s="433"/>
      <c r="D24" s="450"/>
      <c r="E24" s="453"/>
      <c r="F24" s="447"/>
    </row>
    <row r="25" spans="1:14" ht="18" customHeight="1">
      <c r="A25" s="431"/>
      <c r="B25" s="432"/>
      <c r="C25" s="433"/>
      <c r="D25" s="450"/>
      <c r="E25" s="453"/>
      <c r="F25" s="447"/>
    </row>
    <row r="26" spans="1:14" ht="18" customHeight="1">
      <c r="A26" s="431"/>
      <c r="B26" s="432"/>
      <c r="C26" s="433"/>
      <c r="D26" s="450"/>
      <c r="E26" s="453"/>
      <c r="F26" s="447"/>
    </row>
    <row r="27" spans="1:14" ht="18" customHeight="1">
      <c r="A27" s="431"/>
      <c r="B27" s="432"/>
      <c r="C27" s="433"/>
      <c r="D27" s="450"/>
      <c r="E27" s="453"/>
      <c r="F27" s="447"/>
    </row>
    <row r="28" spans="1:14" ht="18" customHeight="1">
      <c r="A28" s="431"/>
      <c r="B28" s="432"/>
      <c r="C28" s="433"/>
      <c r="D28" s="450"/>
      <c r="E28" s="453"/>
      <c r="F28" s="447"/>
    </row>
    <row r="29" spans="1:14" ht="18" customHeight="1">
      <c r="A29" s="431"/>
      <c r="B29" s="432"/>
      <c r="C29" s="433"/>
      <c r="D29" s="450"/>
      <c r="E29" s="453"/>
      <c r="F29" s="447"/>
    </row>
    <row r="30" spans="1:14" ht="360.75" customHeight="1">
      <c r="A30" s="434"/>
      <c r="B30" s="435"/>
      <c r="C30" s="436"/>
      <c r="D30" s="451"/>
      <c r="E30" s="454"/>
      <c r="F30" s="448"/>
    </row>
    <row r="31" spans="1:14" ht="18" hidden="1" customHeight="1">
      <c r="A31" s="428" t="s">
        <v>109</v>
      </c>
      <c r="B31" s="429"/>
      <c r="C31" s="430"/>
      <c r="D31" s="80"/>
      <c r="E31" s="82"/>
      <c r="F31" s="437" t="s">
        <v>135</v>
      </c>
    </row>
    <row r="32" spans="1:14" ht="18" hidden="1" customHeight="1">
      <c r="A32" s="431"/>
      <c r="B32" s="432"/>
      <c r="C32" s="433"/>
      <c r="D32" s="80"/>
      <c r="E32" s="82"/>
      <c r="F32" s="438"/>
    </row>
    <row r="33" spans="1:6" ht="18" hidden="1" customHeight="1">
      <c r="A33" s="428" t="s">
        <v>55</v>
      </c>
      <c r="B33" s="429"/>
      <c r="C33" s="430"/>
      <c r="D33" s="80"/>
      <c r="E33" s="82"/>
      <c r="F33" s="437" t="s">
        <v>135</v>
      </c>
    </row>
    <row r="34" spans="1:6" ht="18" hidden="1" customHeight="1">
      <c r="A34" s="431"/>
      <c r="B34" s="432"/>
      <c r="C34" s="433"/>
      <c r="D34" s="80"/>
      <c r="E34" s="82"/>
      <c r="F34" s="438"/>
    </row>
    <row r="35" spans="1:6" ht="18" hidden="1" customHeight="1">
      <c r="A35" s="440" t="s">
        <v>110</v>
      </c>
      <c r="B35" s="441"/>
      <c r="C35" s="442"/>
      <c r="D35" s="80"/>
      <c r="E35" s="82"/>
      <c r="F35" s="437" t="s">
        <v>135</v>
      </c>
    </row>
    <row r="36" spans="1:6" ht="18" hidden="1" customHeight="1">
      <c r="A36" s="443"/>
      <c r="B36" s="444"/>
      <c r="C36" s="445"/>
      <c r="D36" s="80"/>
      <c r="E36" s="82"/>
      <c r="F36" s="438"/>
    </row>
    <row r="37" spans="1:6" ht="18" hidden="1" customHeight="1">
      <c r="A37" s="440" t="s">
        <v>103</v>
      </c>
      <c r="B37" s="429"/>
      <c r="C37" s="430"/>
      <c r="D37" s="81"/>
      <c r="E37" s="82"/>
      <c r="F37" s="437" t="s">
        <v>135</v>
      </c>
    </row>
    <row r="38" spans="1:6" ht="18" hidden="1" customHeight="1">
      <c r="A38" s="434"/>
      <c r="B38" s="435"/>
      <c r="C38" s="436"/>
      <c r="D38" s="74"/>
      <c r="E38" s="82"/>
      <c r="F38" s="439"/>
    </row>
    <row r="39" spans="1:6" ht="18" hidden="1" customHeight="1">
      <c r="A39" s="455" t="s">
        <v>138</v>
      </c>
      <c r="B39" s="456"/>
      <c r="C39" s="456"/>
      <c r="D39" s="74"/>
      <c r="E39" s="82"/>
      <c r="F39" s="437" t="s">
        <v>135</v>
      </c>
    </row>
    <row r="40" spans="1:6" ht="18" hidden="1" customHeight="1">
      <c r="A40" s="456"/>
      <c r="B40" s="456"/>
      <c r="C40" s="456"/>
      <c r="D40" s="74"/>
      <c r="E40" s="82"/>
      <c r="F40" s="439"/>
    </row>
    <row r="41" spans="1:6" ht="18" hidden="1" customHeight="1">
      <c r="A41" s="440" t="s">
        <v>139</v>
      </c>
      <c r="B41" s="429"/>
      <c r="C41" s="430"/>
      <c r="D41" s="74"/>
      <c r="E41" s="82"/>
      <c r="F41" s="437" t="s">
        <v>135</v>
      </c>
    </row>
    <row r="42" spans="1:6" ht="18" hidden="1" customHeight="1">
      <c r="A42" s="434"/>
      <c r="B42" s="435"/>
      <c r="C42" s="436"/>
      <c r="D42" s="74"/>
      <c r="E42" s="82"/>
      <c r="F42" s="439"/>
    </row>
  </sheetData>
  <mergeCells count="24">
    <mergeCell ref="F41:F42"/>
    <mergeCell ref="F39:F40"/>
    <mergeCell ref="A39:C40"/>
    <mergeCell ref="A41:C42"/>
    <mergeCell ref="A35:C36"/>
    <mergeCell ref="A37:C38"/>
    <mergeCell ref="F37:F38"/>
    <mergeCell ref="F35:F36"/>
    <mergeCell ref="A20:C21"/>
    <mergeCell ref="F20:F21"/>
    <mergeCell ref="A22:C30"/>
    <mergeCell ref="A31:C32"/>
    <mergeCell ref="A33:C34"/>
    <mergeCell ref="F33:F34"/>
    <mergeCell ref="F31:F32"/>
    <mergeCell ref="F22:F30"/>
    <mergeCell ref="D22:D30"/>
    <mergeCell ref="E22:E30"/>
    <mergeCell ref="B3:F3"/>
    <mergeCell ref="E5:F5"/>
    <mergeCell ref="B7:F7"/>
    <mergeCell ref="A8:C8"/>
    <mergeCell ref="A9:C19"/>
    <mergeCell ref="F9:F19"/>
  </mergeCells>
  <phoneticPr fontId="2"/>
  <printOptions horizontalCentered="1"/>
  <pageMargins left="0.70866141732283472" right="0.70866141732283472" top="0.74803149606299213" bottom="0.74803149606299213" header="0.31496062992125984" footer="0.31496062992125984"/>
  <pageSetup paperSize="9" fitToHeight="0" orientation="portrait" cellComments="asDisplayed" r:id="rId1"/>
  <headerFooter>
    <oddFooter>&amp;R＜個人防護具分＞</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101"/>
  <sheetViews>
    <sheetView view="pageBreakPreview" topLeftCell="A49" zoomScaleNormal="100" zoomScaleSheetLayoutView="100" workbookViewId="0">
      <selection activeCell="BF64" sqref="BF64"/>
    </sheetView>
  </sheetViews>
  <sheetFormatPr defaultColWidth="9" defaultRowHeight="13"/>
  <cols>
    <col min="1" max="84" width="2.453125" style="2" customWidth="1"/>
    <col min="85" max="16384" width="9" style="2"/>
  </cols>
  <sheetData>
    <row r="1" spans="1:37" ht="13.5" customHeight="1">
      <c r="A1" s="76"/>
      <c r="B1" s="76"/>
      <c r="C1" s="76"/>
      <c r="D1" s="76"/>
      <c r="E1" s="76"/>
      <c r="F1" s="76"/>
      <c r="AK1" s="6"/>
    </row>
    <row r="2" spans="1:37" ht="13.5" customHeight="1">
      <c r="B2" s="492" t="s">
        <v>11</v>
      </c>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6"/>
      <c r="AK2" s="6"/>
    </row>
    <row r="3" spans="1:37">
      <c r="AA3" s="493" t="str">
        <f>様式第3号!I2</f>
        <v>令和〇年〇月〇日</v>
      </c>
      <c r="AB3" s="494"/>
      <c r="AC3" s="494"/>
      <c r="AD3" s="494"/>
      <c r="AE3" s="494"/>
      <c r="AF3" s="494"/>
      <c r="AG3" s="494"/>
      <c r="AH3" s="494"/>
      <c r="AI3" s="494"/>
      <c r="AJ3" s="7"/>
      <c r="AK3" s="7"/>
    </row>
    <row r="5" spans="1:37">
      <c r="B5" s="2" t="s">
        <v>12</v>
      </c>
    </row>
    <row r="7" spans="1:37">
      <c r="S7" s="495" t="s">
        <v>13</v>
      </c>
      <c r="T7" s="495"/>
      <c r="U7" s="495"/>
      <c r="V7" s="495"/>
      <c r="W7" s="495"/>
      <c r="X7" s="469" t="str">
        <f>様式第3号!F6</f>
        <v>福岡県○〇市×××１丁目２－３</v>
      </c>
      <c r="Y7" s="469"/>
      <c r="Z7" s="469"/>
      <c r="AA7" s="469"/>
      <c r="AB7" s="469"/>
      <c r="AC7" s="469"/>
      <c r="AD7" s="469"/>
      <c r="AE7" s="469"/>
      <c r="AF7" s="469"/>
      <c r="AG7" s="469"/>
      <c r="AH7" s="469"/>
      <c r="AI7" s="469"/>
      <c r="AJ7" s="469"/>
    </row>
    <row r="8" spans="1:37">
      <c r="S8" s="495"/>
      <c r="T8" s="495"/>
      <c r="U8" s="495"/>
      <c r="V8" s="495"/>
      <c r="W8" s="495"/>
      <c r="X8" s="469"/>
      <c r="Y8" s="469"/>
      <c r="Z8" s="469"/>
      <c r="AA8" s="469"/>
      <c r="AB8" s="469"/>
      <c r="AC8" s="469"/>
      <c r="AD8" s="469"/>
      <c r="AE8" s="469"/>
      <c r="AF8" s="469"/>
      <c r="AG8" s="469"/>
      <c r="AH8" s="469"/>
      <c r="AI8" s="469"/>
      <c r="AJ8" s="469"/>
    </row>
    <row r="9" spans="1:37">
      <c r="S9" s="495" t="s">
        <v>57</v>
      </c>
      <c r="T9" s="495"/>
      <c r="U9" s="495"/>
      <c r="V9" s="495"/>
      <c r="W9" s="495"/>
      <c r="X9" s="469" t="str">
        <f>様式第3号!F8</f>
        <v>医療法人○○会　△△病院</v>
      </c>
      <c r="Y9" s="469"/>
      <c r="Z9" s="469"/>
      <c r="AA9" s="469"/>
      <c r="AB9" s="469"/>
      <c r="AC9" s="469"/>
      <c r="AD9" s="469"/>
      <c r="AE9" s="469"/>
      <c r="AF9" s="469"/>
      <c r="AG9" s="469"/>
      <c r="AH9" s="469"/>
      <c r="AI9" s="469"/>
      <c r="AJ9" s="469"/>
    </row>
    <row r="10" spans="1:37">
      <c r="S10" s="495"/>
      <c r="T10" s="495"/>
      <c r="U10" s="495"/>
      <c r="V10" s="495"/>
      <c r="W10" s="495"/>
      <c r="X10" s="469"/>
      <c r="Y10" s="469"/>
      <c r="Z10" s="469"/>
      <c r="AA10" s="469"/>
      <c r="AB10" s="469"/>
      <c r="AC10" s="469"/>
      <c r="AD10" s="469"/>
      <c r="AE10" s="469"/>
      <c r="AF10" s="469"/>
      <c r="AG10" s="469"/>
      <c r="AH10" s="469"/>
      <c r="AI10" s="469"/>
      <c r="AJ10" s="469"/>
    </row>
    <row r="11" spans="1:37" ht="13.5" customHeight="1">
      <c r="S11" s="495" t="s">
        <v>59</v>
      </c>
      <c r="T11" s="495"/>
      <c r="U11" s="495"/>
      <c r="V11" s="495"/>
      <c r="W11" s="495"/>
      <c r="X11" s="469" t="str">
        <f>様式第3号!F10</f>
        <v>理事長　福岡　太郎</v>
      </c>
      <c r="Y11" s="469"/>
      <c r="Z11" s="469"/>
      <c r="AA11" s="469"/>
      <c r="AB11" s="469"/>
      <c r="AC11" s="469"/>
      <c r="AD11" s="469"/>
      <c r="AE11" s="469"/>
      <c r="AF11" s="469"/>
      <c r="AG11" s="469"/>
      <c r="AH11" s="469"/>
      <c r="AI11" s="469"/>
      <c r="AJ11" s="469"/>
    </row>
    <row r="12" spans="1:37">
      <c r="S12" s="495"/>
      <c r="T12" s="495"/>
      <c r="U12" s="495"/>
      <c r="V12" s="495"/>
      <c r="W12" s="495"/>
      <c r="X12" s="469"/>
      <c r="Y12" s="469"/>
      <c r="Z12" s="469"/>
      <c r="AA12" s="469"/>
      <c r="AB12" s="469"/>
      <c r="AC12" s="469"/>
      <c r="AD12" s="469"/>
      <c r="AE12" s="469"/>
      <c r="AF12" s="469"/>
      <c r="AG12" s="469"/>
      <c r="AH12" s="469"/>
      <c r="AI12" s="469"/>
      <c r="AJ12" s="469"/>
    </row>
    <row r="13" spans="1:37" ht="15" customHeight="1">
      <c r="A13" s="490" t="s">
        <v>224</v>
      </c>
      <c r="B13" s="490"/>
      <c r="C13" s="490"/>
      <c r="D13" s="490"/>
      <c r="E13" s="490"/>
      <c r="F13" s="490"/>
      <c r="G13" s="490"/>
      <c r="H13" s="490"/>
      <c r="I13" s="490"/>
      <c r="J13" s="490"/>
      <c r="K13" s="490"/>
      <c r="L13" s="490"/>
      <c r="M13" s="490"/>
      <c r="N13" s="490"/>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8"/>
    </row>
    <row r="14" spans="1:37" ht="15" customHeight="1">
      <c r="A14" s="490"/>
      <c r="B14" s="490"/>
      <c r="C14" s="490"/>
      <c r="D14" s="490"/>
      <c r="E14" s="490"/>
      <c r="F14" s="490"/>
      <c r="G14" s="490"/>
      <c r="H14" s="490"/>
      <c r="I14" s="490"/>
      <c r="J14" s="490"/>
      <c r="K14" s="490"/>
      <c r="L14" s="490"/>
      <c r="M14" s="490"/>
      <c r="N14" s="490"/>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8"/>
    </row>
    <row r="15" spans="1:37" ht="15" customHeight="1">
      <c r="A15" s="489" t="s">
        <v>14</v>
      </c>
      <c r="B15" s="489"/>
      <c r="C15" s="489"/>
      <c r="D15" s="489"/>
      <c r="E15" s="489"/>
      <c r="F15" s="489"/>
      <c r="G15" s="489"/>
      <c r="H15" s="489"/>
      <c r="I15" s="489"/>
      <c r="J15" s="489"/>
      <c r="K15" s="489"/>
      <c r="L15" s="489"/>
      <c r="M15" s="489"/>
      <c r="N15" s="489"/>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8"/>
    </row>
    <row r="16" spans="1:37" ht="15" customHeight="1">
      <c r="A16" s="489"/>
      <c r="B16" s="489"/>
      <c r="C16" s="489"/>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489"/>
      <c r="AK16" s="8"/>
    </row>
    <row r="17" spans="1:37" ht="15" customHeight="1">
      <c r="A17" s="490" t="s">
        <v>225</v>
      </c>
      <c r="B17" s="490"/>
      <c r="C17" s="490"/>
      <c r="D17" s="490"/>
      <c r="E17" s="490"/>
      <c r="F17" s="490"/>
      <c r="G17" s="490"/>
      <c r="H17" s="490"/>
      <c r="I17" s="490"/>
      <c r="J17" s="490"/>
      <c r="K17" s="490"/>
      <c r="L17" s="490"/>
      <c r="M17" s="490"/>
      <c r="N17" s="490"/>
      <c r="O17" s="490"/>
      <c r="P17" s="490"/>
      <c r="Q17" s="490"/>
      <c r="R17" s="490"/>
      <c r="S17" s="490"/>
      <c r="T17" s="490"/>
      <c r="U17" s="490"/>
      <c r="V17" s="490"/>
      <c r="W17" s="490"/>
      <c r="X17" s="490"/>
      <c r="Y17" s="490"/>
      <c r="Z17" s="490"/>
      <c r="AA17" s="490"/>
      <c r="AB17" s="490"/>
      <c r="AC17" s="490"/>
      <c r="AD17" s="490"/>
      <c r="AE17" s="490"/>
      <c r="AF17" s="490"/>
      <c r="AG17" s="490"/>
      <c r="AH17" s="490"/>
      <c r="AI17" s="490"/>
      <c r="AJ17" s="490"/>
      <c r="AK17" s="8"/>
    </row>
    <row r="18" spans="1:37" ht="15" customHeight="1">
      <c r="A18" s="490"/>
      <c r="B18" s="490"/>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8"/>
    </row>
    <row r="19" spans="1:37" ht="15" customHeight="1">
      <c r="A19" s="490"/>
      <c r="B19" s="490"/>
      <c r="C19" s="490"/>
      <c r="D19" s="490"/>
      <c r="E19" s="490"/>
      <c r="F19" s="490"/>
      <c r="G19" s="490"/>
      <c r="H19" s="490"/>
      <c r="I19" s="490"/>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8"/>
    </row>
    <row r="20" spans="1:37">
      <c r="B20" s="2" t="s">
        <v>15</v>
      </c>
    </row>
    <row r="22" spans="1:37">
      <c r="A22" s="482" t="s">
        <v>16</v>
      </c>
      <c r="B22" s="482"/>
      <c r="C22" s="482"/>
      <c r="D22" s="482"/>
      <c r="E22" s="482"/>
      <c r="F22" s="482"/>
      <c r="G22" s="482"/>
      <c r="H22" s="482"/>
      <c r="I22" s="482"/>
      <c r="J22" s="482"/>
      <c r="K22" s="482"/>
      <c r="L22" s="482"/>
      <c r="M22" s="482"/>
      <c r="N22" s="482"/>
      <c r="O22" s="482"/>
      <c r="P22" s="482"/>
      <c r="Q22" s="482"/>
      <c r="R22" s="482"/>
      <c r="S22" s="482"/>
      <c r="T22" s="482"/>
      <c r="U22" s="482"/>
      <c r="V22" s="482"/>
      <c r="W22" s="482"/>
      <c r="X22" s="482"/>
      <c r="Y22" s="482"/>
      <c r="Z22" s="482"/>
      <c r="AA22" s="482"/>
      <c r="AB22" s="482"/>
      <c r="AC22" s="482"/>
      <c r="AD22" s="482"/>
      <c r="AE22" s="482"/>
      <c r="AF22" s="482"/>
      <c r="AG22" s="482"/>
      <c r="AH22" s="482"/>
      <c r="AI22" s="482"/>
      <c r="AJ22" s="482"/>
      <c r="AK22" s="482"/>
    </row>
    <row r="23" spans="1:37">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row>
    <row r="24" spans="1:37" ht="13.5" customHeight="1">
      <c r="A24" s="489" t="s">
        <v>140</v>
      </c>
      <c r="B24" s="489"/>
      <c r="C24" s="489"/>
      <c r="D24" s="489"/>
      <c r="E24" s="489"/>
      <c r="F24" s="489"/>
      <c r="G24" s="489"/>
      <c r="H24" s="489"/>
      <c r="I24" s="489"/>
      <c r="J24" s="489"/>
      <c r="K24" s="489"/>
      <c r="L24" s="489"/>
      <c r="M24" s="489"/>
      <c r="N24" s="489"/>
      <c r="O24" s="489"/>
      <c r="P24" s="489"/>
      <c r="Q24" s="489"/>
      <c r="R24" s="489"/>
      <c r="S24" s="489"/>
      <c r="T24" s="489"/>
      <c r="U24" s="489"/>
      <c r="V24" s="489"/>
      <c r="W24" s="489"/>
      <c r="X24" s="489"/>
      <c r="Y24" s="489"/>
      <c r="Z24" s="489"/>
      <c r="AA24" s="489"/>
      <c r="AB24" s="489"/>
      <c r="AC24" s="489"/>
      <c r="AD24" s="489"/>
      <c r="AE24" s="489"/>
      <c r="AF24" s="489"/>
      <c r="AG24" s="489"/>
      <c r="AH24" s="489"/>
      <c r="AI24" s="489"/>
      <c r="AJ24" s="489"/>
      <c r="AK24" s="8"/>
    </row>
    <row r="25" spans="1:37" ht="26.15" customHeight="1">
      <c r="A25" s="489"/>
      <c r="B25" s="489"/>
      <c r="C25" s="489"/>
      <c r="D25" s="489"/>
      <c r="E25" s="489"/>
      <c r="F25" s="489"/>
      <c r="G25" s="489"/>
      <c r="H25" s="489"/>
      <c r="I25" s="489"/>
      <c r="J25" s="489"/>
      <c r="K25" s="489"/>
      <c r="L25" s="489"/>
      <c r="M25" s="489"/>
      <c r="N25" s="489"/>
      <c r="O25" s="489"/>
      <c r="P25" s="489"/>
      <c r="Q25" s="489"/>
      <c r="R25" s="489"/>
      <c r="S25" s="489"/>
      <c r="T25" s="489"/>
      <c r="U25" s="489"/>
      <c r="V25" s="489"/>
      <c r="W25" s="489"/>
      <c r="X25" s="489"/>
      <c r="Y25" s="489"/>
      <c r="Z25" s="489"/>
      <c r="AA25" s="489"/>
      <c r="AB25" s="489"/>
      <c r="AC25" s="489"/>
      <c r="AD25" s="489"/>
      <c r="AE25" s="489"/>
      <c r="AF25" s="489"/>
      <c r="AG25" s="489"/>
      <c r="AH25" s="489"/>
      <c r="AI25" s="489"/>
      <c r="AJ25" s="489"/>
      <c r="AK25" s="8"/>
    </row>
    <row r="26" spans="1:37">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row>
    <row r="27" spans="1:37" ht="13.5" customHeight="1">
      <c r="A27" s="496" t="s">
        <v>17</v>
      </c>
      <c r="B27" s="497"/>
      <c r="C27" s="497"/>
      <c r="D27" s="497"/>
      <c r="E27" s="497"/>
      <c r="F27" s="497"/>
      <c r="G27" s="497"/>
      <c r="H27" s="497"/>
      <c r="I27" s="497"/>
      <c r="J27" s="497"/>
      <c r="K27" s="497"/>
      <c r="L27" s="497"/>
      <c r="M27" s="497"/>
      <c r="N27" s="497"/>
      <c r="O27" s="497"/>
      <c r="P27" s="497"/>
      <c r="Q27" s="497"/>
      <c r="R27" s="497"/>
      <c r="S27" s="497"/>
      <c r="T27" s="497"/>
      <c r="U27" s="497"/>
      <c r="V27" s="497"/>
      <c r="W27" s="497"/>
      <c r="X27" s="497"/>
      <c r="Y27" s="497"/>
      <c r="Z27" s="497"/>
      <c r="AA27" s="497"/>
      <c r="AB27" s="497"/>
      <c r="AC27" s="497"/>
      <c r="AD27" s="497"/>
      <c r="AE27" s="497"/>
      <c r="AF27" s="497"/>
      <c r="AG27" s="497"/>
      <c r="AH27" s="497"/>
      <c r="AI27" s="497"/>
      <c r="AJ27" s="497"/>
      <c r="AK27" s="8"/>
    </row>
    <row r="28" spans="1:3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37" ht="27" customHeight="1">
      <c r="A29" s="489" t="s">
        <v>130</v>
      </c>
      <c r="B29" s="489"/>
      <c r="C29" s="489"/>
      <c r="D29" s="489"/>
      <c r="E29" s="489"/>
      <c r="F29" s="489"/>
      <c r="G29" s="489"/>
      <c r="H29" s="489"/>
      <c r="I29" s="489"/>
      <c r="J29" s="489"/>
      <c r="K29" s="489"/>
      <c r="L29" s="489"/>
      <c r="M29" s="489"/>
      <c r="N29" s="489"/>
      <c r="O29" s="489"/>
      <c r="P29" s="489"/>
      <c r="Q29" s="489"/>
      <c r="R29" s="489"/>
      <c r="S29" s="489"/>
      <c r="T29" s="489"/>
      <c r="U29" s="489"/>
      <c r="V29" s="489"/>
      <c r="W29" s="489"/>
      <c r="X29" s="489"/>
      <c r="Y29" s="489"/>
      <c r="Z29" s="489"/>
      <c r="AA29" s="489"/>
      <c r="AB29" s="489"/>
      <c r="AC29" s="489"/>
      <c r="AD29" s="489"/>
      <c r="AE29" s="489"/>
      <c r="AF29" s="489"/>
      <c r="AG29" s="489"/>
      <c r="AH29" s="489"/>
      <c r="AI29" s="489"/>
      <c r="AJ29" s="489"/>
      <c r="AK29" s="8"/>
    </row>
    <row r="30" spans="1:37">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row>
    <row r="31" spans="1:37" ht="13.5" customHeight="1">
      <c r="A31" s="489" t="s">
        <v>131</v>
      </c>
      <c r="B31" s="489"/>
      <c r="C31" s="489"/>
      <c r="D31" s="489"/>
      <c r="E31" s="489"/>
      <c r="F31" s="489"/>
      <c r="G31" s="489"/>
      <c r="H31" s="489"/>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c r="AF31" s="489"/>
      <c r="AG31" s="489"/>
      <c r="AH31" s="489"/>
      <c r="AI31" s="489"/>
      <c r="AJ31" s="489"/>
    </row>
    <row r="32" spans="1:37">
      <c r="A32" s="489"/>
      <c r="B32" s="489"/>
      <c r="C32" s="489"/>
      <c r="D32" s="489"/>
      <c r="E32" s="489"/>
      <c r="F32" s="489"/>
      <c r="G32" s="489"/>
      <c r="H32" s="489"/>
      <c r="I32" s="489"/>
      <c r="J32" s="489"/>
      <c r="K32" s="489"/>
      <c r="L32" s="489"/>
      <c r="M32" s="489"/>
      <c r="N32" s="489"/>
      <c r="O32" s="489"/>
      <c r="P32" s="489"/>
      <c r="Q32" s="489"/>
      <c r="R32" s="489"/>
      <c r="S32" s="489"/>
      <c r="T32" s="489"/>
      <c r="U32" s="489"/>
      <c r="V32" s="489"/>
      <c r="W32" s="489"/>
      <c r="X32" s="489"/>
      <c r="Y32" s="489"/>
      <c r="Z32" s="489"/>
      <c r="AA32" s="489"/>
      <c r="AB32" s="489"/>
      <c r="AC32" s="489"/>
      <c r="AD32" s="489"/>
      <c r="AE32" s="489"/>
      <c r="AF32" s="489"/>
      <c r="AG32" s="489"/>
      <c r="AH32" s="489"/>
      <c r="AI32" s="489"/>
      <c r="AJ32" s="489"/>
    </row>
    <row r="33" spans="1:37">
      <c r="A33" s="491" t="s">
        <v>18</v>
      </c>
      <c r="B33" s="482"/>
      <c r="C33" s="2" t="s">
        <v>19</v>
      </c>
    </row>
    <row r="34" spans="1:37">
      <c r="A34" s="491" t="s">
        <v>20</v>
      </c>
      <c r="B34" s="482"/>
      <c r="C34" s="2" t="s">
        <v>21</v>
      </c>
    </row>
    <row r="35" spans="1:37">
      <c r="A35" s="491" t="s">
        <v>22</v>
      </c>
      <c r="B35" s="482"/>
      <c r="C35" s="2" t="s">
        <v>23</v>
      </c>
    </row>
    <row r="36" spans="1:37" ht="13.5" customHeight="1">
      <c r="A36" s="491" t="s">
        <v>24</v>
      </c>
      <c r="B36" s="482"/>
      <c r="C36" s="489" t="s">
        <v>25</v>
      </c>
      <c r="D36" s="489"/>
      <c r="E36" s="489"/>
      <c r="F36" s="489"/>
      <c r="G36" s="489"/>
      <c r="H36" s="489"/>
      <c r="I36" s="489"/>
      <c r="J36" s="489"/>
      <c r="K36" s="489"/>
      <c r="L36" s="489"/>
      <c r="M36" s="489"/>
      <c r="N36" s="489"/>
      <c r="O36" s="489"/>
      <c r="P36" s="489"/>
      <c r="Q36" s="489"/>
      <c r="R36" s="489"/>
      <c r="S36" s="489"/>
      <c r="T36" s="489"/>
      <c r="U36" s="489"/>
      <c r="V36" s="489"/>
      <c r="W36" s="489"/>
      <c r="X36" s="489"/>
      <c r="Y36" s="489"/>
      <c r="Z36" s="489"/>
      <c r="AA36" s="489"/>
      <c r="AB36" s="489"/>
      <c r="AC36" s="489"/>
      <c r="AD36" s="489"/>
      <c r="AE36" s="489"/>
      <c r="AF36" s="489"/>
      <c r="AG36" s="489"/>
      <c r="AH36" s="489"/>
      <c r="AI36" s="489"/>
      <c r="AJ36" s="489"/>
      <c r="AK36" s="10"/>
    </row>
    <row r="37" spans="1:37">
      <c r="A37" s="11"/>
      <c r="B37" s="3"/>
      <c r="C37" s="489"/>
      <c r="D37" s="489"/>
      <c r="E37" s="489"/>
      <c r="F37" s="489"/>
      <c r="G37" s="489"/>
      <c r="H37" s="489"/>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c r="AF37" s="489"/>
      <c r="AG37" s="489"/>
      <c r="AH37" s="489"/>
      <c r="AI37" s="489"/>
      <c r="AJ37" s="489"/>
      <c r="AK37" s="10"/>
    </row>
    <row r="38" spans="1:37">
      <c r="A38" s="491" t="s">
        <v>26</v>
      </c>
      <c r="B38" s="482"/>
      <c r="C38" s="2" t="s">
        <v>27</v>
      </c>
    </row>
    <row r="39" spans="1:37">
      <c r="A39" s="491" t="s">
        <v>28</v>
      </c>
      <c r="B39" s="482"/>
      <c r="C39" s="2" t="s">
        <v>29</v>
      </c>
    </row>
    <row r="41" spans="1:37" ht="13.5" customHeight="1">
      <c r="A41" s="489" t="s">
        <v>133</v>
      </c>
      <c r="B41" s="489"/>
      <c r="C41" s="489"/>
      <c r="D41" s="489"/>
      <c r="E41" s="489"/>
      <c r="F41" s="489"/>
      <c r="G41" s="489"/>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c r="AF41" s="489"/>
      <c r="AG41" s="489"/>
      <c r="AH41" s="489"/>
      <c r="AI41" s="489"/>
      <c r="AJ41" s="489"/>
      <c r="AK41" s="8"/>
    </row>
    <row r="42" spans="1:37">
      <c r="A42" s="489"/>
      <c r="B42" s="489"/>
      <c r="C42" s="489"/>
      <c r="D42" s="489"/>
      <c r="E42" s="489"/>
      <c r="F42" s="489"/>
      <c r="G42" s="489"/>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c r="AF42" s="489"/>
      <c r="AG42" s="489"/>
      <c r="AH42" s="489"/>
      <c r="AI42" s="489"/>
      <c r="AJ42" s="489"/>
      <c r="AK42" s="8"/>
    </row>
    <row r="43" spans="1:37">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row>
    <row r="44" spans="1:37" ht="13.5" customHeight="1">
      <c r="A44" s="489" t="s">
        <v>134</v>
      </c>
      <c r="B44" s="489"/>
      <c r="C44" s="489"/>
      <c r="D44" s="489"/>
      <c r="E44" s="489"/>
      <c r="F44" s="489"/>
      <c r="G44" s="489"/>
      <c r="H44" s="489"/>
      <c r="I44" s="489"/>
      <c r="J44" s="489"/>
      <c r="K44" s="489"/>
      <c r="L44" s="489"/>
      <c r="M44" s="489"/>
      <c r="N44" s="489"/>
      <c r="O44" s="489"/>
      <c r="P44" s="489"/>
      <c r="Q44" s="489"/>
      <c r="R44" s="489"/>
      <c r="S44" s="489"/>
      <c r="T44" s="489"/>
      <c r="U44" s="489"/>
      <c r="V44" s="489"/>
      <c r="W44" s="489"/>
      <c r="X44" s="489"/>
      <c r="Y44" s="489"/>
      <c r="Z44" s="489"/>
      <c r="AA44" s="489"/>
      <c r="AB44" s="489"/>
      <c r="AC44" s="489"/>
      <c r="AD44" s="489"/>
      <c r="AE44" s="489"/>
      <c r="AF44" s="489"/>
      <c r="AG44" s="489"/>
      <c r="AH44" s="489"/>
      <c r="AI44" s="489"/>
      <c r="AJ44" s="489"/>
      <c r="AK44" s="8"/>
    </row>
    <row r="45" spans="1:37">
      <c r="A45" s="489"/>
      <c r="B45" s="489"/>
      <c r="C45" s="489"/>
      <c r="D45" s="489"/>
      <c r="E45" s="489"/>
      <c r="F45" s="489"/>
      <c r="G45" s="489"/>
      <c r="H45" s="489"/>
      <c r="I45" s="489"/>
      <c r="J45" s="489"/>
      <c r="K45" s="489"/>
      <c r="L45" s="489"/>
      <c r="M45" s="489"/>
      <c r="N45" s="489"/>
      <c r="O45" s="489"/>
      <c r="P45" s="489"/>
      <c r="Q45" s="489"/>
      <c r="R45" s="489"/>
      <c r="S45" s="489"/>
      <c r="T45" s="489"/>
      <c r="U45" s="489"/>
      <c r="V45" s="489"/>
      <c r="W45" s="489"/>
      <c r="X45" s="489"/>
      <c r="Y45" s="489"/>
      <c r="Z45" s="489"/>
      <c r="AA45" s="489"/>
      <c r="AB45" s="489"/>
      <c r="AC45" s="489"/>
      <c r="AD45" s="489"/>
      <c r="AE45" s="489"/>
      <c r="AF45" s="489"/>
      <c r="AG45" s="489"/>
      <c r="AH45" s="489"/>
      <c r="AI45" s="489"/>
      <c r="AJ45" s="489"/>
      <c r="AK45" s="8"/>
    </row>
    <row r="47" spans="1:37">
      <c r="A47" s="482" t="s">
        <v>30</v>
      </c>
      <c r="B47" s="482"/>
      <c r="C47" s="482"/>
      <c r="D47" s="482"/>
      <c r="E47" s="482"/>
      <c r="F47" s="482"/>
      <c r="G47" s="482"/>
      <c r="H47" s="482"/>
      <c r="I47" s="482"/>
      <c r="J47" s="482"/>
      <c r="K47" s="482"/>
      <c r="L47" s="482"/>
      <c r="M47" s="482"/>
      <c r="N47" s="482"/>
      <c r="O47" s="482"/>
      <c r="P47" s="482"/>
      <c r="Q47" s="482"/>
      <c r="R47" s="482"/>
      <c r="S47" s="482"/>
      <c r="T47" s="482"/>
      <c r="U47" s="482"/>
      <c r="V47" s="482"/>
      <c r="W47" s="482"/>
      <c r="X47" s="482"/>
      <c r="Y47" s="482"/>
      <c r="Z47" s="482"/>
      <c r="AA47" s="482"/>
      <c r="AB47" s="482"/>
      <c r="AC47" s="482"/>
      <c r="AD47" s="482"/>
      <c r="AE47" s="482"/>
      <c r="AF47" s="482"/>
      <c r="AG47" s="482"/>
      <c r="AH47" s="482"/>
      <c r="AI47" s="482"/>
      <c r="AJ47" s="482"/>
      <c r="AK47" s="482"/>
    </row>
    <row r="48" spans="1:37" ht="7.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6">
      <c r="B49" s="483" t="s">
        <v>31</v>
      </c>
      <c r="C49" s="484"/>
      <c r="D49" s="484"/>
      <c r="E49" s="484"/>
      <c r="F49" s="485"/>
      <c r="G49" s="12"/>
      <c r="H49" s="484" t="s">
        <v>32</v>
      </c>
      <c r="I49" s="484"/>
      <c r="J49" s="484"/>
      <c r="K49" s="484"/>
      <c r="L49" s="484"/>
      <c r="M49" s="484"/>
      <c r="N49" s="484"/>
      <c r="O49" s="484"/>
      <c r="P49" s="484"/>
      <c r="Q49" s="13"/>
      <c r="R49" s="483" t="s">
        <v>33</v>
      </c>
      <c r="S49" s="484"/>
      <c r="T49" s="484"/>
      <c r="U49" s="484"/>
      <c r="V49" s="485"/>
      <c r="W49" s="483" t="s">
        <v>34</v>
      </c>
      <c r="X49" s="484"/>
      <c r="Y49" s="484"/>
      <c r="Z49" s="484"/>
      <c r="AA49" s="485"/>
      <c r="AB49" s="483" t="s">
        <v>35</v>
      </c>
      <c r="AC49" s="484"/>
      <c r="AD49" s="484"/>
      <c r="AE49" s="484"/>
      <c r="AF49" s="484"/>
      <c r="AG49" s="484"/>
      <c r="AH49" s="484"/>
      <c r="AI49" s="484"/>
      <c r="AJ49" s="485"/>
    </row>
    <row r="50" spans="2:36" ht="24.75" customHeight="1">
      <c r="B50" s="486"/>
      <c r="C50" s="487"/>
      <c r="D50" s="487"/>
      <c r="E50" s="487"/>
      <c r="F50" s="488"/>
      <c r="G50" s="486" t="s">
        <v>36</v>
      </c>
      <c r="H50" s="487"/>
      <c r="I50" s="487"/>
      <c r="J50" s="487"/>
      <c r="K50" s="487"/>
      <c r="L50" s="487"/>
      <c r="M50" s="487"/>
      <c r="N50" s="487"/>
      <c r="O50" s="487"/>
      <c r="P50" s="487"/>
      <c r="Q50" s="488"/>
      <c r="R50" s="486"/>
      <c r="S50" s="487"/>
      <c r="T50" s="487"/>
      <c r="U50" s="487"/>
      <c r="V50" s="488"/>
      <c r="W50" s="14" t="s">
        <v>37</v>
      </c>
      <c r="X50" s="15"/>
      <c r="Y50" s="15"/>
      <c r="Z50" s="15"/>
      <c r="AA50" s="16"/>
      <c r="AB50" s="486"/>
      <c r="AC50" s="487"/>
      <c r="AD50" s="487"/>
      <c r="AE50" s="487"/>
      <c r="AF50" s="487"/>
      <c r="AG50" s="487"/>
      <c r="AH50" s="487"/>
      <c r="AI50" s="487"/>
      <c r="AJ50" s="488"/>
    </row>
    <row r="51" spans="2:36">
      <c r="B51" s="470" t="s">
        <v>205</v>
      </c>
      <c r="C51" s="459"/>
      <c r="D51" s="459"/>
      <c r="E51" s="459"/>
      <c r="F51" s="471"/>
      <c r="G51" s="17"/>
      <c r="H51" s="18" t="s">
        <v>38</v>
      </c>
      <c r="I51" s="459" t="s">
        <v>206</v>
      </c>
      <c r="J51" s="459"/>
      <c r="K51" s="459"/>
      <c r="L51" s="459"/>
      <c r="M51" s="459"/>
      <c r="N51" s="459"/>
      <c r="O51" s="459"/>
      <c r="P51" s="18" t="s">
        <v>39</v>
      </c>
      <c r="Q51" s="19"/>
      <c r="R51" s="17"/>
      <c r="S51" s="18"/>
      <c r="T51" s="18"/>
      <c r="U51" s="18"/>
      <c r="V51" s="19"/>
      <c r="W51" s="470" t="s">
        <v>199</v>
      </c>
      <c r="X51" s="459"/>
      <c r="Y51" s="459"/>
      <c r="Z51" s="459"/>
      <c r="AA51" s="471"/>
      <c r="AB51" s="474" t="s">
        <v>132</v>
      </c>
      <c r="AC51" s="475"/>
      <c r="AD51" s="475"/>
      <c r="AE51" s="475"/>
      <c r="AF51" s="475"/>
      <c r="AG51" s="475"/>
      <c r="AH51" s="475"/>
      <c r="AI51" s="475"/>
      <c r="AJ51" s="476"/>
    </row>
    <row r="52" spans="2:36">
      <c r="B52" s="472"/>
      <c r="C52" s="457"/>
      <c r="D52" s="457"/>
      <c r="E52" s="457"/>
      <c r="F52" s="473"/>
      <c r="G52" s="20"/>
      <c r="H52" s="457" t="s">
        <v>207</v>
      </c>
      <c r="I52" s="457"/>
      <c r="J52" s="457"/>
      <c r="K52" s="457"/>
      <c r="L52" s="457"/>
      <c r="M52" s="457"/>
      <c r="N52" s="457"/>
      <c r="O52" s="457"/>
      <c r="P52" s="457"/>
      <c r="Q52" s="21"/>
      <c r="R52" s="20"/>
      <c r="S52" s="140" t="s">
        <v>40</v>
      </c>
      <c r="T52" s="139" t="s">
        <v>41</v>
      </c>
      <c r="U52" s="23" t="s">
        <v>42</v>
      </c>
      <c r="V52" s="21"/>
      <c r="W52" s="472"/>
      <c r="X52" s="457"/>
      <c r="Y52" s="457"/>
      <c r="Z52" s="457"/>
      <c r="AA52" s="473"/>
      <c r="AB52" s="477"/>
      <c r="AC52" s="478"/>
      <c r="AD52" s="478"/>
      <c r="AE52" s="478"/>
      <c r="AF52" s="478"/>
      <c r="AG52" s="478"/>
      <c r="AH52" s="478"/>
      <c r="AI52" s="478"/>
      <c r="AJ52" s="479"/>
    </row>
    <row r="53" spans="2:36">
      <c r="B53" s="480"/>
      <c r="C53" s="458"/>
      <c r="D53" s="458"/>
      <c r="E53" s="458"/>
      <c r="F53" s="481"/>
      <c r="G53" s="24"/>
      <c r="H53" s="458"/>
      <c r="I53" s="458"/>
      <c r="J53" s="458"/>
      <c r="K53" s="458"/>
      <c r="L53" s="458"/>
      <c r="M53" s="458"/>
      <c r="N53" s="458"/>
      <c r="O53" s="458"/>
      <c r="P53" s="458"/>
      <c r="Q53" s="25"/>
      <c r="R53" s="24"/>
      <c r="S53" s="26"/>
      <c r="T53" s="26"/>
      <c r="U53" s="26"/>
      <c r="V53" s="25"/>
      <c r="W53" s="480"/>
      <c r="X53" s="458"/>
      <c r="Y53" s="458"/>
      <c r="Z53" s="458"/>
      <c r="AA53" s="481"/>
      <c r="AB53" s="480">
        <v>42</v>
      </c>
      <c r="AC53" s="458"/>
      <c r="AD53" s="27" t="s">
        <v>43</v>
      </c>
      <c r="AE53" s="458">
        <v>6</v>
      </c>
      <c r="AF53" s="458"/>
      <c r="AG53" s="27" t="s">
        <v>44</v>
      </c>
      <c r="AH53" s="458">
        <v>18</v>
      </c>
      <c r="AI53" s="458"/>
      <c r="AJ53" s="28" t="s">
        <v>45</v>
      </c>
    </row>
    <row r="54" spans="2:36">
      <c r="B54" s="470" t="s">
        <v>208</v>
      </c>
      <c r="C54" s="459"/>
      <c r="D54" s="459"/>
      <c r="E54" s="459"/>
      <c r="F54" s="471"/>
      <c r="G54" s="17"/>
      <c r="H54" s="18" t="s">
        <v>38</v>
      </c>
      <c r="I54" s="459"/>
      <c r="J54" s="459"/>
      <c r="K54" s="459"/>
      <c r="L54" s="459"/>
      <c r="M54" s="459"/>
      <c r="N54" s="459"/>
      <c r="O54" s="459"/>
      <c r="P54" s="18" t="s">
        <v>39</v>
      </c>
      <c r="Q54" s="19"/>
      <c r="R54" s="17"/>
      <c r="S54" s="18"/>
      <c r="T54" s="18"/>
      <c r="U54" s="18"/>
      <c r="V54" s="19"/>
      <c r="W54" s="470"/>
      <c r="X54" s="459"/>
      <c r="Y54" s="459"/>
      <c r="Z54" s="459"/>
      <c r="AA54" s="471"/>
      <c r="AB54" s="474" t="s">
        <v>132</v>
      </c>
      <c r="AC54" s="475"/>
      <c r="AD54" s="475"/>
      <c r="AE54" s="475"/>
      <c r="AF54" s="475"/>
      <c r="AG54" s="475"/>
      <c r="AH54" s="475"/>
      <c r="AI54" s="475"/>
      <c r="AJ54" s="476"/>
    </row>
    <row r="55" spans="2:36">
      <c r="B55" s="472"/>
      <c r="C55" s="457"/>
      <c r="D55" s="457"/>
      <c r="E55" s="457"/>
      <c r="F55" s="473"/>
      <c r="G55" s="20"/>
      <c r="H55" s="457" t="s">
        <v>201</v>
      </c>
      <c r="I55" s="457"/>
      <c r="J55" s="457"/>
      <c r="K55" s="457"/>
      <c r="L55" s="457"/>
      <c r="M55" s="457"/>
      <c r="N55" s="457"/>
      <c r="O55" s="457"/>
      <c r="P55" s="457"/>
      <c r="Q55" s="21"/>
      <c r="R55" s="20"/>
      <c r="S55" s="23" t="s">
        <v>40</v>
      </c>
      <c r="T55" s="139" t="s">
        <v>41</v>
      </c>
      <c r="U55" s="23" t="s">
        <v>42</v>
      </c>
      <c r="V55" s="21"/>
      <c r="W55" s="472"/>
      <c r="X55" s="457"/>
      <c r="Y55" s="457"/>
      <c r="Z55" s="457"/>
      <c r="AA55" s="473"/>
      <c r="AB55" s="477"/>
      <c r="AC55" s="478"/>
      <c r="AD55" s="478"/>
      <c r="AE55" s="478"/>
      <c r="AF55" s="478"/>
      <c r="AG55" s="478"/>
      <c r="AH55" s="478"/>
      <c r="AI55" s="478"/>
      <c r="AJ55" s="479"/>
    </row>
    <row r="56" spans="2:36">
      <c r="B56" s="480"/>
      <c r="C56" s="458"/>
      <c r="D56" s="458"/>
      <c r="E56" s="458"/>
      <c r="F56" s="481"/>
      <c r="G56" s="24"/>
      <c r="H56" s="458"/>
      <c r="I56" s="458"/>
      <c r="J56" s="458"/>
      <c r="K56" s="458"/>
      <c r="L56" s="458"/>
      <c r="M56" s="458"/>
      <c r="N56" s="458"/>
      <c r="O56" s="458"/>
      <c r="P56" s="458"/>
      <c r="Q56" s="25"/>
      <c r="R56" s="24"/>
      <c r="S56" s="26"/>
      <c r="T56" s="26"/>
      <c r="U56" s="26"/>
      <c r="V56" s="25"/>
      <c r="W56" s="480"/>
      <c r="X56" s="458"/>
      <c r="Y56" s="458"/>
      <c r="Z56" s="458"/>
      <c r="AA56" s="481"/>
      <c r="AB56" s="480"/>
      <c r="AC56" s="458"/>
      <c r="AD56" s="27" t="s">
        <v>43</v>
      </c>
      <c r="AE56" s="458"/>
      <c r="AF56" s="458"/>
      <c r="AG56" s="27" t="s">
        <v>44</v>
      </c>
      <c r="AH56" s="458"/>
      <c r="AI56" s="458"/>
      <c r="AJ56" s="28" t="s">
        <v>45</v>
      </c>
    </row>
    <row r="57" spans="2:36">
      <c r="B57" s="470" t="s">
        <v>197</v>
      </c>
      <c r="C57" s="459"/>
      <c r="D57" s="459"/>
      <c r="E57" s="459"/>
      <c r="F57" s="471"/>
      <c r="G57" s="17"/>
      <c r="H57" s="18" t="s">
        <v>38</v>
      </c>
      <c r="I57" s="459" t="s">
        <v>198</v>
      </c>
      <c r="J57" s="459"/>
      <c r="K57" s="459"/>
      <c r="L57" s="459"/>
      <c r="M57" s="459"/>
      <c r="N57" s="459"/>
      <c r="O57" s="459"/>
      <c r="P57" s="18" t="s">
        <v>39</v>
      </c>
      <c r="Q57" s="19"/>
      <c r="R57" s="17"/>
      <c r="S57" s="18"/>
      <c r="T57" s="18"/>
      <c r="U57" s="18"/>
      <c r="V57" s="19"/>
      <c r="W57" s="470" t="s">
        <v>199</v>
      </c>
      <c r="X57" s="459"/>
      <c r="Y57" s="459"/>
      <c r="Z57" s="459"/>
      <c r="AA57" s="471"/>
      <c r="AB57" s="474" t="s">
        <v>132</v>
      </c>
      <c r="AC57" s="475"/>
      <c r="AD57" s="475"/>
      <c r="AE57" s="475"/>
      <c r="AF57" s="475"/>
      <c r="AG57" s="475"/>
      <c r="AH57" s="475"/>
      <c r="AI57" s="475"/>
      <c r="AJ57" s="476"/>
    </row>
    <row r="58" spans="2:36">
      <c r="B58" s="472"/>
      <c r="C58" s="457"/>
      <c r="D58" s="457"/>
      <c r="E58" s="457"/>
      <c r="F58" s="473"/>
      <c r="G58" s="20"/>
      <c r="H58" s="457" t="s">
        <v>200</v>
      </c>
      <c r="I58" s="457"/>
      <c r="J58" s="457"/>
      <c r="K58" s="457"/>
      <c r="L58" s="457"/>
      <c r="M58" s="457"/>
      <c r="N58" s="457"/>
      <c r="O58" s="457"/>
      <c r="P58" s="457"/>
      <c r="Q58" s="21"/>
      <c r="R58" s="20"/>
      <c r="S58" s="23" t="s">
        <v>40</v>
      </c>
      <c r="T58" s="139" t="s">
        <v>41</v>
      </c>
      <c r="U58" s="140" t="s">
        <v>42</v>
      </c>
      <c r="V58" s="21"/>
      <c r="W58" s="472"/>
      <c r="X58" s="457"/>
      <c r="Y58" s="457"/>
      <c r="Z58" s="457"/>
      <c r="AA58" s="473"/>
      <c r="AB58" s="477"/>
      <c r="AC58" s="478"/>
      <c r="AD58" s="478"/>
      <c r="AE58" s="478"/>
      <c r="AF58" s="478"/>
      <c r="AG58" s="478"/>
      <c r="AH58" s="478"/>
      <c r="AI58" s="478"/>
      <c r="AJ58" s="479"/>
    </row>
    <row r="59" spans="2:36">
      <c r="B59" s="480"/>
      <c r="C59" s="458"/>
      <c r="D59" s="458"/>
      <c r="E59" s="458"/>
      <c r="F59" s="481"/>
      <c r="G59" s="24"/>
      <c r="H59" s="458"/>
      <c r="I59" s="458"/>
      <c r="J59" s="458"/>
      <c r="K59" s="458"/>
      <c r="L59" s="458"/>
      <c r="M59" s="458"/>
      <c r="N59" s="458"/>
      <c r="O59" s="458"/>
      <c r="P59" s="458"/>
      <c r="Q59" s="25"/>
      <c r="R59" s="24"/>
      <c r="S59" s="26"/>
      <c r="T59" s="26"/>
      <c r="U59" s="26"/>
      <c r="V59" s="25"/>
      <c r="W59" s="480"/>
      <c r="X59" s="458"/>
      <c r="Y59" s="458"/>
      <c r="Z59" s="458"/>
      <c r="AA59" s="481"/>
      <c r="AB59" s="480">
        <v>39</v>
      </c>
      <c r="AC59" s="458"/>
      <c r="AD59" s="27" t="s">
        <v>43</v>
      </c>
      <c r="AE59" s="458">
        <v>9</v>
      </c>
      <c r="AF59" s="458"/>
      <c r="AG59" s="27" t="s">
        <v>44</v>
      </c>
      <c r="AH59" s="458">
        <v>10</v>
      </c>
      <c r="AI59" s="458"/>
      <c r="AJ59" s="28" t="s">
        <v>45</v>
      </c>
    </row>
    <row r="60" spans="2:36">
      <c r="B60" s="470" t="s">
        <v>197</v>
      </c>
      <c r="C60" s="459"/>
      <c r="D60" s="459"/>
      <c r="E60" s="459"/>
      <c r="F60" s="471"/>
      <c r="G60" s="17"/>
      <c r="H60" s="18" t="s">
        <v>38</v>
      </c>
      <c r="I60" s="459"/>
      <c r="J60" s="459"/>
      <c r="K60" s="459"/>
      <c r="L60" s="459"/>
      <c r="M60" s="459"/>
      <c r="N60" s="459"/>
      <c r="O60" s="459"/>
      <c r="P60" s="18" t="s">
        <v>39</v>
      </c>
      <c r="Q60" s="19"/>
      <c r="R60" s="17"/>
      <c r="S60" s="18"/>
      <c r="T60" s="18"/>
      <c r="U60" s="18"/>
      <c r="V60" s="19"/>
      <c r="W60" s="470"/>
      <c r="X60" s="459"/>
      <c r="Y60" s="459"/>
      <c r="Z60" s="459"/>
      <c r="AA60" s="471"/>
      <c r="AB60" s="474" t="s">
        <v>132</v>
      </c>
      <c r="AC60" s="475"/>
      <c r="AD60" s="475"/>
      <c r="AE60" s="475"/>
      <c r="AF60" s="475"/>
      <c r="AG60" s="475"/>
      <c r="AH60" s="475"/>
      <c r="AI60" s="475"/>
      <c r="AJ60" s="476"/>
    </row>
    <row r="61" spans="2:36">
      <c r="B61" s="472"/>
      <c r="C61" s="457"/>
      <c r="D61" s="457"/>
      <c r="E61" s="457"/>
      <c r="F61" s="473"/>
      <c r="G61" s="20"/>
      <c r="H61" s="457" t="s">
        <v>201</v>
      </c>
      <c r="I61" s="457"/>
      <c r="J61" s="457"/>
      <c r="K61" s="457"/>
      <c r="L61" s="457"/>
      <c r="M61" s="457"/>
      <c r="N61" s="457"/>
      <c r="O61" s="457"/>
      <c r="P61" s="457"/>
      <c r="Q61" s="21"/>
      <c r="R61" s="20"/>
      <c r="S61" s="23" t="s">
        <v>40</v>
      </c>
      <c r="T61" s="139" t="s">
        <v>41</v>
      </c>
      <c r="U61" s="23" t="s">
        <v>42</v>
      </c>
      <c r="V61" s="21"/>
      <c r="W61" s="472"/>
      <c r="X61" s="457"/>
      <c r="Y61" s="457"/>
      <c r="Z61" s="457"/>
      <c r="AA61" s="473"/>
      <c r="AB61" s="477"/>
      <c r="AC61" s="478"/>
      <c r="AD61" s="478"/>
      <c r="AE61" s="478"/>
      <c r="AF61" s="478"/>
      <c r="AG61" s="478"/>
      <c r="AH61" s="478"/>
      <c r="AI61" s="478"/>
      <c r="AJ61" s="479"/>
    </row>
    <row r="62" spans="2:36">
      <c r="B62" s="480"/>
      <c r="C62" s="458"/>
      <c r="D62" s="458"/>
      <c r="E62" s="458"/>
      <c r="F62" s="481"/>
      <c r="G62" s="24"/>
      <c r="H62" s="458"/>
      <c r="I62" s="458"/>
      <c r="J62" s="458"/>
      <c r="K62" s="458"/>
      <c r="L62" s="458"/>
      <c r="M62" s="458"/>
      <c r="N62" s="458"/>
      <c r="O62" s="458"/>
      <c r="P62" s="458"/>
      <c r="Q62" s="25"/>
      <c r="R62" s="24"/>
      <c r="S62" s="26"/>
      <c r="T62" s="26"/>
      <c r="U62" s="26"/>
      <c r="V62" s="25"/>
      <c r="W62" s="480"/>
      <c r="X62" s="458"/>
      <c r="Y62" s="458"/>
      <c r="Z62" s="458"/>
      <c r="AA62" s="481"/>
      <c r="AB62" s="480"/>
      <c r="AC62" s="458"/>
      <c r="AD62" s="27" t="s">
        <v>43</v>
      </c>
      <c r="AE62" s="458"/>
      <c r="AF62" s="458"/>
      <c r="AG62" s="27" t="s">
        <v>44</v>
      </c>
      <c r="AH62" s="458"/>
      <c r="AI62" s="458"/>
      <c r="AJ62" s="28" t="s">
        <v>45</v>
      </c>
    </row>
    <row r="63" spans="2:36">
      <c r="B63" s="470" t="s">
        <v>197</v>
      </c>
      <c r="C63" s="459"/>
      <c r="D63" s="459"/>
      <c r="E63" s="459"/>
      <c r="F63" s="471"/>
      <c r="G63" s="17"/>
      <c r="H63" s="18" t="s">
        <v>38</v>
      </c>
      <c r="I63" s="459"/>
      <c r="J63" s="459"/>
      <c r="K63" s="459"/>
      <c r="L63" s="459"/>
      <c r="M63" s="459"/>
      <c r="N63" s="459"/>
      <c r="O63" s="459"/>
      <c r="P63" s="18" t="s">
        <v>39</v>
      </c>
      <c r="Q63" s="19"/>
      <c r="R63" s="17"/>
      <c r="S63" s="18"/>
      <c r="T63" s="18"/>
      <c r="U63" s="18"/>
      <c r="V63" s="19"/>
      <c r="W63" s="470"/>
      <c r="X63" s="459"/>
      <c r="Y63" s="459"/>
      <c r="Z63" s="459"/>
      <c r="AA63" s="471"/>
      <c r="AB63" s="474" t="s">
        <v>132</v>
      </c>
      <c r="AC63" s="475"/>
      <c r="AD63" s="475"/>
      <c r="AE63" s="475"/>
      <c r="AF63" s="475"/>
      <c r="AG63" s="475"/>
      <c r="AH63" s="475"/>
      <c r="AI63" s="475"/>
      <c r="AJ63" s="476"/>
    </row>
    <row r="64" spans="2:36">
      <c r="B64" s="472"/>
      <c r="C64" s="457"/>
      <c r="D64" s="457"/>
      <c r="E64" s="457"/>
      <c r="F64" s="473"/>
      <c r="G64" s="20"/>
      <c r="H64" s="457" t="s">
        <v>201</v>
      </c>
      <c r="I64" s="457"/>
      <c r="J64" s="457"/>
      <c r="K64" s="457"/>
      <c r="L64" s="457"/>
      <c r="M64" s="457"/>
      <c r="N64" s="457"/>
      <c r="O64" s="457"/>
      <c r="P64" s="457"/>
      <c r="Q64" s="21"/>
      <c r="R64" s="20"/>
      <c r="S64" s="23" t="s">
        <v>40</v>
      </c>
      <c r="T64" s="139" t="s">
        <v>41</v>
      </c>
      <c r="U64" s="23" t="s">
        <v>42</v>
      </c>
      <c r="V64" s="21"/>
      <c r="W64" s="472"/>
      <c r="X64" s="457"/>
      <c r="Y64" s="457"/>
      <c r="Z64" s="457"/>
      <c r="AA64" s="473"/>
      <c r="AB64" s="477"/>
      <c r="AC64" s="478"/>
      <c r="AD64" s="478"/>
      <c r="AE64" s="478"/>
      <c r="AF64" s="478"/>
      <c r="AG64" s="478"/>
      <c r="AH64" s="478"/>
      <c r="AI64" s="478"/>
      <c r="AJ64" s="479"/>
    </row>
    <row r="65" spans="2:36">
      <c r="B65" s="480"/>
      <c r="C65" s="458"/>
      <c r="D65" s="458"/>
      <c r="E65" s="458"/>
      <c r="F65" s="481"/>
      <c r="G65" s="24"/>
      <c r="H65" s="458"/>
      <c r="I65" s="458"/>
      <c r="J65" s="458"/>
      <c r="K65" s="458"/>
      <c r="L65" s="458"/>
      <c r="M65" s="458"/>
      <c r="N65" s="458"/>
      <c r="O65" s="458"/>
      <c r="P65" s="458"/>
      <c r="Q65" s="25"/>
      <c r="R65" s="24"/>
      <c r="S65" s="26"/>
      <c r="T65" s="26"/>
      <c r="U65" s="26"/>
      <c r="V65" s="25"/>
      <c r="W65" s="480"/>
      <c r="X65" s="458"/>
      <c r="Y65" s="458"/>
      <c r="Z65" s="458"/>
      <c r="AA65" s="481"/>
      <c r="AB65" s="480"/>
      <c r="AC65" s="458"/>
      <c r="AD65" s="27" t="s">
        <v>43</v>
      </c>
      <c r="AE65" s="458"/>
      <c r="AF65" s="458"/>
      <c r="AG65" s="27" t="s">
        <v>44</v>
      </c>
      <c r="AH65" s="458"/>
      <c r="AI65" s="458"/>
      <c r="AJ65" s="28" t="s">
        <v>45</v>
      </c>
    </row>
    <row r="66" spans="2:36">
      <c r="B66" s="470" t="s">
        <v>197</v>
      </c>
      <c r="C66" s="459"/>
      <c r="D66" s="459"/>
      <c r="E66" s="459"/>
      <c r="F66" s="471"/>
      <c r="G66" s="17"/>
      <c r="H66" s="18" t="s">
        <v>38</v>
      </c>
      <c r="I66" s="459"/>
      <c r="J66" s="459"/>
      <c r="K66" s="459"/>
      <c r="L66" s="459"/>
      <c r="M66" s="459"/>
      <c r="N66" s="459"/>
      <c r="O66" s="459"/>
      <c r="P66" s="18" t="s">
        <v>39</v>
      </c>
      <c r="Q66" s="19"/>
      <c r="R66" s="17"/>
      <c r="S66" s="18"/>
      <c r="T66" s="18"/>
      <c r="U66" s="18"/>
      <c r="V66" s="19"/>
      <c r="W66" s="470"/>
      <c r="X66" s="459"/>
      <c r="Y66" s="459"/>
      <c r="Z66" s="459"/>
      <c r="AA66" s="471"/>
      <c r="AB66" s="474" t="s">
        <v>132</v>
      </c>
      <c r="AC66" s="475"/>
      <c r="AD66" s="475"/>
      <c r="AE66" s="475"/>
      <c r="AF66" s="475"/>
      <c r="AG66" s="475"/>
      <c r="AH66" s="475"/>
      <c r="AI66" s="475"/>
      <c r="AJ66" s="476"/>
    </row>
    <row r="67" spans="2:36">
      <c r="B67" s="472"/>
      <c r="C67" s="457"/>
      <c r="D67" s="457"/>
      <c r="E67" s="457"/>
      <c r="F67" s="473"/>
      <c r="G67" s="20"/>
      <c r="H67" s="457" t="s">
        <v>201</v>
      </c>
      <c r="I67" s="457"/>
      <c r="J67" s="457"/>
      <c r="K67" s="457"/>
      <c r="L67" s="457"/>
      <c r="M67" s="457"/>
      <c r="N67" s="457"/>
      <c r="O67" s="457"/>
      <c r="P67" s="457"/>
      <c r="Q67" s="21"/>
      <c r="R67" s="20"/>
      <c r="S67" s="23" t="s">
        <v>40</v>
      </c>
      <c r="T67" s="139" t="s">
        <v>41</v>
      </c>
      <c r="U67" s="23" t="s">
        <v>42</v>
      </c>
      <c r="V67" s="21"/>
      <c r="W67" s="472"/>
      <c r="X67" s="457"/>
      <c r="Y67" s="457"/>
      <c r="Z67" s="457"/>
      <c r="AA67" s="473"/>
      <c r="AB67" s="477"/>
      <c r="AC67" s="478"/>
      <c r="AD67" s="478"/>
      <c r="AE67" s="478"/>
      <c r="AF67" s="478"/>
      <c r="AG67" s="478"/>
      <c r="AH67" s="478"/>
      <c r="AI67" s="478"/>
      <c r="AJ67" s="479"/>
    </row>
    <row r="68" spans="2:36">
      <c r="B68" s="480"/>
      <c r="C68" s="458"/>
      <c r="D68" s="458"/>
      <c r="E68" s="458"/>
      <c r="F68" s="481"/>
      <c r="G68" s="24"/>
      <c r="H68" s="458"/>
      <c r="I68" s="458"/>
      <c r="J68" s="458"/>
      <c r="K68" s="458"/>
      <c r="L68" s="458"/>
      <c r="M68" s="458"/>
      <c r="N68" s="458"/>
      <c r="O68" s="458"/>
      <c r="P68" s="458"/>
      <c r="Q68" s="25"/>
      <c r="R68" s="24"/>
      <c r="S68" s="26"/>
      <c r="T68" s="26"/>
      <c r="U68" s="26"/>
      <c r="V68" s="25"/>
      <c r="W68" s="480"/>
      <c r="X68" s="458"/>
      <c r="Y68" s="458"/>
      <c r="Z68" s="458"/>
      <c r="AA68" s="481"/>
      <c r="AB68" s="480"/>
      <c r="AC68" s="458"/>
      <c r="AD68" s="27" t="s">
        <v>43</v>
      </c>
      <c r="AE68" s="458"/>
      <c r="AF68" s="458"/>
      <c r="AG68" s="27" t="s">
        <v>44</v>
      </c>
      <c r="AH68" s="458"/>
      <c r="AI68" s="458"/>
      <c r="AJ68" s="28" t="s">
        <v>45</v>
      </c>
    </row>
    <row r="69" spans="2:36">
      <c r="B69" s="470" t="s">
        <v>202</v>
      </c>
      <c r="C69" s="459"/>
      <c r="D69" s="459"/>
      <c r="E69" s="459"/>
      <c r="F69" s="471"/>
      <c r="G69" s="17"/>
      <c r="H69" s="18" t="s">
        <v>38</v>
      </c>
      <c r="I69" s="459" t="s">
        <v>203</v>
      </c>
      <c r="J69" s="459"/>
      <c r="K69" s="459"/>
      <c r="L69" s="459"/>
      <c r="M69" s="459"/>
      <c r="N69" s="459"/>
      <c r="O69" s="459"/>
      <c r="P69" s="18" t="s">
        <v>39</v>
      </c>
      <c r="Q69" s="19"/>
      <c r="R69" s="17"/>
      <c r="S69" s="18"/>
      <c r="T69" s="18"/>
      <c r="U69" s="18"/>
      <c r="V69" s="19"/>
      <c r="W69" s="470"/>
      <c r="X69" s="459"/>
      <c r="Y69" s="459"/>
      <c r="Z69" s="459"/>
      <c r="AA69" s="471"/>
      <c r="AB69" s="474" t="s">
        <v>132</v>
      </c>
      <c r="AC69" s="475"/>
      <c r="AD69" s="475"/>
      <c r="AE69" s="475"/>
      <c r="AF69" s="475"/>
      <c r="AG69" s="475"/>
      <c r="AH69" s="475"/>
      <c r="AI69" s="475"/>
      <c r="AJ69" s="476"/>
    </row>
    <row r="70" spans="2:36">
      <c r="B70" s="472"/>
      <c r="C70" s="457"/>
      <c r="D70" s="457"/>
      <c r="E70" s="457"/>
      <c r="F70" s="473"/>
      <c r="G70" s="20"/>
      <c r="H70" s="457" t="s">
        <v>204</v>
      </c>
      <c r="I70" s="457"/>
      <c r="J70" s="457"/>
      <c r="K70" s="457"/>
      <c r="L70" s="457"/>
      <c r="M70" s="457"/>
      <c r="N70" s="457"/>
      <c r="O70" s="457"/>
      <c r="P70" s="457"/>
      <c r="Q70" s="21"/>
      <c r="R70" s="20"/>
      <c r="S70" s="140" t="s">
        <v>40</v>
      </c>
      <c r="T70" s="139" t="s">
        <v>41</v>
      </c>
      <c r="U70" s="23" t="s">
        <v>42</v>
      </c>
      <c r="V70" s="21"/>
      <c r="W70" s="472"/>
      <c r="X70" s="457"/>
      <c r="Y70" s="457"/>
      <c r="Z70" s="457"/>
      <c r="AA70" s="473"/>
      <c r="AB70" s="477"/>
      <c r="AC70" s="478"/>
      <c r="AD70" s="478"/>
      <c r="AE70" s="478"/>
      <c r="AF70" s="478"/>
      <c r="AG70" s="478"/>
      <c r="AH70" s="478"/>
      <c r="AI70" s="478"/>
      <c r="AJ70" s="479"/>
    </row>
    <row r="71" spans="2:36">
      <c r="B71" s="480"/>
      <c r="C71" s="458"/>
      <c r="D71" s="458"/>
      <c r="E71" s="458"/>
      <c r="F71" s="481"/>
      <c r="G71" s="24"/>
      <c r="H71" s="458"/>
      <c r="I71" s="458"/>
      <c r="J71" s="458"/>
      <c r="K71" s="458"/>
      <c r="L71" s="458"/>
      <c r="M71" s="458"/>
      <c r="N71" s="458"/>
      <c r="O71" s="458"/>
      <c r="P71" s="458"/>
      <c r="Q71" s="25"/>
      <c r="R71" s="24"/>
      <c r="S71" s="26"/>
      <c r="T71" s="26"/>
      <c r="U71" s="26"/>
      <c r="V71" s="25"/>
      <c r="W71" s="480"/>
      <c r="X71" s="458"/>
      <c r="Y71" s="458"/>
      <c r="Z71" s="458"/>
      <c r="AA71" s="481"/>
      <c r="AB71" s="480">
        <v>3</v>
      </c>
      <c r="AC71" s="458"/>
      <c r="AD71" s="27" t="s">
        <v>43</v>
      </c>
      <c r="AE71" s="458">
        <v>7</v>
      </c>
      <c r="AF71" s="458"/>
      <c r="AG71" s="27" t="s">
        <v>44</v>
      </c>
      <c r="AH71" s="458">
        <v>13</v>
      </c>
      <c r="AI71" s="458"/>
      <c r="AJ71" s="28" t="s">
        <v>45</v>
      </c>
    </row>
    <row r="72" spans="2:36">
      <c r="B72" s="470" t="s">
        <v>202</v>
      </c>
      <c r="C72" s="459"/>
      <c r="D72" s="459"/>
      <c r="E72" s="459"/>
      <c r="F72" s="471"/>
      <c r="G72" s="17"/>
      <c r="H72" s="18" t="s">
        <v>38</v>
      </c>
      <c r="I72" s="459"/>
      <c r="J72" s="459"/>
      <c r="K72" s="459"/>
      <c r="L72" s="459"/>
      <c r="M72" s="459"/>
      <c r="N72" s="459"/>
      <c r="O72" s="459"/>
      <c r="P72" s="18" t="s">
        <v>39</v>
      </c>
      <c r="Q72" s="19"/>
      <c r="R72" s="17"/>
      <c r="S72" s="18"/>
      <c r="T72" s="18"/>
      <c r="U72" s="18"/>
      <c r="V72" s="19"/>
      <c r="W72" s="470"/>
      <c r="X72" s="459"/>
      <c r="Y72" s="459"/>
      <c r="Z72" s="459"/>
      <c r="AA72" s="471"/>
      <c r="AB72" s="474" t="s">
        <v>132</v>
      </c>
      <c r="AC72" s="475"/>
      <c r="AD72" s="475"/>
      <c r="AE72" s="475"/>
      <c r="AF72" s="475"/>
      <c r="AG72" s="475"/>
      <c r="AH72" s="475"/>
      <c r="AI72" s="475"/>
      <c r="AJ72" s="476"/>
    </row>
    <row r="73" spans="2:36">
      <c r="B73" s="472"/>
      <c r="C73" s="457"/>
      <c r="D73" s="457"/>
      <c r="E73" s="457"/>
      <c r="F73" s="473"/>
      <c r="G73" s="20"/>
      <c r="H73" s="457" t="s">
        <v>201</v>
      </c>
      <c r="I73" s="457"/>
      <c r="J73" s="457"/>
      <c r="K73" s="457"/>
      <c r="L73" s="457"/>
      <c r="M73" s="457"/>
      <c r="N73" s="457"/>
      <c r="O73" s="457"/>
      <c r="P73" s="457"/>
      <c r="Q73" s="21"/>
      <c r="R73" s="20"/>
      <c r="S73" s="23" t="s">
        <v>40</v>
      </c>
      <c r="T73" s="139" t="s">
        <v>41</v>
      </c>
      <c r="U73" s="23" t="s">
        <v>42</v>
      </c>
      <c r="V73" s="21"/>
      <c r="W73" s="472"/>
      <c r="X73" s="457"/>
      <c r="Y73" s="457"/>
      <c r="Z73" s="457"/>
      <c r="AA73" s="473"/>
      <c r="AB73" s="477"/>
      <c r="AC73" s="478"/>
      <c r="AD73" s="478"/>
      <c r="AE73" s="478"/>
      <c r="AF73" s="478"/>
      <c r="AG73" s="478"/>
      <c r="AH73" s="478"/>
      <c r="AI73" s="478"/>
      <c r="AJ73" s="479"/>
    </row>
    <row r="74" spans="2:36">
      <c r="B74" s="480"/>
      <c r="C74" s="458"/>
      <c r="D74" s="458"/>
      <c r="E74" s="458"/>
      <c r="F74" s="481"/>
      <c r="G74" s="24"/>
      <c r="H74" s="458"/>
      <c r="I74" s="458"/>
      <c r="J74" s="458"/>
      <c r="K74" s="458"/>
      <c r="L74" s="458"/>
      <c r="M74" s="458"/>
      <c r="N74" s="458"/>
      <c r="O74" s="458"/>
      <c r="P74" s="458"/>
      <c r="Q74" s="25"/>
      <c r="R74" s="24"/>
      <c r="S74" s="26"/>
      <c r="T74" s="26"/>
      <c r="U74" s="26"/>
      <c r="V74" s="25"/>
      <c r="W74" s="480"/>
      <c r="X74" s="458"/>
      <c r="Y74" s="458"/>
      <c r="Z74" s="458"/>
      <c r="AA74" s="481"/>
      <c r="AB74" s="480"/>
      <c r="AC74" s="458"/>
      <c r="AD74" s="27" t="s">
        <v>43</v>
      </c>
      <c r="AE74" s="458"/>
      <c r="AF74" s="458"/>
      <c r="AG74" s="27" t="s">
        <v>44</v>
      </c>
      <c r="AH74" s="458"/>
      <c r="AI74" s="458"/>
      <c r="AJ74" s="28" t="s">
        <v>45</v>
      </c>
    </row>
    <row r="75" spans="2:36">
      <c r="B75" s="470"/>
      <c r="C75" s="459"/>
      <c r="D75" s="459"/>
      <c r="E75" s="459"/>
      <c r="F75" s="471"/>
      <c r="G75" s="17"/>
      <c r="H75" s="18" t="s">
        <v>46</v>
      </c>
      <c r="I75" s="459"/>
      <c r="J75" s="459"/>
      <c r="K75" s="459"/>
      <c r="L75" s="459"/>
      <c r="M75" s="459"/>
      <c r="N75" s="459"/>
      <c r="O75" s="459"/>
      <c r="P75" s="18" t="s">
        <v>47</v>
      </c>
      <c r="Q75" s="19"/>
      <c r="R75" s="17"/>
      <c r="S75" s="18"/>
      <c r="T75" s="18"/>
      <c r="U75" s="18"/>
      <c r="V75" s="19"/>
      <c r="W75" s="470"/>
      <c r="X75" s="459"/>
      <c r="Y75" s="459"/>
      <c r="Z75" s="459"/>
      <c r="AA75" s="471"/>
      <c r="AB75" s="474" t="s">
        <v>132</v>
      </c>
      <c r="AC75" s="475"/>
      <c r="AD75" s="475"/>
      <c r="AE75" s="475"/>
      <c r="AF75" s="475"/>
      <c r="AG75" s="475"/>
      <c r="AH75" s="475"/>
      <c r="AI75" s="475"/>
      <c r="AJ75" s="476"/>
    </row>
    <row r="76" spans="2:36">
      <c r="B76" s="472"/>
      <c r="C76" s="457"/>
      <c r="D76" s="457"/>
      <c r="E76" s="457"/>
      <c r="F76" s="473"/>
      <c r="G76" s="20"/>
      <c r="H76" s="457"/>
      <c r="I76" s="457"/>
      <c r="J76" s="457"/>
      <c r="K76" s="457"/>
      <c r="L76" s="457"/>
      <c r="M76" s="457"/>
      <c r="N76" s="457"/>
      <c r="O76" s="457"/>
      <c r="P76" s="457"/>
      <c r="Q76" s="21"/>
      <c r="R76" s="20"/>
      <c r="S76" s="23" t="s">
        <v>40</v>
      </c>
      <c r="T76" s="22" t="s">
        <v>49</v>
      </c>
      <c r="U76" s="23" t="s">
        <v>42</v>
      </c>
      <c r="V76" s="21"/>
      <c r="W76" s="472"/>
      <c r="X76" s="457"/>
      <c r="Y76" s="457"/>
      <c r="Z76" s="457"/>
      <c r="AA76" s="473"/>
      <c r="AB76" s="477"/>
      <c r="AC76" s="478"/>
      <c r="AD76" s="478"/>
      <c r="AE76" s="478"/>
      <c r="AF76" s="478"/>
      <c r="AG76" s="478"/>
      <c r="AH76" s="478"/>
      <c r="AI76" s="478"/>
      <c r="AJ76" s="479"/>
    </row>
    <row r="77" spans="2:36">
      <c r="B77" s="480"/>
      <c r="C77" s="458"/>
      <c r="D77" s="458"/>
      <c r="E77" s="458"/>
      <c r="F77" s="481"/>
      <c r="G77" s="24"/>
      <c r="H77" s="458"/>
      <c r="I77" s="458"/>
      <c r="J77" s="458"/>
      <c r="K77" s="458"/>
      <c r="L77" s="458"/>
      <c r="M77" s="458"/>
      <c r="N77" s="458"/>
      <c r="O77" s="458"/>
      <c r="P77" s="458"/>
      <c r="Q77" s="25"/>
      <c r="R77" s="24"/>
      <c r="S77" s="26"/>
      <c r="T77" s="26"/>
      <c r="U77" s="26"/>
      <c r="V77" s="25"/>
      <c r="W77" s="480"/>
      <c r="X77" s="458"/>
      <c r="Y77" s="458"/>
      <c r="Z77" s="458"/>
      <c r="AA77" s="481"/>
      <c r="AB77" s="480"/>
      <c r="AC77" s="458"/>
      <c r="AD77" s="27" t="s">
        <v>43</v>
      </c>
      <c r="AE77" s="458"/>
      <c r="AF77" s="458"/>
      <c r="AG77" s="27" t="s">
        <v>44</v>
      </c>
      <c r="AH77" s="458"/>
      <c r="AI77" s="458"/>
      <c r="AJ77" s="28" t="s">
        <v>45</v>
      </c>
    </row>
    <row r="78" spans="2:36">
      <c r="B78" s="470"/>
      <c r="C78" s="459"/>
      <c r="D78" s="459"/>
      <c r="E78" s="459"/>
      <c r="F78" s="471"/>
      <c r="G78" s="17"/>
      <c r="H78" s="18" t="s">
        <v>46</v>
      </c>
      <c r="I78" s="459"/>
      <c r="J78" s="459"/>
      <c r="K78" s="459"/>
      <c r="L78" s="459"/>
      <c r="M78" s="459"/>
      <c r="N78" s="459"/>
      <c r="O78" s="459"/>
      <c r="P78" s="18" t="s">
        <v>47</v>
      </c>
      <c r="Q78" s="19"/>
      <c r="R78" s="17"/>
      <c r="S78" s="18"/>
      <c r="T78" s="18"/>
      <c r="U78" s="18"/>
      <c r="V78" s="19"/>
      <c r="W78" s="470"/>
      <c r="X78" s="459"/>
      <c r="Y78" s="459"/>
      <c r="Z78" s="459"/>
      <c r="AA78" s="471"/>
      <c r="AB78" s="474" t="s">
        <v>132</v>
      </c>
      <c r="AC78" s="475"/>
      <c r="AD78" s="475"/>
      <c r="AE78" s="475"/>
      <c r="AF78" s="475"/>
      <c r="AG78" s="475"/>
      <c r="AH78" s="475"/>
      <c r="AI78" s="475"/>
      <c r="AJ78" s="476"/>
    </row>
    <row r="79" spans="2:36">
      <c r="B79" s="472"/>
      <c r="C79" s="457"/>
      <c r="D79" s="457"/>
      <c r="E79" s="457"/>
      <c r="F79" s="473"/>
      <c r="G79" s="20"/>
      <c r="H79" s="457"/>
      <c r="I79" s="457"/>
      <c r="J79" s="457"/>
      <c r="K79" s="457"/>
      <c r="L79" s="457"/>
      <c r="M79" s="457"/>
      <c r="N79" s="457"/>
      <c r="O79" s="457"/>
      <c r="P79" s="457"/>
      <c r="Q79" s="21"/>
      <c r="R79" s="20"/>
      <c r="S79" s="23" t="s">
        <v>40</v>
      </c>
      <c r="T79" s="22" t="s">
        <v>48</v>
      </c>
      <c r="U79" s="23" t="s">
        <v>42</v>
      </c>
      <c r="V79" s="21"/>
      <c r="W79" s="472"/>
      <c r="X79" s="457"/>
      <c r="Y79" s="457"/>
      <c r="Z79" s="457"/>
      <c r="AA79" s="473"/>
      <c r="AB79" s="477"/>
      <c r="AC79" s="478"/>
      <c r="AD79" s="478"/>
      <c r="AE79" s="478"/>
      <c r="AF79" s="478"/>
      <c r="AG79" s="478"/>
      <c r="AH79" s="478"/>
      <c r="AI79" s="478"/>
      <c r="AJ79" s="479"/>
    </row>
    <row r="80" spans="2:36">
      <c r="B80" s="480"/>
      <c r="C80" s="458"/>
      <c r="D80" s="458"/>
      <c r="E80" s="458"/>
      <c r="F80" s="481"/>
      <c r="G80" s="24"/>
      <c r="H80" s="458"/>
      <c r="I80" s="458"/>
      <c r="J80" s="458"/>
      <c r="K80" s="458"/>
      <c r="L80" s="458"/>
      <c r="M80" s="458"/>
      <c r="N80" s="458"/>
      <c r="O80" s="458"/>
      <c r="P80" s="458"/>
      <c r="Q80" s="25"/>
      <c r="R80" s="24"/>
      <c r="S80" s="26"/>
      <c r="T80" s="26"/>
      <c r="U80" s="26"/>
      <c r="V80" s="25"/>
      <c r="W80" s="480"/>
      <c r="X80" s="458"/>
      <c r="Y80" s="458"/>
      <c r="Z80" s="458"/>
      <c r="AA80" s="481"/>
      <c r="AB80" s="480"/>
      <c r="AC80" s="458"/>
      <c r="AD80" s="27" t="s">
        <v>43</v>
      </c>
      <c r="AE80" s="458"/>
      <c r="AF80" s="458"/>
      <c r="AG80" s="27" t="s">
        <v>44</v>
      </c>
      <c r="AH80" s="458"/>
      <c r="AI80" s="458"/>
      <c r="AJ80" s="28" t="s">
        <v>45</v>
      </c>
    </row>
    <row r="81" spans="2:36">
      <c r="B81" s="470"/>
      <c r="C81" s="459"/>
      <c r="D81" s="459"/>
      <c r="E81" s="459"/>
      <c r="F81" s="471"/>
      <c r="G81" s="17"/>
      <c r="H81" s="18" t="s">
        <v>46</v>
      </c>
      <c r="I81" s="459"/>
      <c r="J81" s="459"/>
      <c r="K81" s="459"/>
      <c r="L81" s="459"/>
      <c r="M81" s="459"/>
      <c r="N81" s="459"/>
      <c r="O81" s="459"/>
      <c r="P81" s="18" t="s">
        <v>47</v>
      </c>
      <c r="Q81" s="19"/>
      <c r="R81" s="17"/>
      <c r="S81" s="18"/>
      <c r="T81" s="18"/>
      <c r="U81" s="18"/>
      <c r="V81" s="19"/>
      <c r="W81" s="470"/>
      <c r="X81" s="459"/>
      <c r="Y81" s="459"/>
      <c r="Z81" s="459"/>
      <c r="AA81" s="471"/>
      <c r="AB81" s="474" t="s">
        <v>132</v>
      </c>
      <c r="AC81" s="475"/>
      <c r="AD81" s="475"/>
      <c r="AE81" s="475"/>
      <c r="AF81" s="475"/>
      <c r="AG81" s="475"/>
      <c r="AH81" s="475"/>
      <c r="AI81" s="475"/>
      <c r="AJ81" s="476"/>
    </row>
    <row r="82" spans="2:36">
      <c r="B82" s="472"/>
      <c r="C82" s="457"/>
      <c r="D82" s="457"/>
      <c r="E82" s="457"/>
      <c r="F82" s="473"/>
      <c r="G82" s="20"/>
      <c r="H82" s="457"/>
      <c r="I82" s="457"/>
      <c r="J82" s="457"/>
      <c r="K82" s="457"/>
      <c r="L82" s="457"/>
      <c r="M82" s="457"/>
      <c r="N82" s="457"/>
      <c r="O82" s="457"/>
      <c r="P82" s="457"/>
      <c r="Q82" s="21"/>
      <c r="R82" s="20"/>
      <c r="S82" s="23" t="s">
        <v>40</v>
      </c>
      <c r="T82" s="22" t="s">
        <v>48</v>
      </c>
      <c r="U82" s="23" t="s">
        <v>42</v>
      </c>
      <c r="V82" s="21"/>
      <c r="W82" s="472"/>
      <c r="X82" s="457"/>
      <c r="Y82" s="457"/>
      <c r="Z82" s="457"/>
      <c r="AA82" s="473"/>
      <c r="AB82" s="477"/>
      <c r="AC82" s="478"/>
      <c r="AD82" s="478"/>
      <c r="AE82" s="478"/>
      <c r="AF82" s="478"/>
      <c r="AG82" s="478"/>
      <c r="AH82" s="478"/>
      <c r="AI82" s="478"/>
      <c r="AJ82" s="479"/>
    </row>
    <row r="83" spans="2:36">
      <c r="B83" s="480"/>
      <c r="C83" s="458"/>
      <c r="D83" s="458"/>
      <c r="E83" s="458"/>
      <c r="F83" s="481"/>
      <c r="G83" s="24"/>
      <c r="H83" s="458"/>
      <c r="I83" s="458"/>
      <c r="J83" s="458"/>
      <c r="K83" s="458"/>
      <c r="L83" s="458"/>
      <c r="M83" s="458"/>
      <c r="N83" s="458"/>
      <c r="O83" s="458"/>
      <c r="P83" s="458"/>
      <c r="Q83" s="25"/>
      <c r="R83" s="24"/>
      <c r="S83" s="26"/>
      <c r="T83" s="26"/>
      <c r="U83" s="26"/>
      <c r="V83" s="25"/>
      <c r="W83" s="480"/>
      <c r="X83" s="458"/>
      <c r="Y83" s="458"/>
      <c r="Z83" s="458"/>
      <c r="AA83" s="481"/>
      <c r="AB83" s="480"/>
      <c r="AC83" s="458"/>
      <c r="AD83" s="27" t="s">
        <v>43</v>
      </c>
      <c r="AE83" s="458"/>
      <c r="AF83" s="458"/>
      <c r="AG83" s="27" t="s">
        <v>44</v>
      </c>
      <c r="AH83" s="458"/>
      <c r="AI83" s="458"/>
      <c r="AJ83" s="28" t="s">
        <v>45</v>
      </c>
    </row>
    <row r="84" spans="2:36">
      <c r="B84" s="470"/>
      <c r="C84" s="459"/>
      <c r="D84" s="459"/>
      <c r="E84" s="459"/>
      <c r="F84" s="471"/>
      <c r="G84" s="17"/>
      <c r="H84" s="18" t="s">
        <v>46</v>
      </c>
      <c r="I84" s="459"/>
      <c r="J84" s="459"/>
      <c r="K84" s="459"/>
      <c r="L84" s="459"/>
      <c r="M84" s="459"/>
      <c r="N84" s="459"/>
      <c r="O84" s="459"/>
      <c r="P84" s="18" t="s">
        <v>47</v>
      </c>
      <c r="Q84" s="19"/>
      <c r="R84" s="17"/>
      <c r="S84" s="18"/>
      <c r="T84" s="18"/>
      <c r="U84" s="18"/>
      <c r="V84" s="19"/>
      <c r="W84" s="470"/>
      <c r="X84" s="459"/>
      <c r="Y84" s="459"/>
      <c r="Z84" s="459"/>
      <c r="AA84" s="471"/>
      <c r="AB84" s="474" t="s">
        <v>132</v>
      </c>
      <c r="AC84" s="475"/>
      <c r="AD84" s="475"/>
      <c r="AE84" s="475"/>
      <c r="AF84" s="475"/>
      <c r="AG84" s="475"/>
      <c r="AH84" s="475"/>
      <c r="AI84" s="475"/>
      <c r="AJ84" s="476"/>
    </row>
    <row r="85" spans="2:36">
      <c r="B85" s="472"/>
      <c r="C85" s="457"/>
      <c r="D85" s="457"/>
      <c r="E85" s="457"/>
      <c r="F85" s="473"/>
      <c r="G85" s="20"/>
      <c r="H85" s="457"/>
      <c r="I85" s="457"/>
      <c r="J85" s="457"/>
      <c r="K85" s="457"/>
      <c r="L85" s="457"/>
      <c r="M85" s="457"/>
      <c r="N85" s="457"/>
      <c r="O85" s="457"/>
      <c r="P85" s="457"/>
      <c r="Q85" s="21"/>
      <c r="R85" s="20"/>
      <c r="S85" s="23" t="s">
        <v>40</v>
      </c>
      <c r="T85" s="22" t="s">
        <v>50</v>
      </c>
      <c r="U85" s="23" t="s">
        <v>42</v>
      </c>
      <c r="V85" s="21"/>
      <c r="W85" s="472"/>
      <c r="X85" s="457"/>
      <c r="Y85" s="457"/>
      <c r="Z85" s="457"/>
      <c r="AA85" s="473"/>
      <c r="AB85" s="477"/>
      <c r="AC85" s="478"/>
      <c r="AD85" s="478"/>
      <c r="AE85" s="478"/>
      <c r="AF85" s="478"/>
      <c r="AG85" s="478"/>
      <c r="AH85" s="478"/>
      <c r="AI85" s="478"/>
      <c r="AJ85" s="479"/>
    </row>
    <row r="86" spans="2:36">
      <c r="B86" s="480"/>
      <c r="C86" s="458"/>
      <c r="D86" s="458"/>
      <c r="E86" s="458"/>
      <c r="F86" s="481"/>
      <c r="G86" s="24"/>
      <c r="H86" s="458"/>
      <c r="I86" s="458"/>
      <c r="J86" s="458"/>
      <c r="K86" s="458"/>
      <c r="L86" s="458"/>
      <c r="M86" s="458"/>
      <c r="N86" s="458"/>
      <c r="O86" s="458"/>
      <c r="P86" s="458"/>
      <c r="Q86" s="25"/>
      <c r="R86" s="24"/>
      <c r="S86" s="26"/>
      <c r="T86" s="26"/>
      <c r="U86" s="26"/>
      <c r="V86" s="25"/>
      <c r="W86" s="480"/>
      <c r="X86" s="458"/>
      <c r="Y86" s="458"/>
      <c r="Z86" s="458"/>
      <c r="AA86" s="481"/>
      <c r="AB86" s="480"/>
      <c r="AC86" s="458"/>
      <c r="AD86" s="27" t="s">
        <v>43</v>
      </c>
      <c r="AE86" s="458"/>
      <c r="AF86" s="458"/>
      <c r="AG86" s="27" t="s">
        <v>44</v>
      </c>
      <c r="AH86" s="458"/>
      <c r="AI86" s="458"/>
      <c r="AJ86" s="28" t="s">
        <v>45</v>
      </c>
    </row>
    <row r="87" spans="2:36">
      <c r="B87" s="470"/>
      <c r="C87" s="459"/>
      <c r="D87" s="459"/>
      <c r="E87" s="459"/>
      <c r="F87" s="471"/>
      <c r="G87" s="17"/>
      <c r="H87" s="18" t="s">
        <v>46</v>
      </c>
      <c r="I87" s="459"/>
      <c r="J87" s="459"/>
      <c r="K87" s="459"/>
      <c r="L87" s="459"/>
      <c r="M87" s="459"/>
      <c r="N87" s="459"/>
      <c r="O87" s="459"/>
      <c r="P87" s="18" t="s">
        <v>47</v>
      </c>
      <c r="Q87" s="19"/>
      <c r="R87" s="17"/>
      <c r="S87" s="18"/>
      <c r="T87" s="18"/>
      <c r="U87" s="18"/>
      <c r="V87" s="19"/>
      <c r="W87" s="470"/>
      <c r="X87" s="459"/>
      <c r="Y87" s="459"/>
      <c r="Z87" s="459"/>
      <c r="AA87" s="471"/>
      <c r="AB87" s="474" t="s">
        <v>132</v>
      </c>
      <c r="AC87" s="475"/>
      <c r="AD87" s="475"/>
      <c r="AE87" s="475"/>
      <c r="AF87" s="475"/>
      <c r="AG87" s="475"/>
      <c r="AH87" s="475"/>
      <c r="AI87" s="475"/>
      <c r="AJ87" s="476"/>
    </row>
    <row r="88" spans="2:36">
      <c r="B88" s="472"/>
      <c r="C88" s="457"/>
      <c r="D88" s="457"/>
      <c r="E88" s="457"/>
      <c r="F88" s="473"/>
      <c r="G88" s="20"/>
      <c r="H88" s="457"/>
      <c r="I88" s="457"/>
      <c r="J88" s="457"/>
      <c r="K88" s="457"/>
      <c r="L88" s="457"/>
      <c r="M88" s="457"/>
      <c r="N88" s="457"/>
      <c r="O88" s="457"/>
      <c r="P88" s="457"/>
      <c r="Q88" s="21"/>
      <c r="R88" s="20"/>
      <c r="S88" s="23" t="s">
        <v>40</v>
      </c>
      <c r="T88" s="22" t="s">
        <v>48</v>
      </c>
      <c r="U88" s="23" t="s">
        <v>42</v>
      </c>
      <c r="V88" s="21"/>
      <c r="W88" s="472"/>
      <c r="X88" s="457"/>
      <c r="Y88" s="457"/>
      <c r="Z88" s="457"/>
      <c r="AA88" s="473"/>
      <c r="AB88" s="477"/>
      <c r="AC88" s="478"/>
      <c r="AD88" s="478"/>
      <c r="AE88" s="478"/>
      <c r="AF88" s="478"/>
      <c r="AG88" s="478"/>
      <c r="AH88" s="478"/>
      <c r="AI88" s="478"/>
      <c r="AJ88" s="479"/>
    </row>
    <row r="89" spans="2:36">
      <c r="B89" s="480"/>
      <c r="C89" s="458"/>
      <c r="D89" s="458"/>
      <c r="E89" s="458"/>
      <c r="F89" s="481"/>
      <c r="G89" s="24"/>
      <c r="H89" s="458"/>
      <c r="I89" s="458"/>
      <c r="J89" s="458"/>
      <c r="K89" s="458"/>
      <c r="L89" s="458"/>
      <c r="M89" s="458"/>
      <c r="N89" s="458"/>
      <c r="O89" s="458"/>
      <c r="P89" s="458"/>
      <c r="Q89" s="25"/>
      <c r="R89" s="24"/>
      <c r="S89" s="26"/>
      <c r="T89" s="26"/>
      <c r="U89" s="26"/>
      <c r="V89" s="25"/>
      <c r="W89" s="480"/>
      <c r="X89" s="458"/>
      <c r="Y89" s="458"/>
      <c r="Z89" s="458"/>
      <c r="AA89" s="481"/>
      <c r="AB89" s="480"/>
      <c r="AC89" s="458"/>
      <c r="AD89" s="27" t="s">
        <v>43</v>
      </c>
      <c r="AE89" s="458"/>
      <c r="AF89" s="458"/>
      <c r="AG89" s="27" t="s">
        <v>44</v>
      </c>
      <c r="AH89" s="458"/>
      <c r="AI89" s="458"/>
      <c r="AJ89" s="28" t="s">
        <v>45</v>
      </c>
    </row>
    <row r="90" spans="2:36">
      <c r="B90" s="470"/>
      <c r="C90" s="459"/>
      <c r="D90" s="459"/>
      <c r="E90" s="459"/>
      <c r="F90" s="471"/>
      <c r="G90" s="17"/>
      <c r="H90" s="18" t="s">
        <v>46</v>
      </c>
      <c r="I90" s="459"/>
      <c r="J90" s="459"/>
      <c r="K90" s="459"/>
      <c r="L90" s="459"/>
      <c r="M90" s="459"/>
      <c r="N90" s="459"/>
      <c r="O90" s="459"/>
      <c r="P90" s="18" t="s">
        <v>47</v>
      </c>
      <c r="Q90" s="19"/>
      <c r="R90" s="17"/>
      <c r="S90" s="18"/>
      <c r="T90" s="18"/>
      <c r="U90" s="18"/>
      <c r="V90" s="19"/>
      <c r="W90" s="470"/>
      <c r="X90" s="459"/>
      <c r="Y90" s="459"/>
      <c r="Z90" s="459"/>
      <c r="AA90" s="471"/>
      <c r="AB90" s="474" t="s">
        <v>132</v>
      </c>
      <c r="AC90" s="475"/>
      <c r="AD90" s="475"/>
      <c r="AE90" s="475"/>
      <c r="AF90" s="475"/>
      <c r="AG90" s="475"/>
      <c r="AH90" s="475"/>
      <c r="AI90" s="475"/>
      <c r="AJ90" s="476"/>
    </row>
    <row r="91" spans="2:36">
      <c r="B91" s="472"/>
      <c r="C91" s="457"/>
      <c r="D91" s="457"/>
      <c r="E91" s="457"/>
      <c r="F91" s="473"/>
      <c r="G91" s="20"/>
      <c r="H91" s="457"/>
      <c r="I91" s="457"/>
      <c r="J91" s="457"/>
      <c r="K91" s="457"/>
      <c r="L91" s="457"/>
      <c r="M91" s="457"/>
      <c r="N91" s="457"/>
      <c r="O91" s="457"/>
      <c r="P91" s="457"/>
      <c r="Q91" s="21"/>
      <c r="R91" s="20"/>
      <c r="S91" s="23" t="s">
        <v>40</v>
      </c>
      <c r="T91" s="22" t="s">
        <v>49</v>
      </c>
      <c r="U91" s="23" t="s">
        <v>42</v>
      </c>
      <c r="V91" s="21"/>
      <c r="W91" s="472"/>
      <c r="X91" s="457"/>
      <c r="Y91" s="457"/>
      <c r="Z91" s="457"/>
      <c r="AA91" s="473"/>
      <c r="AB91" s="477"/>
      <c r="AC91" s="478"/>
      <c r="AD91" s="478"/>
      <c r="AE91" s="478"/>
      <c r="AF91" s="478"/>
      <c r="AG91" s="478"/>
      <c r="AH91" s="478"/>
      <c r="AI91" s="478"/>
      <c r="AJ91" s="479"/>
    </row>
    <row r="92" spans="2:36">
      <c r="B92" s="480"/>
      <c r="C92" s="458"/>
      <c r="D92" s="458"/>
      <c r="E92" s="458"/>
      <c r="F92" s="481"/>
      <c r="G92" s="24"/>
      <c r="H92" s="458"/>
      <c r="I92" s="458"/>
      <c r="J92" s="458"/>
      <c r="K92" s="458"/>
      <c r="L92" s="458"/>
      <c r="M92" s="458"/>
      <c r="N92" s="458"/>
      <c r="O92" s="458"/>
      <c r="P92" s="458"/>
      <c r="Q92" s="25"/>
      <c r="R92" s="24"/>
      <c r="S92" s="26"/>
      <c r="T92" s="26"/>
      <c r="U92" s="26"/>
      <c r="V92" s="25"/>
      <c r="W92" s="480"/>
      <c r="X92" s="458"/>
      <c r="Y92" s="458"/>
      <c r="Z92" s="458"/>
      <c r="AA92" s="481"/>
      <c r="AB92" s="480"/>
      <c r="AC92" s="458"/>
      <c r="AD92" s="27" t="s">
        <v>43</v>
      </c>
      <c r="AE92" s="458"/>
      <c r="AF92" s="458"/>
      <c r="AG92" s="27" t="s">
        <v>44</v>
      </c>
      <c r="AH92" s="458"/>
      <c r="AI92" s="458"/>
      <c r="AJ92" s="28" t="s">
        <v>45</v>
      </c>
    </row>
    <row r="93" spans="2:36">
      <c r="B93" s="470"/>
      <c r="C93" s="459"/>
      <c r="D93" s="459"/>
      <c r="E93" s="459"/>
      <c r="F93" s="471"/>
      <c r="G93" s="17"/>
      <c r="H93" s="18" t="s">
        <v>46</v>
      </c>
      <c r="I93" s="459"/>
      <c r="J93" s="459"/>
      <c r="K93" s="459"/>
      <c r="L93" s="459"/>
      <c r="M93" s="459"/>
      <c r="N93" s="459"/>
      <c r="O93" s="459"/>
      <c r="P93" s="18" t="s">
        <v>47</v>
      </c>
      <c r="Q93" s="19"/>
      <c r="R93" s="17"/>
      <c r="S93" s="18"/>
      <c r="T93" s="18"/>
      <c r="U93" s="18"/>
      <c r="V93" s="19"/>
      <c r="W93" s="470"/>
      <c r="X93" s="459"/>
      <c r="Y93" s="459"/>
      <c r="Z93" s="459"/>
      <c r="AA93" s="471"/>
      <c r="AB93" s="474" t="s">
        <v>132</v>
      </c>
      <c r="AC93" s="475"/>
      <c r="AD93" s="475"/>
      <c r="AE93" s="475"/>
      <c r="AF93" s="475"/>
      <c r="AG93" s="475"/>
      <c r="AH93" s="475"/>
      <c r="AI93" s="475"/>
      <c r="AJ93" s="476"/>
    </row>
    <row r="94" spans="2:36">
      <c r="B94" s="472"/>
      <c r="C94" s="457"/>
      <c r="D94" s="457"/>
      <c r="E94" s="457"/>
      <c r="F94" s="473"/>
      <c r="G94" s="20"/>
      <c r="H94" s="457"/>
      <c r="I94" s="457"/>
      <c r="J94" s="457"/>
      <c r="K94" s="457"/>
      <c r="L94" s="457"/>
      <c r="M94" s="457"/>
      <c r="N94" s="457"/>
      <c r="O94" s="457"/>
      <c r="P94" s="457"/>
      <c r="Q94" s="21"/>
      <c r="R94" s="20"/>
      <c r="S94" s="23" t="s">
        <v>40</v>
      </c>
      <c r="T94" s="22" t="s">
        <v>49</v>
      </c>
      <c r="U94" s="23" t="s">
        <v>42</v>
      </c>
      <c r="V94" s="21"/>
      <c r="W94" s="472"/>
      <c r="X94" s="457"/>
      <c r="Y94" s="457"/>
      <c r="Z94" s="457"/>
      <c r="AA94" s="473"/>
      <c r="AB94" s="477"/>
      <c r="AC94" s="478"/>
      <c r="AD94" s="478"/>
      <c r="AE94" s="478"/>
      <c r="AF94" s="478"/>
      <c r="AG94" s="478"/>
      <c r="AH94" s="478"/>
      <c r="AI94" s="478"/>
      <c r="AJ94" s="479"/>
    </row>
    <row r="95" spans="2:36">
      <c r="B95" s="480"/>
      <c r="C95" s="458"/>
      <c r="D95" s="458"/>
      <c r="E95" s="458"/>
      <c r="F95" s="481"/>
      <c r="G95" s="24"/>
      <c r="H95" s="458"/>
      <c r="I95" s="458"/>
      <c r="J95" s="458"/>
      <c r="K95" s="458"/>
      <c r="L95" s="458"/>
      <c r="M95" s="458"/>
      <c r="N95" s="458"/>
      <c r="O95" s="458"/>
      <c r="P95" s="458"/>
      <c r="Q95" s="25"/>
      <c r="R95" s="24"/>
      <c r="S95" s="26"/>
      <c r="T95" s="26"/>
      <c r="U95" s="26"/>
      <c r="V95" s="25"/>
      <c r="W95" s="480"/>
      <c r="X95" s="458"/>
      <c r="Y95" s="458"/>
      <c r="Z95" s="458"/>
      <c r="AA95" s="481"/>
      <c r="AB95" s="480"/>
      <c r="AC95" s="458"/>
      <c r="AD95" s="27" t="s">
        <v>43</v>
      </c>
      <c r="AE95" s="458"/>
      <c r="AF95" s="458"/>
      <c r="AG95" s="27" t="s">
        <v>44</v>
      </c>
      <c r="AH95" s="458"/>
      <c r="AI95" s="458"/>
      <c r="AJ95" s="28" t="s">
        <v>45</v>
      </c>
    </row>
    <row r="96" spans="2:36">
      <c r="B96" s="470"/>
      <c r="C96" s="459"/>
      <c r="D96" s="459"/>
      <c r="E96" s="459"/>
      <c r="F96" s="471"/>
      <c r="G96" s="17"/>
      <c r="H96" s="18" t="s">
        <v>46</v>
      </c>
      <c r="I96" s="459"/>
      <c r="J96" s="459"/>
      <c r="K96" s="459"/>
      <c r="L96" s="459"/>
      <c r="M96" s="459"/>
      <c r="N96" s="459"/>
      <c r="O96" s="459"/>
      <c r="P96" s="18" t="s">
        <v>47</v>
      </c>
      <c r="Q96" s="19"/>
      <c r="R96" s="17"/>
      <c r="S96" s="18"/>
      <c r="T96" s="18"/>
      <c r="U96" s="18"/>
      <c r="V96" s="19"/>
      <c r="W96" s="470"/>
      <c r="X96" s="459"/>
      <c r="Y96" s="459"/>
      <c r="Z96" s="459"/>
      <c r="AA96" s="471"/>
      <c r="AB96" s="474" t="s">
        <v>132</v>
      </c>
      <c r="AC96" s="475"/>
      <c r="AD96" s="475"/>
      <c r="AE96" s="475"/>
      <c r="AF96" s="475"/>
      <c r="AG96" s="475"/>
      <c r="AH96" s="475"/>
      <c r="AI96" s="475"/>
      <c r="AJ96" s="476"/>
    </row>
    <row r="97" spans="2:36">
      <c r="B97" s="472"/>
      <c r="C97" s="457"/>
      <c r="D97" s="457"/>
      <c r="E97" s="457"/>
      <c r="F97" s="473"/>
      <c r="G97" s="20"/>
      <c r="H97" s="457"/>
      <c r="I97" s="457"/>
      <c r="J97" s="457"/>
      <c r="K97" s="457"/>
      <c r="L97" s="457"/>
      <c r="M97" s="457"/>
      <c r="N97" s="457"/>
      <c r="O97" s="457"/>
      <c r="P97" s="457"/>
      <c r="Q97" s="21"/>
      <c r="R97" s="20"/>
      <c r="S97" s="23" t="s">
        <v>40</v>
      </c>
      <c r="T97" s="22" t="s">
        <v>50</v>
      </c>
      <c r="U97" s="23" t="s">
        <v>42</v>
      </c>
      <c r="V97" s="21"/>
      <c r="W97" s="472"/>
      <c r="X97" s="457"/>
      <c r="Y97" s="457"/>
      <c r="Z97" s="457"/>
      <c r="AA97" s="473"/>
      <c r="AB97" s="477"/>
      <c r="AC97" s="478"/>
      <c r="AD97" s="478"/>
      <c r="AE97" s="478"/>
      <c r="AF97" s="478"/>
      <c r="AG97" s="478"/>
      <c r="AH97" s="478"/>
      <c r="AI97" s="478"/>
      <c r="AJ97" s="479"/>
    </row>
    <row r="98" spans="2:36">
      <c r="B98" s="472"/>
      <c r="C98" s="457"/>
      <c r="D98" s="457"/>
      <c r="E98" s="457"/>
      <c r="F98" s="473"/>
      <c r="G98" s="24"/>
      <c r="H98" s="458"/>
      <c r="I98" s="458"/>
      <c r="J98" s="458"/>
      <c r="K98" s="458"/>
      <c r="L98" s="458"/>
      <c r="M98" s="458"/>
      <c r="N98" s="458"/>
      <c r="O98" s="458"/>
      <c r="P98" s="458"/>
      <c r="Q98" s="25"/>
      <c r="R98" s="20"/>
      <c r="S98" s="23"/>
      <c r="T98" s="23"/>
      <c r="U98" s="23"/>
      <c r="V98" s="21"/>
      <c r="W98" s="472"/>
      <c r="X98" s="457"/>
      <c r="Y98" s="457"/>
      <c r="Z98" s="457"/>
      <c r="AA98" s="473"/>
      <c r="AB98" s="472"/>
      <c r="AC98" s="457"/>
      <c r="AD98" s="29" t="s">
        <v>43</v>
      </c>
      <c r="AE98" s="457"/>
      <c r="AF98" s="457"/>
      <c r="AG98" s="29" t="s">
        <v>44</v>
      </c>
      <c r="AH98" s="457"/>
      <c r="AI98" s="457"/>
      <c r="AJ98" s="30" t="s">
        <v>45</v>
      </c>
    </row>
    <row r="99" spans="2:36">
      <c r="B99" s="460" t="s">
        <v>51</v>
      </c>
      <c r="C99" s="461"/>
      <c r="D99" s="461"/>
      <c r="E99" s="461"/>
      <c r="F99" s="461"/>
      <c r="G99" s="461"/>
      <c r="H99" s="461"/>
      <c r="I99" s="461"/>
      <c r="J99" s="461"/>
      <c r="K99" s="461"/>
      <c r="L99" s="461"/>
      <c r="M99" s="461"/>
      <c r="N99" s="461"/>
      <c r="O99" s="461"/>
      <c r="P99" s="461"/>
      <c r="Q99" s="461"/>
      <c r="R99" s="461"/>
      <c r="S99" s="461"/>
      <c r="T99" s="461"/>
      <c r="U99" s="461"/>
      <c r="V99" s="461"/>
      <c r="W99" s="461"/>
      <c r="X99" s="461"/>
      <c r="Y99" s="461"/>
      <c r="Z99" s="461"/>
      <c r="AA99" s="461"/>
      <c r="AB99" s="461"/>
      <c r="AC99" s="461"/>
      <c r="AD99" s="461"/>
      <c r="AE99" s="461"/>
      <c r="AF99" s="461"/>
      <c r="AG99" s="461"/>
      <c r="AH99" s="461"/>
      <c r="AI99" s="461"/>
      <c r="AJ99" s="462"/>
    </row>
    <row r="100" spans="2:36">
      <c r="B100" s="463"/>
      <c r="C100" s="464"/>
      <c r="D100" s="464"/>
      <c r="E100" s="464"/>
      <c r="F100" s="464"/>
      <c r="G100" s="464"/>
      <c r="H100" s="464"/>
      <c r="I100" s="464"/>
      <c r="J100" s="464"/>
      <c r="K100" s="464"/>
      <c r="L100" s="464"/>
      <c r="M100" s="464"/>
      <c r="N100" s="464"/>
      <c r="O100" s="464"/>
      <c r="P100" s="464"/>
      <c r="Q100" s="464"/>
      <c r="R100" s="464"/>
      <c r="S100" s="464"/>
      <c r="T100" s="464"/>
      <c r="U100" s="464"/>
      <c r="V100" s="464"/>
      <c r="W100" s="464"/>
      <c r="X100" s="464"/>
      <c r="Y100" s="464"/>
      <c r="Z100" s="464"/>
      <c r="AA100" s="464"/>
      <c r="AB100" s="464"/>
      <c r="AC100" s="464"/>
      <c r="AD100" s="464"/>
      <c r="AE100" s="464"/>
      <c r="AF100" s="464"/>
      <c r="AG100" s="464"/>
      <c r="AH100" s="464"/>
      <c r="AI100" s="464"/>
      <c r="AJ100" s="465"/>
    </row>
    <row r="101" spans="2:36">
      <c r="B101" s="466"/>
      <c r="C101" s="467"/>
      <c r="D101" s="467"/>
      <c r="E101" s="467"/>
      <c r="F101" s="467"/>
      <c r="G101" s="467"/>
      <c r="H101" s="467"/>
      <c r="I101" s="467"/>
      <c r="J101" s="467"/>
      <c r="K101" s="467"/>
      <c r="L101" s="467"/>
      <c r="M101" s="467"/>
      <c r="N101" s="467"/>
      <c r="O101" s="467"/>
      <c r="P101" s="467"/>
      <c r="Q101" s="467"/>
      <c r="R101" s="467"/>
      <c r="S101" s="467"/>
      <c r="T101" s="467"/>
      <c r="U101" s="467"/>
      <c r="V101" s="467"/>
      <c r="W101" s="467"/>
      <c r="X101" s="467"/>
      <c r="Y101" s="467"/>
      <c r="Z101" s="467"/>
      <c r="AA101" s="467"/>
      <c r="AB101" s="467"/>
      <c r="AC101" s="467"/>
      <c r="AD101" s="467"/>
      <c r="AE101" s="467"/>
      <c r="AF101" s="467"/>
      <c r="AG101" s="467"/>
      <c r="AH101" s="467"/>
      <c r="AI101" s="467"/>
      <c r="AJ101" s="468"/>
    </row>
  </sheetData>
  <mergeCells count="161">
    <mergeCell ref="B2:AI2"/>
    <mergeCell ref="AA3:AI3"/>
    <mergeCell ref="X11:AJ12"/>
    <mergeCell ref="X9:AJ10"/>
    <mergeCell ref="S7:W8"/>
    <mergeCell ref="S9:W10"/>
    <mergeCell ref="S11:W12"/>
    <mergeCell ref="A36:B36"/>
    <mergeCell ref="C36:AJ37"/>
    <mergeCell ref="A27:AJ27"/>
    <mergeCell ref="A29:AJ29"/>
    <mergeCell ref="A31:AJ32"/>
    <mergeCell ref="A33:B33"/>
    <mergeCell ref="A34:B34"/>
    <mergeCell ref="A35:B35"/>
    <mergeCell ref="A44:AJ45"/>
    <mergeCell ref="A13:AJ14"/>
    <mergeCell ref="A15:AJ16"/>
    <mergeCell ref="A17:AJ19"/>
    <mergeCell ref="A22:AK22"/>
    <mergeCell ref="A24:AJ25"/>
    <mergeCell ref="A38:B38"/>
    <mergeCell ref="A39:B39"/>
    <mergeCell ref="A41:AJ42"/>
    <mergeCell ref="B51:F53"/>
    <mergeCell ref="W51:AA53"/>
    <mergeCell ref="AB51:AJ52"/>
    <mergeCell ref="AB53:AC53"/>
    <mergeCell ref="AE53:AF53"/>
    <mergeCell ref="AH53:AI53"/>
    <mergeCell ref="A47:AK47"/>
    <mergeCell ref="B49:F50"/>
    <mergeCell ref="H49:P49"/>
    <mergeCell ref="R49:V50"/>
    <mergeCell ref="W49:AA49"/>
    <mergeCell ref="AB49:AJ50"/>
    <mergeCell ref="G50:Q50"/>
    <mergeCell ref="AB62:AC62"/>
    <mergeCell ref="AE62:AF62"/>
    <mergeCell ref="AH62:AI62"/>
    <mergeCell ref="B54:F56"/>
    <mergeCell ref="W54:AA56"/>
    <mergeCell ref="AB54:AJ55"/>
    <mergeCell ref="AB56:AC56"/>
    <mergeCell ref="AE56:AF56"/>
    <mergeCell ref="AH56:AI56"/>
    <mergeCell ref="H55:P56"/>
    <mergeCell ref="B66:F68"/>
    <mergeCell ref="W66:AA68"/>
    <mergeCell ref="AB66:AJ67"/>
    <mergeCell ref="AB68:AC68"/>
    <mergeCell ref="AE68:AF68"/>
    <mergeCell ref="AH68:AI68"/>
    <mergeCell ref="B57:F59"/>
    <mergeCell ref="W57:AA59"/>
    <mergeCell ref="AB57:AJ58"/>
    <mergeCell ref="AB59:AC59"/>
    <mergeCell ref="AE59:AF59"/>
    <mergeCell ref="AH59:AI59"/>
    <mergeCell ref="H58:P59"/>
    <mergeCell ref="H61:P62"/>
    <mergeCell ref="B63:F65"/>
    <mergeCell ref="W63:AA65"/>
    <mergeCell ref="AB63:AJ64"/>
    <mergeCell ref="AB65:AC65"/>
    <mergeCell ref="AE65:AF65"/>
    <mergeCell ref="AH65:AI65"/>
    <mergeCell ref="H64:P65"/>
    <mergeCell ref="B60:F62"/>
    <mergeCell ref="W60:AA62"/>
    <mergeCell ref="AB60:AJ61"/>
    <mergeCell ref="AB72:AJ73"/>
    <mergeCell ref="AB74:AC74"/>
    <mergeCell ref="AE74:AF74"/>
    <mergeCell ref="AH74:AI74"/>
    <mergeCell ref="B69:F71"/>
    <mergeCell ref="W69:AA71"/>
    <mergeCell ref="AB69:AJ70"/>
    <mergeCell ref="AB71:AC71"/>
    <mergeCell ref="AE71:AF71"/>
    <mergeCell ref="AH71:AI71"/>
    <mergeCell ref="H70:P71"/>
    <mergeCell ref="B81:F83"/>
    <mergeCell ref="W81:AA83"/>
    <mergeCell ref="AB81:AJ82"/>
    <mergeCell ref="AB83:AC83"/>
    <mergeCell ref="AE83:AF83"/>
    <mergeCell ref="AH83:AI83"/>
    <mergeCell ref="H82:P83"/>
    <mergeCell ref="H73:P74"/>
    <mergeCell ref="B78:F80"/>
    <mergeCell ref="W78:AA80"/>
    <mergeCell ref="AB78:AJ79"/>
    <mergeCell ref="AB80:AC80"/>
    <mergeCell ref="AE80:AF80"/>
    <mergeCell ref="AH80:AI80"/>
    <mergeCell ref="H79:P80"/>
    <mergeCell ref="B75:F77"/>
    <mergeCell ref="W75:AA77"/>
    <mergeCell ref="AB75:AJ76"/>
    <mergeCell ref="AB77:AC77"/>
    <mergeCell ref="AE77:AF77"/>
    <mergeCell ref="AH77:AI77"/>
    <mergeCell ref="H76:P77"/>
    <mergeCell ref="B72:F74"/>
    <mergeCell ref="W72:AA74"/>
    <mergeCell ref="W87:AA89"/>
    <mergeCell ref="AB87:AJ88"/>
    <mergeCell ref="AB89:AC89"/>
    <mergeCell ref="AE89:AF89"/>
    <mergeCell ref="AH89:AI89"/>
    <mergeCell ref="H88:P89"/>
    <mergeCell ref="B84:F86"/>
    <mergeCell ref="W84:AA86"/>
    <mergeCell ref="AB84:AJ85"/>
    <mergeCell ref="AB86:AC86"/>
    <mergeCell ref="AE86:AF86"/>
    <mergeCell ref="AH86:AI86"/>
    <mergeCell ref="B99:AJ101"/>
    <mergeCell ref="X7:AJ8"/>
    <mergeCell ref="H52:P53"/>
    <mergeCell ref="B96:F98"/>
    <mergeCell ref="W96:AA98"/>
    <mergeCell ref="AB96:AJ97"/>
    <mergeCell ref="AB98:AC98"/>
    <mergeCell ref="AE98:AF98"/>
    <mergeCell ref="AH98:AI98"/>
    <mergeCell ref="B93:F95"/>
    <mergeCell ref="W93:AA95"/>
    <mergeCell ref="AB93:AJ94"/>
    <mergeCell ref="AB95:AC95"/>
    <mergeCell ref="AE95:AF95"/>
    <mergeCell ref="AH95:AI95"/>
    <mergeCell ref="B90:F92"/>
    <mergeCell ref="W90:AA92"/>
    <mergeCell ref="AB90:AJ91"/>
    <mergeCell ref="AB92:AC92"/>
    <mergeCell ref="AE92:AF92"/>
    <mergeCell ref="AH92:AI92"/>
    <mergeCell ref="H91:P92"/>
    <mergeCell ref="H94:P95"/>
    <mergeCell ref="B87:F89"/>
    <mergeCell ref="H97:P98"/>
    <mergeCell ref="I51:O51"/>
    <mergeCell ref="I54:O54"/>
    <mergeCell ref="I57:O57"/>
    <mergeCell ref="I60:O60"/>
    <mergeCell ref="I63:O63"/>
    <mergeCell ref="I66:O66"/>
    <mergeCell ref="I69:O69"/>
    <mergeCell ref="I72:O72"/>
    <mergeCell ref="I75:O75"/>
    <mergeCell ref="I78:O78"/>
    <mergeCell ref="I81:O81"/>
    <mergeCell ref="I84:O84"/>
    <mergeCell ref="I87:O87"/>
    <mergeCell ref="I90:O90"/>
    <mergeCell ref="I93:O93"/>
    <mergeCell ref="I96:O96"/>
    <mergeCell ref="H85:P86"/>
    <mergeCell ref="H67:P68"/>
  </mergeCells>
  <phoneticPr fontId="2"/>
  <printOptions horizontalCentered="1"/>
  <pageMargins left="0.70866141732283472" right="0.70866141732283472" top="0.74803149606299213" bottom="0.74803149606299213" header="0.31496062992125984" footer="0.31496062992125984"/>
  <pageSetup paperSize="9" scale="97" fitToHeight="0" orientation="portrait" cellComments="asDisplayed" r:id="rId1"/>
  <headerFooter>
    <oddFooter>&amp;R＜個人防護具分＞</oddFooter>
  </headerFooter>
  <rowBreaks count="1" manualBreakCount="1">
    <brk id="46"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0"/>
  <sheetViews>
    <sheetView view="pageBreakPreview" topLeftCell="A4" zoomScale="85" zoomScaleNormal="100" zoomScaleSheetLayoutView="85" workbookViewId="0">
      <selection activeCell="D24" sqref="D24:F24"/>
    </sheetView>
  </sheetViews>
  <sheetFormatPr defaultColWidth="9" defaultRowHeight="13"/>
  <cols>
    <col min="1" max="1" width="10.6328125" style="59" customWidth="1"/>
    <col min="2" max="2" width="4.26953125" style="59" customWidth="1"/>
    <col min="3" max="3" width="16.7265625" style="59" customWidth="1"/>
    <col min="4" max="4" width="12.08984375" style="59" customWidth="1"/>
    <col min="5" max="6" width="9" style="59"/>
    <col min="7" max="7" width="9" style="59" customWidth="1"/>
    <col min="8" max="256" width="9" style="59"/>
    <col min="257" max="257" width="10.6328125" style="59" customWidth="1"/>
    <col min="258" max="258" width="4.26953125" style="59" customWidth="1"/>
    <col min="259" max="259" width="16.7265625" style="59" customWidth="1"/>
    <col min="260" max="260" width="12.08984375" style="59" customWidth="1"/>
    <col min="261" max="262" width="9" style="59"/>
    <col min="263" max="263" width="9" style="59" customWidth="1"/>
    <col min="264" max="512" width="9" style="59"/>
    <col min="513" max="513" width="10.6328125" style="59" customWidth="1"/>
    <col min="514" max="514" width="4.26953125" style="59" customWidth="1"/>
    <col min="515" max="515" width="16.7265625" style="59" customWidth="1"/>
    <col min="516" max="516" width="12.08984375" style="59" customWidth="1"/>
    <col min="517" max="518" width="9" style="59"/>
    <col min="519" max="519" width="9" style="59" customWidth="1"/>
    <col min="520" max="768" width="9" style="59"/>
    <col min="769" max="769" width="10.6328125" style="59" customWidth="1"/>
    <col min="770" max="770" width="4.26953125" style="59" customWidth="1"/>
    <col min="771" max="771" width="16.7265625" style="59" customWidth="1"/>
    <col min="772" max="772" width="12.08984375" style="59" customWidth="1"/>
    <col min="773" max="774" width="9" style="59"/>
    <col min="775" max="775" width="9" style="59" customWidth="1"/>
    <col min="776" max="1024" width="9" style="59"/>
    <col min="1025" max="1025" width="10.6328125" style="59" customWidth="1"/>
    <col min="1026" max="1026" width="4.26953125" style="59" customWidth="1"/>
    <col min="1027" max="1027" width="16.7265625" style="59" customWidth="1"/>
    <col min="1028" max="1028" width="12.08984375" style="59" customWidth="1"/>
    <col min="1029" max="1030" width="9" style="59"/>
    <col min="1031" max="1031" width="9" style="59" customWidth="1"/>
    <col min="1032" max="1280" width="9" style="59"/>
    <col min="1281" max="1281" width="10.6328125" style="59" customWidth="1"/>
    <col min="1282" max="1282" width="4.26953125" style="59" customWidth="1"/>
    <col min="1283" max="1283" width="16.7265625" style="59" customWidth="1"/>
    <col min="1284" max="1284" width="12.08984375" style="59" customWidth="1"/>
    <col min="1285" max="1286" width="9" style="59"/>
    <col min="1287" max="1287" width="9" style="59" customWidth="1"/>
    <col min="1288" max="1536" width="9" style="59"/>
    <col min="1537" max="1537" width="10.6328125" style="59" customWidth="1"/>
    <col min="1538" max="1538" width="4.26953125" style="59" customWidth="1"/>
    <col min="1539" max="1539" width="16.7265625" style="59" customWidth="1"/>
    <col min="1540" max="1540" width="12.08984375" style="59" customWidth="1"/>
    <col min="1541" max="1542" width="9" style="59"/>
    <col min="1543" max="1543" width="9" style="59" customWidth="1"/>
    <col min="1544" max="1792" width="9" style="59"/>
    <col min="1793" max="1793" width="10.6328125" style="59" customWidth="1"/>
    <col min="1794" max="1794" width="4.26953125" style="59" customWidth="1"/>
    <col min="1795" max="1795" width="16.7265625" style="59" customWidth="1"/>
    <col min="1796" max="1796" width="12.08984375" style="59" customWidth="1"/>
    <col min="1797" max="1798" width="9" style="59"/>
    <col min="1799" max="1799" width="9" style="59" customWidth="1"/>
    <col min="1800" max="2048" width="9" style="59"/>
    <col min="2049" max="2049" width="10.6328125" style="59" customWidth="1"/>
    <col min="2050" max="2050" width="4.26953125" style="59" customWidth="1"/>
    <col min="2051" max="2051" width="16.7265625" style="59" customWidth="1"/>
    <col min="2052" max="2052" width="12.08984375" style="59" customWidth="1"/>
    <col min="2053" max="2054" width="9" style="59"/>
    <col min="2055" max="2055" width="9" style="59" customWidth="1"/>
    <col min="2056" max="2304" width="9" style="59"/>
    <col min="2305" max="2305" width="10.6328125" style="59" customWidth="1"/>
    <col min="2306" max="2306" width="4.26953125" style="59" customWidth="1"/>
    <col min="2307" max="2307" width="16.7265625" style="59" customWidth="1"/>
    <col min="2308" max="2308" width="12.08984375" style="59" customWidth="1"/>
    <col min="2309" max="2310" width="9" style="59"/>
    <col min="2311" max="2311" width="9" style="59" customWidth="1"/>
    <col min="2312" max="2560" width="9" style="59"/>
    <col min="2561" max="2561" width="10.6328125" style="59" customWidth="1"/>
    <col min="2562" max="2562" width="4.26953125" style="59" customWidth="1"/>
    <col min="2563" max="2563" width="16.7265625" style="59" customWidth="1"/>
    <col min="2564" max="2564" width="12.08984375" style="59" customWidth="1"/>
    <col min="2565" max="2566" width="9" style="59"/>
    <col min="2567" max="2567" width="9" style="59" customWidth="1"/>
    <col min="2568" max="2816" width="9" style="59"/>
    <col min="2817" max="2817" width="10.6328125" style="59" customWidth="1"/>
    <col min="2818" max="2818" width="4.26953125" style="59" customWidth="1"/>
    <col min="2819" max="2819" width="16.7265625" style="59" customWidth="1"/>
    <col min="2820" max="2820" width="12.08984375" style="59" customWidth="1"/>
    <col min="2821" max="2822" width="9" style="59"/>
    <col min="2823" max="2823" width="9" style="59" customWidth="1"/>
    <col min="2824" max="3072" width="9" style="59"/>
    <col min="3073" max="3073" width="10.6328125" style="59" customWidth="1"/>
    <col min="3074" max="3074" width="4.26953125" style="59" customWidth="1"/>
    <col min="3075" max="3075" width="16.7265625" style="59" customWidth="1"/>
    <col min="3076" max="3076" width="12.08984375" style="59" customWidth="1"/>
    <col min="3077" max="3078" width="9" style="59"/>
    <col min="3079" max="3079" width="9" style="59" customWidth="1"/>
    <col min="3080" max="3328" width="9" style="59"/>
    <col min="3329" max="3329" width="10.6328125" style="59" customWidth="1"/>
    <col min="3330" max="3330" width="4.26953125" style="59" customWidth="1"/>
    <col min="3331" max="3331" width="16.7265625" style="59" customWidth="1"/>
    <col min="3332" max="3332" width="12.08984375" style="59" customWidth="1"/>
    <col min="3333" max="3334" width="9" style="59"/>
    <col min="3335" max="3335" width="9" style="59" customWidth="1"/>
    <col min="3336" max="3584" width="9" style="59"/>
    <col min="3585" max="3585" width="10.6328125" style="59" customWidth="1"/>
    <col min="3586" max="3586" width="4.26953125" style="59" customWidth="1"/>
    <col min="3587" max="3587" width="16.7265625" style="59" customWidth="1"/>
    <col min="3588" max="3588" width="12.08984375" style="59" customWidth="1"/>
    <col min="3589" max="3590" width="9" style="59"/>
    <col min="3591" max="3591" width="9" style="59" customWidth="1"/>
    <col min="3592" max="3840" width="9" style="59"/>
    <col min="3841" max="3841" width="10.6328125" style="59" customWidth="1"/>
    <col min="3842" max="3842" width="4.26953125" style="59" customWidth="1"/>
    <col min="3843" max="3843" width="16.7265625" style="59" customWidth="1"/>
    <col min="3844" max="3844" width="12.08984375" style="59" customWidth="1"/>
    <col min="3845" max="3846" width="9" style="59"/>
    <col min="3847" max="3847" width="9" style="59" customWidth="1"/>
    <col min="3848" max="4096" width="9" style="59"/>
    <col min="4097" max="4097" width="10.6328125" style="59" customWidth="1"/>
    <col min="4098" max="4098" width="4.26953125" style="59" customWidth="1"/>
    <col min="4099" max="4099" width="16.7265625" style="59" customWidth="1"/>
    <col min="4100" max="4100" width="12.08984375" style="59" customWidth="1"/>
    <col min="4101" max="4102" width="9" style="59"/>
    <col min="4103" max="4103" width="9" style="59" customWidth="1"/>
    <col min="4104" max="4352" width="9" style="59"/>
    <col min="4353" max="4353" width="10.6328125" style="59" customWidth="1"/>
    <col min="4354" max="4354" width="4.26953125" style="59" customWidth="1"/>
    <col min="4355" max="4355" width="16.7265625" style="59" customWidth="1"/>
    <col min="4356" max="4356" width="12.08984375" style="59" customWidth="1"/>
    <col min="4357" max="4358" width="9" style="59"/>
    <col min="4359" max="4359" width="9" style="59" customWidth="1"/>
    <col min="4360" max="4608" width="9" style="59"/>
    <col min="4609" max="4609" width="10.6328125" style="59" customWidth="1"/>
    <col min="4610" max="4610" width="4.26953125" style="59" customWidth="1"/>
    <col min="4611" max="4611" width="16.7265625" style="59" customWidth="1"/>
    <col min="4612" max="4612" width="12.08984375" style="59" customWidth="1"/>
    <col min="4613" max="4614" width="9" style="59"/>
    <col min="4615" max="4615" width="9" style="59" customWidth="1"/>
    <col min="4616" max="4864" width="9" style="59"/>
    <col min="4865" max="4865" width="10.6328125" style="59" customWidth="1"/>
    <col min="4866" max="4866" width="4.26953125" style="59" customWidth="1"/>
    <col min="4867" max="4867" width="16.7265625" style="59" customWidth="1"/>
    <col min="4868" max="4868" width="12.08984375" style="59" customWidth="1"/>
    <col min="4869" max="4870" width="9" style="59"/>
    <col min="4871" max="4871" width="9" style="59" customWidth="1"/>
    <col min="4872" max="5120" width="9" style="59"/>
    <col min="5121" max="5121" width="10.6328125" style="59" customWidth="1"/>
    <col min="5122" max="5122" width="4.26953125" style="59" customWidth="1"/>
    <col min="5123" max="5123" width="16.7265625" style="59" customWidth="1"/>
    <col min="5124" max="5124" width="12.08984375" style="59" customWidth="1"/>
    <col min="5125" max="5126" width="9" style="59"/>
    <col min="5127" max="5127" width="9" style="59" customWidth="1"/>
    <col min="5128" max="5376" width="9" style="59"/>
    <col min="5377" max="5377" width="10.6328125" style="59" customWidth="1"/>
    <col min="5378" max="5378" width="4.26953125" style="59" customWidth="1"/>
    <col min="5379" max="5379" width="16.7265625" style="59" customWidth="1"/>
    <col min="5380" max="5380" width="12.08984375" style="59" customWidth="1"/>
    <col min="5381" max="5382" width="9" style="59"/>
    <col min="5383" max="5383" width="9" style="59" customWidth="1"/>
    <col min="5384" max="5632" width="9" style="59"/>
    <col min="5633" max="5633" width="10.6328125" style="59" customWidth="1"/>
    <col min="5634" max="5634" width="4.26953125" style="59" customWidth="1"/>
    <col min="5635" max="5635" width="16.7265625" style="59" customWidth="1"/>
    <col min="5636" max="5636" width="12.08984375" style="59" customWidth="1"/>
    <col min="5637" max="5638" width="9" style="59"/>
    <col min="5639" max="5639" width="9" style="59" customWidth="1"/>
    <col min="5640" max="5888" width="9" style="59"/>
    <col min="5889" max="5889" width="10.6328125" style="59" customWidth="1"/>
    <col min="5890" max="5890" width="4.26953125" style="59" customWidth="1"/>
    <col min="5891" max="5891" width="16.7265625" style="59" customWidth="1"/>
    <col min="5892" max="5892" width="12.08984375" style="59" customWidth="1"/>
    <col min="5893" max="5894" width="9" style="59"/>
    <col min="5895" max="5895" width="9" style="59" customWidth="1"/>
    <col min="5896" max="6144" width="9" style="59"/>
    <col min="6145" max="6145" width="10.6328125" style="59" customWidth="1"/>
    <col min="6146" max="6146" width="4.26953125" style="59" customWidth="1"/>
    <col min="6147" max="6147" width="16.7265625" style="59" customWidth="1"/>
    <col min="6148" max="6148" width="12.08984375" style="59" customWidth="1"/>
    <col min="6149" max="6150" width="9" style="59"/>
    <col min="6151" max="6151" width="9" style="59" customWidth="1"/>
    <col min="6152" max="6400" width="9" style="59"/>
    <col min="6401" max="6401" width="10.6328125" style="59" customWidth="1"/>
    <col min="6402" max="6402" width="4.26953125" style="59" customWidth="1"/>
    <col min="6403" max="6403" width="16.7265625" style="59" customWidth="1"/>
    <col min="6404" max="6404" width="12.08984375" style="59" customWidth="1"/>
    <col min="6405" max="6406" width="9" style="59"/>
    <col min="6407" max="6407" width="9" style="59" customWidth="1"/>
    <col min="6408" max="6656" width="9" style="59"/>
    <col min="6657" max="6657" width="10.6328125" style="59" customWidth="1"/>
    <col min="6658" max="6658" width="4.26953125" style="59" customWidth="1"/>
    <col min="6659" max="6659" width="16.7265625" style="59" customWidth="1"/>
    <col min="6660" max="6660" width="12.08984375" style="59" customWidth="1"/>
    <col min="6661" max="6662" width="9" style="59"/>
    <col min="6663" max="6663" width="9" style="59" customWidth="1"/>
    <col min="6664" max="6912" width="9" style="59"/>
    <col min="6913" max="6913" width="10.6328125" style="59" customWidth="1"/>
    <col min="6914" max="6914" width="4.26953125" style="59" customWidth="1"/>
    <col min="6915" max="6915" width="16.7265625" style="59" customWidth="1"/>
    <col min="6916" max="6916" width="12.08984375" style="59" customWidth="1"/>
    <col min="6917" max="6918" width="9" style="59"/>
    <col min="6919" max="6919" width="9" style="59" customWidth="1"/>
    <col min="6920" max="7168" width="9" style="59"/>
    <col min="7169" max="7169" width="10.6328125" style="59" customWidth="1"/>
    <col min="7170" max="7170" width="4.26953125" style="59" customWidth="1"/>
    <col min="7171" max="7171" width="16.7265625" style="59" customWidth="1"/>
    <col min="7172" max="7172" width="12.08984375" style="59" customWidth="1"/>
    <col min="7173" max="7174" width="9" style="59"/>
    <col min="7175" max="7175" width="9" style="59" customWidth="1"/>
    <col min="7176" max="7424" width="9" style="59"/>
    <col min="7425" max="7425" width="10.6328125" style="59" customWidth="1"/>
    <col min="7426" max="7426" width="4.26953125" style="59" customWidth="1"/>
    <col min="7427" max="7427" width="16.7265625" style="59" customWidth="1"/>
    <col min="7428" max="7428" width="12.08984375" style="59" customWidth="1"/>
    <col min="7429" max="7430" width="9" style="59"/>
    <col min="7431" max="7431" width="9" style="59" customWidth="1"/>
    <col min="7432" max="7680" width="9" style="59"/>
    <col min="7681" max="7681" width="10.6328125" style="59" customWidth="1"/>
    <col min="7682" max="7682" width="4.26953125" style="59" customWidth="1"/>
    <col min="7683" max="7683" width="16.7265625" style="59" customWidth="1"/>
    <col min="7684" max="7684" width="12.08984375" style="59" customWidth="1"/>
    <col min="7685" max="7686" width="9" style="59"/>
    <col min="7687" max="7687" width="9" style="59" customWidth="1"/>
    <col min="7688" max="7936" width="9" style="59"/>
    <col min="7937" max="7937" width="10.6328125" style="59" customWidth="1"/>
    <col min="7938" max="7938" width="4.26953125" style="59" customWidth="1"/>
    <col min="7939" max="7939" width="16.7265625" style="59" customWidth="1"/>
    <col min="7940" max="7940" width="12.08984375" style="59" customWidth="1"/>
    <col min="7941" max="7942" width="9" style="59"/>
    <col min="7943" max="7943" width="9" style="59" customWidth="1"/>
    <col min="7944" max="8192" width="9" style="59"/>
    <col min="8193" max="8193" width="10.6328125" style="59" customWidth="1"/>
    <col min="8194" max="8194" width="4.26953125" style="59" customWidth="1"/>
    <col min="8195" max="8195" width="16.7265625" style="59" customWidth="1"/>
    <col min="8196" max="8196" width="12.08984375" style="59" customWidth="1"/>
    <col min="8197" max="8198" width="9" style="59"/>
    <col min="8199" max="8199" width="9" style="59" customWidth="1"/>
    <col min="8200" max="8448" width="9" style="59"/>
    <col min="8449" max="8449" width="10.6328125" style="59" customWidth="1"/>
    <col min="8450" max="8450" width="4.26953125" style="59" customWidth="1"/>
    <col min="8451" max="8451" width="16.7265625" style="59" customWidth="1"/>
    <col min="8452" max="8452" width="12.08984375" style="59" customWidth="1"/>
    <col min="8453" max="8454" width="9" style="59"/>
    <col min="8455" max="8455" width="9" style="59" customWidth="1"/>
    <col min="8456" max="8704" width="9" style="59"/>
    <col min="8705" max="8705" width="10.6328125" style="59" customWidth="1"/>
    <col min="8706" max="8706" width="4.26953125" style="59" customWidth="1"/>
    <col min="8707" max="8707" width="16.7265625" style="59" customWidth="1"/>
    <col min="8708" max="8708" width="12.08984375" style="59" customWidth="1"/>
    <col min="8709" max="8710" width="9" style="59"/>
    <col min="8711" max="8711" width="9" style="59" customWidth="1"/>
    <col min="8712" max="8960" width="9" style="59"/>
    <col min="8961" max="8961" width="10.6328125" style="59" customWidth="1"/>
    <col min="8962" max="8962" width="4.26953125" style="59" customWidth="1"/>
    <col min="8963" max="8963" width="16.7265625" style="59" customWidth="1"/>
    <col min="8964" max="8964" width="12.08984375" style="59" customWidth="1"/>
    <col min="8965" max="8966" width="9" style="59"/>
    <col min="8967" max="8967" width="9" style="59" customWidth="1"/>
    <col min="8968" max="9216" width="9" style="59"/>
    <col min="9217" max="9217" width="10.6328125" style="59" customWidth="1"/>
    <col min="9218" max="9218" width="4.26953125" style="59" customWidth="1"/>
    <col min="9219" max="9219" width="16.7265625" style="59" customWidth="1"/>
    <col min="9220" max="9220" width="12.08984375" style="59" customWidth="1"/>
    <col min="9221" max="9222" width="9" style="59"/>
    <col min="9223" max="9223" width="9" style="59" customWidth="1"/>
    <col min="9224" max="9472" width="9" style="59"/>
    <col min="9473" max="9473" width="10.6328125" style="59" customWidth="1"/>
    <col min="9474" max="9474" width="4.26953125" style="59" customWidth="1"/>
    <col min="9475" max="9475" width="16.7265625" style="59" customWidth="1"/>
    <col min="9476" max="9476" width="12.08984375" style="59" customWidth="1"/>
    <col min="9477" max="9478" width="9" style="59"/>
    <col min="9479" max="9479" width="9" style="59" customWidth="1"/>
    <col min="9480" max="9728" width="9" style="59"/>
    <col min="9729" max="9729" width="10.6328125" style="59" customWidth="1"/>
    <col min="9730" max="9730" width="4.26953125" style="59" customWidth="1"/>
    <col min="9731" max="9731" width="16.7265625" style="59" customWidth="1"/>
    <col min="9732" max="9732" width="12.08984375" style="59" customWidth="1"/>
    <col min="9733" max="9734" width="9" style="59"/>
    <col min="9735" max="9735" width="9" style="59" customWidth="1"/>
    <col min="9736" max="9984" width="9" style="59"/>
    <col min="9985" max="9985" width="10.6328125" style="59" customWidth="1"/>
    <col min="9986" max="9986" width="4.26953125" style="59" customWidth="1"/>
    <col min="9987" max="9987" width="16.7265625" style="59" customWidth="1"/>
    <col min="9988" max="9988" width="12.08984375" style="59" customWidth="1"/>
    <col min="9989" max="9990" width="9" style="59"/>
    <col min="9991" max="9991" width="9" style="59" customWidth="1"/>
    <col min="9992" max="10240" width="9" style="59"/>
    <col min="10241" max="10241" width="10.6328125" style="59" customWidth="1"/>
    <col min="10242" max="10242" width="4.26953125" style="59" customWidth="1"/>
    <col min="10243" max="10243" width="16.7265625" style="59" customWidth="1"/>
    <col min="10244" max="10244" width="12.08984375" style="59" customWidth="1"/>
    <col min="10245" max="10246" width="9" style="59"/>
    <col min="10247" max="10247" width="9" style="59" customWidth="1"/>
    <col min="10248" max="10496" width="9" style="59"/>
    <col min="10497" max="10497" width="10.6328125" style="59" customWidth="1"/>
    <col min="10498" max="10498" width="4.26953125" style="59" customWidth="1"/>
    <col min="10499" max="10499" width="16.7265625" style="59" customWidth="1"/>
    <col min="10500" max="10500" width="12.08984375" style="59" customWidth="1"/>
    <col min="10501" max="10502" width="9" style="59"/>
    <col min="10503" max="10503" width="9" style="59" customWidth="1"/>
    <col min="10504" max="10752" width="9" style="59"/>
    <col min="10753" max="10753" width="10.6328125" style="59" customWidth="1"/>
    <col min="10754" max="10754" width="4.26953125" style="59" customWidth="1"/>
    <col min="10755" max="10755" width="16.7265625" style="59" customWidth="1"/>
    <col min="10756" max="10756" width="12.08984375" style="59" customWidth="1"/>
    <col min="10757" max="10758" width="9" style="59"/>
    <col min="10759" max="10759" width="9" style="59" customWidth="1"/>
    <col min="10760" max="11008" width="9" style="59"/>
    <col min="11009" max="11009" width="10.6328125" style="59" customWidth="1"/>
    <col min="11010" max="11010" width="4.26953125" style="59" customWidth="1"/>
    <col min="11011" max="11011" width="16.7265625" style="59" customWidth="1"/>
    <col min="11012" max="11012" width="12.08984375" style="59" customWidth="1"/>
    <col min="11013" max="11014" width="9" style="59"/>
    <col min="11015" max="11015" width="9" style="59" customWidth="1"/>
    <col min="11016" max="11264" width="9" style="59"/>
    <col min="11265" max="11265" width="10.6328125" style="59" customWidth="1"/>
    <col min="11266" max="11266" width="4.26953125" style="59" customWidth="1"/>
    <col min="11267" max="11267" width="16.7265625" style="59" customWidth="1"/>
    <col min="11268" max="11268" width="12.08984375" style="59" customWidth="1"/>
    <col min="11269" max="11270" width="9" style="59"/>
    <col min="11271" max="11271" width="9" style="59" customWidth="1"/>
    <col min="11272" max="11520" width="9" style="59"/>
    <col min="11521" max="11521" width="10.6328125" style="59" customWidth="1"/>
    <col min="11522" max="11522" width="4.26953125" style="59" customWidth="1"/>
    <col min="11523" max="11523" width="16.7265625" style="59" customWidth="1"/>
    <col min="11524" max="11524" width="12.08984375" style="59" customWidth="1"/>
    <col min="11525" max="11526" width="9" style="59"/>
    <col min="11527" max="11527" width="9" style="59" customWidth="1"/>
    <col min="11528" max="11776" width="9" style="59"/>
    <col min="11777" max="11777" width="10.6328125" style="59" customWidth="1"/>
    <col min="11778" max="11778" width="4.26953125" style="59" customWidth="1"/>
    <col min="11779" max="11779" width="16.7265625" style="59" customWidth="1"/>
    <col min="11780" max="11780" width="12.08984375" style="59" customWidth="1"/>
    <col min="11781" max="11782" width="9" style="59"/>
    <col min="11783" max="11783" width="9" style="59" customWidth="1"/>
    <col min="11784" max="12032" width="9" style="59"/>
    <col min="12033" max="12033" width="10.6328125" style="59" customWidth="1"/>
    <col min="12034" max="12034" width="4.26953125" style="59" customWidth="1"/>
    <col min="12035" max="12035" width="16.7265625" style="59" customWidth="1"/>
    <col min="12036" max="12036" width="12.08984375" style="59" customWidth="1"/>
    <col min="12037" max="12038" width="9" style="59"/>
    <col min="12039" max="12039" width="9" style="59" customWidth="1"/>
    <col min="12040" max="12288" width="9" style="59"/>
    <col min="12289" max="12289" width="10.6328125" style="59" customWidth="1"/>
    <col min="12290" max="12290" width="4.26953125" style="59" customWidth="1"/>
    <col min="12291" max="12291" width="16.7265625" style="59" customWidth="1"/>
    <col min="12292" max="12292" width="12.08984375" style="59" customWidth="1"/>
    <col min="12293" max="12294" width="9" style="59"/>
    <col min="12295" max="12295" width="9" style="59" customWidth="1"/>
    <col min="12296" max="12544" width="9" style="59"/>
    <col min="12545" max="12545" width="10.6328125" style="59" customWidth="1"/>
    <col min="12546" max="12546" width="4.26953125" style="59" customWidth="1"/>
    <col min="12547" max="12547" width="16.7265625" style="59" customWidth="1"/>
    <col min="12548" max="12548" width="12.08984375" style="59" customWidth="1"/>
    <col min="12549" max="12550" width="9" style="59"/>
    <col min="12551" max="12551" width="9" style="59" customWidth="1"/>
    <col min="12552" max="12800" width="9" style="59"/>
    <col min="12801" max="12801" width="10.6328125" style="59" customWidth="1"/>
    <col min="12802" max="12802" width="4.26953125" style="59" customWidth="1"/>
    <col min="12803" max="12803" width="16.7265625" style="59" customWidth="1"/>
    <col min="12804" max="12804" width="12.08984375" style="59" customWidth="1"/>
    <col min="12805" max="12806" width="9" style="59"/>
    <col min="12807" max="12807" width="9" style="59" customWidth="1"/>
    <col min="12808" max="13056" width="9" style="59"/>
    <col min="13057" max="13057" width="10.6328125" style="59" customWidth="1"/>
    <col min="13058" max="13058" width="4.26953125" style="59" customWidth="1"/>
    <col min="13059" max="13059" width="16.7265625" style="59" customWidth="1"/>
    <col min="13060" max="13060" width="12.08984375" style="59" customWidth="1"/>
    <col min="13061" max="13062" width="9" style="59"/>
    <col min="13063" max="13063" width="9" style="59" customWidth="1"/>
    <col min="13064" max="13312" width="9" style="59"/>
    <col min="13313" max="13313" width="10.6328125" style="59" customWidth="1"/>
    <col min="13314" max="13314" width="4.26953125" style="59" customWidth="1"/>
    <col min="13315" max="13315" width="16.7265625" style="59" customWidth="1"/>
    <col min="13316" max="13316" width="12.08984375" style="59" customWidth="1"/>
    <col min="13317" max="13318" width="9" style="59"/>
    <col min="13319" max="13319" width="9" style="59" customWidth="1"/>
    <col min="13320" max="13568" width="9" style="59"/>
    <col min="13569" max="13569" width="10.6328125" style="59" customWidth="1"/>
    <col min="13570" max="13570" width="4.26953125" style="59" customWidth="1"/>
    <col min="13571" max="13571" width="16.7265625" style="59" customWidth="1"/>
    <col min="13572" max="13572" width="12.08984375" style="59" customWidth="1"/>
    <col min="13573" max="13574" width="9" style="59"/>
    <col min="13575" max="13575" width="9" style="59" customWidth="1"/>
    <col min="13576" max="13824" width="9" style="59"/>
    <col min="13825" max="13825" width="10.6328125" style="59" customWidth="1"/>
    <col min="13826" max="13826" width="4.26953125" style="59" customWidth="1"/>
    <col min="13827" max="13827" width="16.7265625" style="59" customWidth="1"/>
    <col min="13828" max="13828" width="12.08984375" style="59" customWidth="1"/>
    <col min="13829" max="13830" width="9" style="59"/>
    <col min="13831" max="13831" width="9" style="59" customWidth="1"/>
    <col min="13832" max="14080" width="9" style="59"/>
    <col min="14081" max="14081" width="10.6328125" style="59" customWidth="1"/>
    <col min="14082" max="14082" width="4.26953125" style="59" customWidth="1"/>
    <col min="14083" max="14083" width="16.7265625" style="59" customWidth="1"/>
    <col min="14084" max="14084" width="12.08984375" style="59" customWidth="1"/>
    <col min="14085" max="14086" width="9" style="59"/>
    <col min="14087" max="14087" width="9" style="59" customWidth="1"/>
    <col min="14088" max="14336" width="9" style="59"/>
    <col min="14337" max="14337" width="10.6328125" style="59" customWidth="1"/>
    <col min="14338" max="14338" width="4.26953125" style="59" customWidth="1"/>
    <col min="14339" max="14339" width="16.7265625" style="59" customWidth="1"/>
    <col min="14340" max="14340" width="12.08984375" style="59" customWidth="1"/>
    <col min="14341" max="14342" width="9" style="59"/>
    <col min="14343" max="14343" width="9" style="59" customWidth="1"/>
    <col min="14344" max="14592" width="9" style="59"/>
    <col min="14593" max="14593" width="10.6328125" style="59" customWidth="1"/>
    <col min="14594" max="14594" width="4.26953125" style="59" customWidth="1"/>
    <col min="14595" max="14595" width="16.7265625" style="59" customWidth="1"/>
    <col min="14596" max="14596" width="12.08984375" style="59" customWidth="1"/>
    <col min="14597" max="14598" width="9" style="59"/>
    <col min="14599" max="14599" width="9" style="59" customWidth="1"/>
    <col min="14600" max="14848" width="9" style="59"/>
    <col min="14849" max="14849" width="10.6328125" style="59" customWidth="1"/>
    <col min="14850" max="14850" width="4.26953125" style="59" customWidth="1"/>
    <col min="14851" max="14851" width="16.7265625" style="59" customWidth="1"/>
    <col min="14852" max="14852" width="12.08984375" style="59" customWidth="1"/>
    <col min="14853" max="14854" width="9" style="59"/>
    <col min="14855" max="14855" width="9" style="59" customWidth="1"/>
    <col min="14856" max="15104" width="9" style="59"/>
    <col min="15105" max="15105" width="10.6328125" style="59" customWidth="1"/>
    <col min="15106" max="15106" width="4.26953125" style="59" customWidth="1"/>
    <col min="15107" max="15107" width="16.7265625" style="59" customWidth="1"/>
    <col min="15108" max="15108" width="12.08984375" style="59" customWidth="1"/>
    <col min="15109" max="15110" width="9" style="59"/>
    <col min="15111" max="15111" width="9" style="59" customWidth="1"/>
    <col min="15112" max="15360" width="9" style="59"/>
    <col min="15361" max="15361" width="10.6328125" style="59" customWidth="1"/>
    <col min="15362" max="15362" width="4.26953125" style="59" customWidth="1"/>
    <col min="15363" max="15363" width="16.7265625" style="59" customWidth="1"/>
    <col min="15364" max="15364" width="12.08984375" style="59" customWidth="1"/>
    <col min="15365" max="15366" width="9" style="59"/>
    <col min="15367" max="15367" width="9" style="59" customWidth="1"/>
    <col min="15368" max="15616" width="9" style="59"/>
    <col min="15617" max="15617" width="10.6328125" style="59" customWidth="1"/>
    <col min="15618" max="15618" width="4.26953125" style="59" customWidth="1"/>
    <col min="15619" max="15619" width="16.7265625" style="59" customWidth="1"/>
    <col min="15620" max="15620" width="12.08984375" style="59" customWidth="1"/>
    <col min="15621" max="15622" width="9" style="59"/>
    <col min="15623" max="15623" width="9" style="59" customWidth="1"/>
    <col min="15624" max="15872" width="9" style="59"/>
    <col min="15873" max="15873" width="10.6328125" style="59" customWidth="1"/>
    <col min="15874" max="15874" width="4.26953125" style="59" customWidth="1"/>
    <col min="15875" max="15875" width="16.7265625" style="59" customWidth="1"/>
    <col min="15876" max="15876" width="12.08984375" style="59" customWidth="1"/>
    <col min="15877" max="15878" width="9" style="59"/>
    <col min="15879" max="15879" width="9" style="59" customWidth="1"/>
    <col min="15880" max="16128" width="9" style="59"/>
    <col min="16129" max="16129" width="10.6328125" style="59" customWidth="1"/>
    <col min="16130" max="16130" width="4.26953125" style="59" customWidth="1"/>
    <col min="16131" max="16131" width="16.7265625" style="59" customWidth="1"/>
    <col min="16132" max="16132" width="12.08984375" style="59" customWidth="1"/>
    <col min="16133" max="16134" width="9" style="59"/>
    <col min="16135" max="16135" width="9" style="59" customWidth="1"/>
    <col min="16136" max="16384" width="9" style="59"/>
  </cols>
  <sheetData>
    <row r="1" spans="1:9" ht="22" customHeight="1">
      <c r="A1" s="531" t="s">
        <v>111</v>
      </c>
      <c r="B1" s="531"/>
      <c r="C1" s="531"/>
      <c r="D1" s="531"/>
      <c r="E1" s="531"/>
      <c r="F1" s="531"/>
      <c r="G1" s="531"/>
      <c r="H1" s="531"/>
      <c r="I1" s="531"/>
    </row>
    <row r="2" spans="1:9">
      <c r="A2" s="60"/>
      <c r="B2" s="60"/>
      <c r="C2" s="60"/>
      <c r="D2" s="60"/>
      <c r="E2" s="60"/>
      <c r="F2" s="60"/>
      <c r="G2" s="60"/>
      <c r="H2" s="60"/>
      <c r="I2" s="60"/>
    </row>
    <row r="3" spans="1:9">
      <c r="A3" s="60"/>
      <c r="B3" s="60"/>
      <c r="C3" s="60"/>
      <c r="D3" s="60"/>
      <c r="E3" s="60"/>
      <c r="F3" s="60"/>
      <c r="G3" s="60"/>
      <c r="H3" s="60"/>
      <c r="I3" s="60"/>
    </row>
    <row r="4" spans="1:9" ht="22" customHeight="1">
      <c r="A4" s="181" t="s">
        <v>57</v>
      </c>
      <c r="B4" s="62"/>
      <c r="C4" s="71" t="str">
        <f>様式第3号!$F$8</f>
        <v>医療法人○○会　△△病院</v>
      </c>
      <c r="D4" s="62"/>
      <c r="E4" s="62"/>
      <c r="F4" s="63"/>
      <c r="G4" s="63"/>
      <c r="H4" s="63"/>
      <c r="I4" s="63"/>
    </row>
    <row r="5" spans="1:9" ht="22" customHeight="1">
      <c r="A5" s="181" t="s">
        <v>112</v>
      </c>
      <c r="C5" s="532" t="s">
        <v>226</v>
      </c>
      <c r="D5" s="533"/>
      <c r="E5" s="533"/>
      <c r="F5" s="533"/>
      <c r="G5" s="533"/>
      <c r="H5" s="533"/>
      <c r="I5" s="533"/>
    </row>
    <row r="6" spans="1:9" ht="14">
      <c r="A6" s="63"/>
      <c r="B6" s="63"/>
      <c r="C6" s="63"/>
      <c r="D6" s="63"/>
      <c r="E6" s="63"/>
      <c r="F6" s="63"/>
      <c r="G6" s="63"/>
      <c r="H6" s="63"/>
      <c r="I6" s="63"/>
    </row>
    <row r="7" spans="1:9" ht="14">
      <c r="A7" s="63"/>
      <c r="B7" s="63"/>
      <c r="C7" s="63"/>
      <c r="D7" s="63"/>
      <c r="E7" s="63"/>
      <c r="F7" s="63"/>
      <c r="G7" s="63"/>
      <c r="H7" s="63"/>
      <c r="I7" s="63"/>
    </row>
    <row r="8" spans="1:9">
      <c r="A8" s="60"/>
      <c r="B8" s="60"/>
      <c r="C8" s="60"/>
      <c r="D8" s="60"/>
      <c r="E8" s="60"/>
      <c r="F8" s="60"/>
      <c r="G8" s="60"/>
      <c r="H8" s="60"/>
      <c r="I8" s="60"/>
    </row>
    <row r="9" spans="1:9">
      <c r="A9" s="60"/>
      <c r="B9" s="60"/>
      <c r="C9" s="60"/>
      <c r="D9" s="60"/>
      <c r="E9" s="60"/>
      <c r="F9" s="60"/>
      <c r="G9" s="60"/>
      <c r="H9" s="60"/>
      <c r="I9" s="60"/>
    </row>
    <row r="10" spans="1:9">
      <c r="A10" s="60" t="s">
        <v>113</v>
      </c>
      <c r="B10" s="60"/>
      <c r="C10" s="60"/>
      <c r="D10" s="60"/>
      <c r="E10" s="60"/>
      <c r="F10" s="60"/>
      <c r="G10" s="60"/>
      <c r="H10" s="60"/>
      <c r="I10" s="65" t="s">
        <v>114</v>
      </c>
    </row>
    <row r="11" spans="1:9" ht="15" customHeight="1">
      <c r="A11" s="527" t="s">
        <v>115</v>
      </c>
      <c r="B11" s="527"/>
      <c r="C11" s="527"/>
      <c r="D11" s="527" t="s">
        <v>116</v>
      </c>
      <c r="E11" s="527"/>
      <c r="F11" s="527"/>
      <c r="G11" s="527" t="s">
        <v>117</v>
      </c>
      <c r="H11" s="527"/>
      <c r="I11" s="527"/>
    </row>
    <row r="12" spans="1:9" ht="24.75" customHeight="1">
      <c r="A12" s="518"/>
      <c r="B12" s="519"/>
      <c r="C12" s="519"/>
      <c r="D12" s="520"/>
      <c r="E12" s="521"/>
      <c r="F12" s="522"/>
      <c r="G12" s="519"/>
      <c r="H12" s="519"/>
      <c r="I12" s="523"/>
    </row>
    <row r="13" spans="1:9" ht="24.75" customHeight="1">
      <c r="A13" s="509" t="s">
        <v>118</v>
      </c>
      <c r="B13" s="510"/>
      <c r="C13" s="510"/>
      <c r="D13" s="511">
        <f>D24-D14-D15</f>
        <v>242.20000000001164</v>
      </c>
      <c r="E13" s="512"/>
      <c r="F13" s="513"/>
      <c r="G13" s="514"/>
      <c r="H13" s="514"/>
      <c r="I13" s="515"/>
    </row>
    <row r="14" spans="1:9" ht="24.75" customHeight="1">
      <c r="A14" s="509" t="s">
        <v>119</v>
      </c>
      <c r="B14" s="510"/>
      <c r="C14" s="510"/>
      <c r="D14" s="511">
        <f>'様式第3号　別紙（１）'!I43</f>
        <v>95000</v>
      </c>
      <c r="E14" s="512"/>
      <c r="F14" s="513"/>
      <c r="G14" s="514"/>
      <c r="H14" s="514"/>
      <c r="I14" s="515"/>
    </row>
    <row r="15" spans="1:9" ht="24.75" customHeight="1">
      <c r="A15" s="509" t="s">
        <v>120</v>
      </c>
      <c r="B15" s="510"/>
      <c r="C15" s="510"/>
      <c r="D15" s="528">
        <v>0</v>
      </c>
      <c r="E15" s="529"/>
      <c r="F15" s="530"/>
      <c r="G15" s="514"/>
      <c r="H15" s="514"/>
      <c r="I15" s="515"/>
    </row>
    <row r="16" spans="1:9" ht="24.75" customHeight="1">
      <c r="A16" s="499"/>
      <c r="B16" s="500"/>
      <c r="C16" s="500"/>
      <c r="D16" s="501"/>
      <c r="E16" s="502"/>
      <c r="F16" s="503"/>
      <c r="G16" s="499"/>
      <c r="H16" s="500"/>
      <c r="I16" s="504"/>
    </row>
    <row r="17" spans="1:9" ht="24.75" customHeight="1">
      <c r="A17" s="505" t="s">
        <v>121</v>
      </c>
      <c r="B17" s="506"/>
      <c r="C17" s="506"/>
      <c r="D17" s="507">
        <f>SUM(D13:F14)</f>
        <v>95242.200000000012</v>
      </c>
      <c r="E17" s="508"/>
      <c r="F17" s="503"/>
      <c r="G17" s="500"/>
      <c r="H17" s="500"/>
      <c r="I17" s="504"/>
    </row>
    <row r="18" spans="1:9">
      <c r="A18" s="60"/>
      <c r="B18" s="60"/>
      <c r="C18" s="60"/>
      <c r="D18" s="60"/>
      <c r="E18" s="60"/>
      <c r="F18" s="60"/>
      <c r="G18" s="60"/>
      <c r="H18" s="60"/>
      <c r="I18" s="60"/>
    </row>
    <row r="19" spans="1:9">
      <c r="A19" s="60"/>
      <c r="B19" s="60"/>
      <c r="C19" s="60"/>
      <c r="D19" s="60"/>
      <c r="E19" s="60"/>
      <c r="F19" s="60"/>
      <c r="G19" s="60"/>
      <c r="H19" s="60"/>
      <c r="I19" s="60"/>
    </row>
    <row r="20" spans="1:9">
      <c r="A20" s="60" t="s">
        <v>122</v>
      </c>
      <c r="B20" s="60"/>
      <c r="C20" s="60"/>
      <c r="D20" s="60"/>
      <c r="E20" s="60"/>
      <c r="F20" s="60"/>
      <c r="G20" s="60"/>
      <c r="H20" s="60"/>
      <c r="I20" s="60"/>
    </row>
    <row r="21" spans="1:9" ht="15" customHeight="1">
      <c r="A21" s="527" t="s">
        <v>115</v>
      </c>
      <c r="B21" s="527"/>
      <c r="C21" s="527"/>
      <c r="D21" s="527" t="s">
        <v>116</v>
      </c>
      <c r="E21" s="527"/>
      <c r="F21" s="527"/>
      <c r="G21" s="527" t="s">
        <v>117</v>
      </c>
      <c r="H21" s="527"/>
      <c r="I21" s="527"/>
    </row>
    <row r="22" spans="1:9" ht="24.75" customHeight="1">
      <c r="A22" s="518"/>
      <c r="B22" s="519"/>
      <c r="C22" s="519"/>
      <c r="D22" s="520"/>
      <c r="E22" s="521"/>
      <c r="F22" s="522"/>
      <c r="G22" s="519"/>
      <c r="H22" s="519"/>
      <c r="I22" s="523"/>
    </row>
    <row r="23" spans="1:9" ht="24.75" customHeight="1">
      <c r="A23" s="509"/>
      <c r="B23" s="510"/>
      <c r="C23" s="510"/>
      <c r="D23" s="524"/>
      <c r="E23" s="525"/>
      <c r="F23" s="526"/>
      <c r="G23" s="514"/>
      <c r="H23" s="514"/>
      <c r="I23" s="515"/>
    </row>
    <row r="24" spans="1:9" ht="24.75" customHeight="1">
      <c r="A24" s="509" t="s">
        <v>123</v>
      </c>
      <c r="B24" s="510"/>
      <c r="C24" s="510"/>
      <c r="D24" s="511">
        <f>'様式第3号　別紙（１）'!Q61</f>
        <v>95242.200000000012</v>
      </c>
      <c r="E24" s="512"/>
      <c r="F24" s="513"/>
      <c r="G24" s="514"/>
      <c r="H24" s="514"/>
      <c r="I24" s="515"/>
    </row>
    <row r="25" spans="1:9" ht="24.75" customHeight="1">
      <c r="A25" s="509"/>
      <c r="B25" s="510"/>
      <c r="C25" s="510"/>
      <c r="D25" s="516"/>
      <c r="E25" s="517"/>
      <c r="F25" s="513"/>
      <c r="G25" s="514"/>
      <c r="H25" s="514"/>
      <c r="I25" s="515"/>
    </row>
    <row r="26" spans="1:9" ht="24.75" customHeight="1">
      <c r="A26" s="499"/>
      <c r="B26" s="500"/>
      <c r="C26" s="500"/>
      <c r="D26" s="501"/>
      <c r="E26" s="502"/>
      <c r="F26" s="503"/>
      <c r="G26" s="499"/>
      <c r="H26" s="500"/>
      <c r="I26" s="504"/>
    </row>
    <row r="27" spans="1:9" ht="24.75" customHeight="1">
      <c r="A27" s="505" t="s">
        <v>121</v>
      </c>
      <c r="B27" s="506"/>
      <c r="C27" s="506"/>
      <c r="D27" s="507">
        <f>SUM(D22:F26)</f>
        <v>95242.200000000012</v>
      </c>
      <c r="E27" s="508"/>
      <c r="F27" s="503"/>
      <c r="G27" s="500"/>
      <c r="H27" s="500"/>
      <c r="I27" s="504"/>
    </row>
    <row r="28" spans="1:9">
      <c r="A28" s="66"/>
      <c r="B28" s="66"/>
      <c r="C28" s="66"/>
      <c r="D28" s="67"/>
      <c r="E28" s="67"/>
      <c r="F28" s="68"/>
      <c r="G28" s="68"/>
      <c r="H28" s="68"/>
      <c r="I28" s="68"/>
    </row>
    <row r="29" spans="1:9">
      <c r="A29" s="60"/>
      <c r="B29" s="60"/>
      <c r="C29" s="60"/>
      <c r="D29" s="60"/>
      <c r="E29" s="60"/>
      <c r="F29" s="60"/>
      <c r="G29" s="60"/>
      <c r="H29" s="60"/>
      <c r="I29" s="60"/>
    </row>
    <row r="30" spans="1:9">
      <c r="A30" s="60"/>
      <c r="B30" s="60"/>
      <c r="C30" s="60"/>
      <c r="D30" s="60"/>
      <c r="E30" s="60"/>
      <c r="F30" s="60"/>
      <c r="G30" s="60"/>
      <c r="H30" s="60"/>
      <c r="I30" s="60"/>
    </row>
    <row r="31" spans="1:9">
      <c r="A31" s="60" t="s">
        <v>124</v>
      </c>
      <c r="B31" s="60"/>
      <c r="C31" s="60"/>
      <c r="D31" s="60"/>
      <c r="E31" s="60"/>
      <c r="F31" s="60"/>
      <c r="G31" s="60"/>
      <c r="H31" s="60"/>
      <c r="I31" s="60"/>
    </row>
    <row r="32" spans="1:9">
      <c r="A32" s="60"/>
      <c r="B32" s="60"/>
      <c r="C32" s="60"/>
      <c r="D32" s="60"/>
      <c r="E32" s="60"/>
      <c r="F32" s="60"/>
      <c r="G32" s="60"/>
      <c r="H32" s="60"/>
      <c r="I32" s="60"/>
    </row>
    <row r="33" spans="1:9">
      <c r="A33" s="60"/>
      <c r="B33" s="60"/>
      <c r="C33" s="75" t="str">
        <f>様式第3号!I2</f>
        <v>令和〇年〇月〇日</v>
      </c>
      <c r="D33" s="60"/>
      <c r="E33" s="60"/>
      <c r="F33" s="60"/>
      <c r="G33" s="60"/>
      <c r="H33" s="60"/>
      <c r="I33" s="60"/>
    </row>
    <row r="34" spans="1:9">
      <c r="A34" s="60"/>
      <c r="B34" s="60"/>
      <c r="C34" s="60"/>
      <c r="D34" s="60"/>
      <c r="E34" s="60"/>
      <c r="F34" s="60"/>
      <c r="G34" s="60"/>
      <c r="H34" s="60"/>
      <c r="I34" s="60"/>
    </row>
    <row r="35" spans="1:9">
      <c r="A35" s="60"/>
      <c r="B35" s="60"/>
      <c r="C35" s="60"/>
      <c r="D35" s="64" t="s">
        <v>13</v>
      </c>
      <c r="E35" s="498" t="str">
        <f>様式第3号!$F$6</f>
        <v>福岡県○〇市×××１丁目２－３</v>
      </c>
      <c r="F35" s="498"/>
      <c r="G35" s="498"/>
      <c r="H35" s="498"/>
      <c r="I35" s="498"/>
    </row>
    <row r="36" spans="1:9">
      <c r="A36" s="60"/>
      <c r="B36" s="60"/>
      <c r="C36" s="60"/>
      <c r="D36" s="61"/>
      <c r="E36" s="498"/>
      <c r="F36" s="498"/>
      <c r="G36" s="498"/>
      <c r="H36" s="498"/>
      <c r="I36" s="498"/>
    </row>
    <row r="37" spans="1:9">
      <c r="A37" s="60"/>
      <c r="B37" s="60"/>
      <c r="C37" s="60"/>
      <c r="D37" s="64" t="s">
        <v>57</v>
      </c>
      <c r="E37" s="498" t="str">
        <f>様式第3号!$F$8</f>
        <v>医療法人○○会　△△病院</v>
      </c>
      <c r="F37" s="498"/>
      <c r="G37" s="498"/>
      <c r="H37" s="498"/>
      <c r="I37" s="498"/>
    </row>
    <row r="38" spans="1:9">
      <c r="A38" s="60"/>
      <c r="B38" s="60"/>
      <c r="C38" s="60"/>
      <c r="D38" s="69"/>
      <c r="E38" s="498"/>
      <c r="F38" s="498"/>
      <c r="G38" s="498"/>
      <c r="H38" s="498"/>
      <c r="I38" s="498"/>
    </row>
    <row r="39" spans="1:9">
      <c r="A39" s="60"/>
      <c r="B39" s="60"/>
      <c r="C39" s="60"/>
      <c r="D39" s="70" t="s">
        <v>125</v>
      </c>
      <c r="E39" s="498" t="str">
        <f>様式第3号!$F$10</f>
        <v>理事長　福岡　太郎</v>
      </c>
      <c r="F39" s="498"/>
      <c r="G39" s="498"/>
      <c r="H39" s="498"/>
      <c r="I39" s="498"/>
    </row>
    <row r="40" spans="1:9">
      <c r="A40" s="60"/>
      <c r="B40" s="60"/>
      <c r="C40" s="60"/>
      <c r="D40" s="60"/>
      <c r="E40" s="498"/>
      <c r="F40" s="498"/>
      <c r="G40" s="498"/>
      <c r="H40" s="498"/>
      <c r="I40" s="498"/>
    </row>
  </sheetData>
  <mergeCells count="47">
    <mergeCell ref="A12:C12"/>
    <mergeCell ref="D12:F12"/>
    <mergeCell ref="G12:I12"/>
    <mergeCell ref="A1:I1"/>
    <mergeCell ref="C5:I5"/>
    <mergeCell ref="A11:C11"/>
    <mergeCell ref="D11:F11"/>
    <mergeCell ref="G11:I11"/>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E35:I36"/>
    <mergeCell ref="E37:I38"/>
    <mergeCell ref="E39:I40"/>
    <mergeCell ref="A26:C26"/>
    <mergeCell ref="D26:F26"/>
    <mergeCell ref="G26:I26"/>
    <mergeCell ref="A27:C27"/>
    <mergeCell ref="D27:F27"/>
    <mergeCell ref="G27:I27"/>
  </mergeCells>
  <phoneticPr fontId="2"/>
  <printOptions horizontalCentered="1"/>
  <pageMargins left="0.70866141732283472" right="0.70866141732283472" top="0.74803149606299213" bottom="0.74803149606299213" header="0.31496062992125984" footer="0.31496062992125984"/>
  <pageSetup paperSize="9" scale="91" fitToHeight="0" orientation="portrait" cellComments="asDisplayed" r:id="rId1"/>
  <headerFooter>
    <oddFooter xml:space="preserve">&amp;R＜個人防護具分＞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様式第3号</vt:lpstr>
      <vt:lpstr>様式第3号　別紙（１）</vt:lpstr>
      <vt:lpstr>個人防護具　別紙（変更後〇月）</vt:lpstr>
      <vt:lpstr>個人防護具　別紙（変更後〇+1月）</vt:lpstr>
      <vt:lpstr>様式第3号　別紙（２）</vt:lpstr>
      <vt:lpstr>誓約書</vt:lpstr>
      <vt:lpstr>歳入歳出予算書抄本</vt:lpstr>
      <vt:lpstr>'個人防護具　別紙（変更後〇+1月）'!Print_Area</vt:lpstr>
      <vt:lpstr>'個人防護具　別紙（変更後〇月）'!Print_Area</vt:lpstr>
      <vt:lpstr>歳入歳出予算書抄本!Print_Area</vt:lpstr>
      <vt:lpstr>誓約書!Print_Area</vt:lpstr>
      <vt:lpstr>様式第3号!Print_Area</vt:lpstr>
      <vt:lpstr>'様式第3号　別紙（１）'!Print_Area</vt:lpstr>
      <vt:lpstr>'様式第3号　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2023-10-23T04:50:56Z</cp:lastPrinted>
  <dcterms:created xsi:type="dcterms:W3CDTF">2020-09-29T00:06:41Z</dcterms:created>
  <dcterms:modified xsi:type="dcterms:W3CDTF">2023-11-21T05:41:38Z</dcterms:modified>
</cp:coreProperties>
</file>