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31319258-17AD-4D1D-91FF-AF43F00F6929}" xr6:coauthVersionLast="47" xr6:coauthVersionMax="47" xr10:uidLastSave="{00000000-0000-0000-0000-000000000000}"/>
  <bookViews>
    <workbookView xWindow="1725" yWindow="360" windowWidth="18000" windowHeight="150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9" i="1" l="1"/>
  <c r="T29" i="1"/>
  <c r="V29" i="1" s="1"/>
  <c r="W29" i="1" s="1"/>
  <c r="U28" i="1"/>
  <c r="T28" i="1"/>
  <c r="V28" i="1" s="1"/>
  <c r="W28" i="1" s="1"/>
  <c r="V27" i="1"/>
  <c r="W27" i="1" s="1"/>
  <c r="U27" i="1"/>
  <c r="T27" i="1"/>
  <c r="V26" i="1"/>
  <c r="W26" i="1" s="1"/>
  <c r="U26" i="1"/>
  <c r="T26" i="1"/>
  <c r="U25" i="1"/>
  <c r="T25" i="1"/>
  <c r="V25" i="1" s="1"/>
  <c r="W25" i="1" s="1"/>
  <c r="U24" i="1"/>
  <c r="V24" i="1" s="1"/>
  <c r="W24" i="1" s="1"/>
  <c r="T24" i="1"/>
  <c r="U23" i="1"/>
  <c r="V23" i="1" s="1"/>
  <c r="W23" i="1" s="1"/>
  <c r="T23" i="1"/>
  <c r="W22" i="1"/>
  <c r="V22" i="1"/>
  <c r="U22" i="1"/>
  <c r="T22" i="1"/>
  <c r="U21" i="1"/>
  <c r="T21" i="1"/>
  <c r="V21" i="1" s="1"/>
  <c r="W21" i="1" s="1"/>
  <c r="U20" i="1"/>
  <c r="T20" i="1"/>
  <c r="V20" i="1" s="1"/>
  <c r="W20" i="1" s="1"/>
  <c r="V19" i="1"/>
  <c r="W19" i="1" s="1"/>
  <c r="U19" i="1"/>
  <c r="T19" i="1"/>
  <c r="V18" i="1"/>
  <c r="W18" i="1" s="1"/>
  <c r="U18" i="1"/>
  <c r="T18" i="1"/>
  <c r="U17" i="1"/>
  <c r="T17" i="1"/>
  <c r="V17" i="1" s="1"/>
  <c r="W17" i="1" s="1"/>
  <c r="U16" i="1"/>
  <c r="T16" i="1"/>
  <c r="V16" i="1" s="1"/>
  <c r="W16" i="1" s="1"/>
  <c r="U15" i="1"/>
  <c r="V15" i="1" s="1"/>
  <c r="W15" i="1" s="1"/>
  <c r="T15" i="1"/>
  <c r="W14" i="1"/>
  <c r="V14" i="1"/>
  <c r="U14" i="1"/>
  <c r="T14" i="1"/>
  <c r="U13" i="1"/>
  <c r="T13" i="1"/>
  <c r="V13" i="1" s="1"/>
  <c r="W13" i="1" s="1"/>
  <c r="U12" i="1"/>
  <c r="T12" i="1"/>
  <c r="V12" i="1" s="1"/>
  <c r="W12" i="1" s="1"/>
  <c r="V11" i="1"/>
  <c r="W11" i="1" s="1"/>
  <c r="U11" i="1"/>
  <c r="T11" i="1"/>
  <c r="V10" i="1"/>
  <c r="W10" i="1" s="1"/>
  <c r="U10" i="1"/>
  <c r="T10" i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U9" i="1"/>
  <c r="T9" i="1"/>
  <c r="V9" i="1" s="1"/>
  <c r="W9" i="1" s="1"/>
  <c r="A9" i="1"/>
  <c r="U8" i="1"/>
  <c r="T8" i="1"/>
  <c r="V8" i="1" s="1"/>
  <c r="W8" i="1" s="1"/>
  <c r="A8" i="1"/>
  <c r="U7" i="1"/>
  <c r="V7" i="1" s="1"/>
  <c r="W7" i="1" s="1"/>
  <c r="T7" i="1"/>
</calcChain>
</file>

<file path=xl/sharedStrings.xml><?xml version="1.0" encoding="utf-8"?>
<sst xmlns="http://schemas.openxmlformats.org/spreadsheetml/2006/main" count="384" uniqueCount="101">
  <si>
    <t>３　国立医薬品食品衛生研究所における検査</t>
  </si>
  <si>
    <t>NO</t>
    <phoneticPr fontId="6"/>
  </si>
  <si>
    <t>報告自治体</t>
    <rPh sb="0" eb="2">
      <t>ホウコク</t>
    </rPh>
    <rPh sb="2" eb="5">
      <t>ジチタイ</t>
    </rPh>
    <phoneticPr fontId="6"/>
  </si>
  <si>
    <t>実施主体</t>
    <rPh sb="0" eb="2">
      <t>ジッシ</t>
    </rPh>
    <phoneticPr fontId="6"/>
  </si>
  <si>
    <t>産地</t>
    <rPh sb="0" eb="2">
      <t>サンチ</t>
    </rPh>
    <phoneticPr fontId="6"/>
  </si>
  <si>
    <t>非流通品
／流通品</t>
    <rPh sb="0" eb="1">
      <t>ヒ</t>
    </rPh>
    <rPh sb="1" eb="3">
      <t>リュウツウ</t>
    </rPh>
    <rPh sb="3" eb="4">
      <t>ヒン</t>
    </rPh>
    <phoneticPr fontId="6"/>
  </si>
  <si>
    <t>食品
カテゴリ</t>
    <phoneticPr fontId="6"/>
  </si>
  <si>
    <t>品目</t>
    <rPh sb="0" eb="2">
      <t>ヒンモク</t>
    </rPh>
    <phoneticPr fontId="6"/>
  </si>
  <si>
    <t>検査</t>
    <phoneticPr fontId="6"/>
  </si>
  <si>
    <t>日時</t>
    <rPh sb="0" eb="2">
      <t>ニチジ</t>
    </rPh>
    <phoneticPr fontId="6"/>
  </si>
  <si>
    <t>結果（Bq/kg)</t>
    <rPh sb="0" eb="2">
      <t>ケッカ</t>
    </rPh>
    <phoneticPr fontId="6"/>
  </si>
  <si>
    <t>都道府県</t>
    <rPh sb="0" eb="4">
      <t>トドウフケン</t>
    </rPh>
    <phoneticPr fontId="6"/>
  </si>
  <si>
    <t>市町村</t>
    <rPh sb="0" eb="3">
      <t>シチョウソン</t>
    </rPh>
    <phoneticPr fontId="6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</si>
  <si>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6"/>
  </si>
  <si>
    <t>品目名</t>
    <rPh sb="2" eb="3">
      <t>メイ</t>
    </rPh>
    <phoneticPr fontId="6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</si>
  <si>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6"/>
  </si>
  <si>
    <t>検査機関</t>
    <phoneticPr fontId="6"/>
  </si>
  <si>
    <t>検査法</t>
    <rPh sb="0" eb="2">
      <t>ケンサ</t>
    </rPh>
    <rPh sb="2" eb="3">
      <t>ホウ</t>
    </rPh>
    <phoneticPr fontId="6"/>
  </si>
  <si>
    <t>採取日
（購入日)</t>
  </si>
  <si>
    <t>結果
判明日</t>
    <phoneticPr fontId="6"/>
  </si>
  <si>
    <t>入力用</t>
    <rPh sb="0" eb="3">
      <t>ニュウリョクヨウ</t>
    </rPh>
    <phoneticPr fontId="1"/>
  </si>
  <si>
    <t>Cs-134</t>
    <phoneticPr fontId="6"/>
  </si>
  <si>
    <t>Cs-137</t>
    <phoneticPr fontId="6"/>
  </si>
  <si>
    <t>Cs合計</t>
    <rPh sb="2" eb="4">
      <t>ゴウケイ</t>
    </rPh>
    <phoneticPr fontId="6"/>
  </si>
  <si>
    <t>基準超過</t>
    <rPh sb="0" eb="2">
      <t>キジュン</t>
    </rPh>
    <rPh sb="2" eb="4">
      <t>チョウカ</t>
    </rPh>
    <phoneticPr fontId="6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</si>
  <si>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6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</si>
  <si>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6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</si>
  <si>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</si>
  <si>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</si>
  <si>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</si>
  <si>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</si>
  <si>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―</t>
    <phoneticPr fontId="1"/>
  </si>
  <si>
    <t>国立医薬品食品衛生研究所</t>
    <rPh sb="0" eb="12">
      <t>コクリツイヤクヒンショクヒンエイセイケンキュウショ</t>
    </rPh>
    <phoneticPr fontId="1"/>
  </si>
  <si>
    <t>群馬県</t>
    <rPh sb="0" eb="3">
      <t>グンマケン</t>
    </rPh>
    <phoneticPr fontId="8"/>
  </si>
  <si>
    <t>安中市</t>
    <rPh sb="0" eb="3">
      <t>アンナカシ</t>
    </rPh>
    <phoneticPr fontId="1"/>
  </si>
  <si>
    <t>流通品</t>
    <rPh sb="0" eb="2">
      <t>リュウツウ</t>
    </rPh>
    <rPh sb="2" eb="3">
      <t>ヒン</t>
    </rPh>
    <phoneticPr fontId="9"/>
  </si>
  <si>
    <t>農産物</t>
    <rPh sb="0" eb="3">
      <t>ノウサンブツ</t>
    </rPh>
    <phoneticPr fontId="6"/>
  </si>
  <si>
    <t>シイタケ</t>
  </si>
  <si>
    <t>栽培</t>
    <rPh sb="0" eb="2">
      <t>サイバイ</t>
    </rPh>
    <phoneticPr fontId="1"/>
  </si>
  <si>
    <t>原木</t>
    <rPh sb="0" eb="2">
      <t>ゲンボク</t>
    </rPh>
    <phoneticPr fontId="1"/>
  </si>
  <si>
    <t>制限なし</t>
    <rPh sb="0" eb="2">
      <t>セイゲン</t>
    </rPh>
    <phoneticPr fontId="9"/>
  </si>
  <si>
    <t>CsI</t>
  </si>
  <si>
    <t>-</t>
    <phoneticPr fontId="1"/>
  </si>
  <si>
    <t>&lt;25</t>
    <phoneticPr fontId="1"/>
  </si>
  <si>
    <t>富岡市</t>
    <rPh sb="0" eb="3">
      <t>トミオカシ</t>
    </rPh>
    <phoneticPr fontId="1"/>
  </si>
  <si>
    <t>妙義町</t>
    <rPh sb="0" eb="2">
      <t>ミョウギ</t>
    </rPh>
    <rPh sb="2" eb="3">
      <t>マチ</t>
    </rPh>
    <phoneticPr fontId="1"/>
  </si>
  <si>
    <t>農産物</t>
    <rPh sb="0" eb="3">
      <t>ノウサンブツ</t>
    </rPh>
    <phoneticPr fontId="1"/>
  </si>
  <si>
    <t>Ge</t>
  </si>
  <si>
    <t>&lt;3.6120</t>
  </si>
  <si>
    <t>妙義町</t>
    <rPh sb="0" eb="3">
      <t>ミョウギチョウ</t>
    </rPh>
    <phoneticPr fontId="1"/>
  </si>
  <si>
    <t>カヤ</t>
    <phoneticPr fontId="1"/>
  </si>
  <si>
    <t>天然</t>
    <rPh sb="0" eb="2">
      <t>テンネン</t>
    </rPh>
    <phoneticPr fontId="1"/>
  </si>
  <si>
    <t>部位：種子、別名：かやの実</t>
    <rPh sb="0" eb="2">
      <t>ブイ</t>
    </rPh>
    <rPh sb="3" eb="5">
      <t>シュシ</t>
    </rPh>
    <rPh sb="6" eb="8">
      <t>ベツメイ</t>
    </rPh>
    <rPh sb="12" eb="13">
      <t>ミ</t>
    </rPh>
    <phoneticPr fontId="1"/>
  </si>
  <si>
    <t>&lt;4.6117</t>
  </si>
  <si>
    <t>畜産物</t>
    <rPh sb="0" eb="3">
      <t>チクサンブツ</t>
    </rPh>
    <phoneticPr fontId="6"/>
  </si>
  <si>
    <t>牛肉</t>
    <rPh sb="0" eb="2">
      <t>ギュウニク</t>
    </rPh>
    <phoneticPr fontId="1"/>
  </si>
  <si>
    <t>ー</t>
    <phoneticPr fontId="1"/>
  </si>
  <si>
    <t>埼玉県</t>
    <rPh sb="0" eb="2">
      <t>サイタマ</t>
    </rPh>
    <rPh sb="2" eb="3">
      <t>ケン</t>
    </rPh>
    <phoneticPr fontId="8"/>
  </si>
  <si>
    <t>上里町</t>
    <rPh sb="0" eb="3">
      <t>カミサトマチ</t>
    </rPh>
    <phoneticPr fontId="1"/>
  </si>
  <si>
    <t>ユズ</t>
  </si>
  <si>
    <t>ダイコン</t>
  </si>
  <si>
    <t>サトイモ</t>
  </si>
  <si>
    <t>宮城県</t>
    <rPh sb="0" eb="3">
      <t>ミヤギケン</t>
    </rPh>
    <phoneticPr fontId="8"/>
  </si>
  <si>
    <t>コウタケ</t>
  </si>
  <si>
    <t>長野県</t>
  </si>
  <si>
    <t>大町市</t>
    <rPh sb="0" eb="3">
      <t>オオマチシ</t>
    </rPh>
    <phoneticPr fontId="1"/>
  </si>
  <si>
    <t>&lt;3.3306</t>
  </si>
  <si>
    <t>長野県</t>
    <rPh sb="0" eb="2">
      <t>ナガノ</t>
    </rPh>
    <rPh sb="2" eb="3">
      <t>ケン</t>
    </rPh>
    <phoneticPr fontId="8"/>
  </si>
  <si>
    <t>長野市</t>
    <rPh sb="0" eb="3">
      <t>ナガノシ</t>
    </rPh>
    <phoneticPr fontId="1"/>
  </si>
  <si>
    <t>&lt;4.1543</t>
  </si>
  <si>
    <t>筑北村</t>
    <rPh sb="0" eb="3">
      <t>チクホクムラ</t>
    </rPh>
    <phoneticPr fontId="1"/>
  </si>
  <si>
    <t>クロカワ</t>
  </si>
  <si>
    <t>ウラベニホテイシメジ</t>
  </si>
  <si>
    <t>ショウゲンジ</t>
  </si>
  <si>
    <t>&lt;2.8444</t>
  </si>
  <si>
    <t>麻績村</t>
    <rPh sb="0" eb="3">
      <t>オミムラ</t>
    </rPh>
    <phoneticPr fontId="1"/>
  </si>
  <si>
    <t>加美町</t>
    <rPh sb="0" eb="3">
      <t>カミチョウ</t>
    </rPh>
    <phoneticPr fontId="1"/>
  </si>
  <si>
    <t>ナラタケ</t>
  </si>
  <si>
    <t>別名：オリミキ</t>
    <rPh sb="0" eb="2">
      <t>ベツメイ</t>
    </rPh>
    <phoneticPr fontId="1"/>
  </si>
  <si>
    <t>別名：ナラモタシ</t>
    <rPh sb="0" eb="2">
      <t>ベツメイ</t>
    </rPh>
    <phoneticPr fontId="1"/>
  </si>
  <si>
    <t>ブナハリタケ</t>
  </si>
  <si>
    <t>原木、別名：ブナカノカ</t>
    <rPh sb="0" eb="2">
      <t>ゲンボク</t>
    </rPh>
    <rPh sb="3" eb="5">
      <t>ベツメイ</t>
    </rPh>
    <phoneticPr fontId="1"/>
  </si>
  <si>
    <t>&lt;2.6408</t>
  </si>
  <si>
    <t>小諸市</t>
    <rPh sb="0" eb="3">
      <t>コモロシ</t>
    </rPh>
    <phoneticPr fontId="1"/>
  </si>
  <si>
    <t>リンゴ</t>
  </si>
  <si>
    <t>品種：秋映</t>
    <rPh sb="0" eb="2">
      <t>ヒンシュ</t>
    </rPh>
    <rPh sb="3" eb="5">
      <t>アキバ</t>
    </rPh>
    <phoneticPr fontId="1"/>
  </si>
  <si>
    <t>菌床</t>
    <rPh sb="0" eb="2">
      <t>キンショウ</t>
    </rPh>
    <phoneticPr fontId="1"/>
  </si>
  <si>
    <t>上田市</t>
    <rPh sb="0" eb="3">
      <t>ウエダシ</t>
    </rPh>
    <phoneticPr fontId="1"/>
  </si>
  <si>
    <t>まるこ</t>
    <phoneticPr fontId="1"/>
  </si>
  <si>
    <t>ナガイモ</t>
  </si>
  <si>
    <t>畜産物</t>
    <rPh sb="0" eb="3">
      <t>チクサンブツ</t>
    </rPh>
    <phoneticPr fontId="1"/>
  </si>
  <si>
    <t>牛乳・乳児用食品</t>
    <rPh sb="0" eb="2">
      <t>ギュウニュウ</t>
    </rPh>
    <rPh sb="3" eb="6">
      <t>ニュウジヨウ</t>
    </rPh>
    <rPh sb="6" eb="8">
      <t>ショクヒン</t>
    </rPh>
    <phoneticPr fontId="6"/>
  </si>
  <si>
    <t>調製液状乳</t>
    <rPh sb="0" eb="2">
      <t>チョウセイ</t>
    </rPh>
    <rPh sb="2" eb="4">
      <t>エキジョウ</t>
    </rPh>
    <rPh sb="4" eb="5">
      <t>ニュウ</t>
    </rPh>
    <phoneticPr fontId="1"/>
  </si>
  <si>
    <t>―</t>
  </si>
  <si>
    <t>&lt;0.49682</t>
  </si>
  <si>
    <t>&lt;0.49371</t>
  </si>
  <si>
    <t>&lt;0.99053</t>
  </si>
  <si>
    <t>ベビーフード</t>
    <phoneticPr fontId="1"/>
  </si>
  <si>
    <t>&lt;0.44039</t>
  </si>
  <si>
    <t>&lt;0.47298</t>
  </si>
  <si>
    <t>&lt;0.91337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</si>
</sst>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1"/>
      <name val="游ゴシック"/>
      <family val="3"/>
      <charset val="128"/>
    </font>
    <font>
      <sz val="11"/>
      <name val="游ゴシック"/>
      <family val="3"/>
      <charset val="128"/>
    </font>
    <font>
      <b/>
      <sz val="14"/>
      <name val="游ゴシック"/>
      <family val="3"/>
      <charset val="128"/>
    </font>
    <font>
      <sz val="6"/>
      <name val="ＭＳ Ｐゴシック"/>
      <family val="3"/>
      <charset val="128"/>
    </font>
    <font>
      <sz val="10"/>
      <name val="游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0" xfId="0" applyFont="1"/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3" fillId="2" borderId="1" xfId="0" applyFont="1" applyFill="1" applyBorder="1" applyAlignment="1">
      <alignment vertical="center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176" fontId="4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176" fontId="3" fillId="2" borderId="10" xfId="0" applyNumberFormat="1" applyFont="1" applyFill="1" applyBorder="1" applyAlignment="1">
      <alignment horizontal="center" vertical="center" wrapText="1"/>
    </xf>
    <xf numFmtId="176" fontId="3" fillId="2" borderId="1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vertical="center"/>
    </xf>
    <xf numFmtId="0" fontId="3" fillId="2" borderId="19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horizontal="center" vertical="center"/>
    </xf>
    <xf numFmtId="176" fontId="4" fillId="2" borderId="20" xfId="0" applyNumberFormat="1" applyFont="1" applyFill="1" applyBorder="1" applyAlignment="1">
      <alignment horizontal="center" vertical="center" wrapText="1"/>
    </xf>
    <xf numFmtId="176" fontId="4" fillId="2" borderId="15" xfId="0" applyNumberFormat="1" applyFont="1" applyFill="1" applyBorder="1" applyAlignment="1">
      <alignment horizontal="center" vertical="center" wrapText="1"/>
    </xf>
    <xf numFmtId="176" fontId="4" fillId="2" borderId="21" xfId="0" applyNumberFormat="1" applyFont="1" applyFill="1" applyBorder="1" applyAlignment="1">
      <alignment horizontal="center" vertical="center" wrapText="1"/>
    </xf>
    <xf numFmtId="176" fontId="4" fillId="2" borderId="22" xfId="0" applyNumberFormat="1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/>
    </xf>
    <xf numFmtId="176" fontId="4" fillId="2" borderId="17" xfId="0" applyNumberFormat="1" applyFont="1" applyFill="1" applyBorder="1" applyAlignment="1">
      <alignment horizontal="center" vertical="center" wrapText="1"/>
    </xf>
    <xf numFmtId="176" fontId="4" fillId="2" borderId="25" xfId="0" applyNumberFormat="1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left" vertical="center" wrapText="1"/>
    </xf>
    <xf numFmtId="0" fontId="4" fillId="2" borderId="22" xfId="0" applyFont="1" applyFill="1" applyBorder="1" applyAlignment="1">
      <alignment horizontal="left" vertical="center" wrapText="1"/>
    </xf>
    <xf numFmtId="0" fontId="4" fillId="2" borderId="27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/>
    </xf>
    <xf numFmtId="176" fontId="4" fillId="2" borderId="33" xfId="0" applyNumberFormat="1" applyFont="1" applyFill="1" applyBorder="1" applyAlignment="1">
      <alignment horizontal="center" vertical="center" wrapText="1"/>
    </xf>
    <xf numFmtId="176" fontId="4" fillId="2" borderId="29" xfId="0" applyNumberFormat="1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176" fontId="4" fillId="2" borderId="36" xfId="0" applyNumberFormat="1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57" fontId="4" fillId="2" borderId="38" xfId="0" applyNumberFormat="1" applyFont="1" applyFill="1" applyBorder="1" applyAlignment="1">
      <alignment horizontal="center" vertical="center"/>
    </xf>
    <xf numFmtId="176" fontId="4" fillId="0" borderId="39" xfId="0" applyNumberFormat="1" applyFont="1" applyBorder="1" applyAlignment="1">
      <alignment horizontal="center" vertical="center"/>
    </xf>
    <xf numFmtId="176" fontId="4" fillId="2" borderId="42" xfId="0" applyNumberFormat="1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4" fillId="3" borderId="37" xfId="0" applyFont="1" applyFill="1" applyBorder="1" applyAlignment="1">
      <alignment horizontal="center" vertical="center"/>
    </xf>
    <xf numFmtId="0" fontId="4" fillId="3" borderId="44" xfId="0" applyFont="1" applyFill="1" applyBorder="1" applyAlignment="1">
      <alignment horizontal="center" vertical="center"/>
    </xf>
    <xf numFmtId="176" fontId="4" fillId="2" borderId="0" xfId="0" applyNumberFormat="1" applyFont="1" applyFill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176" fontId="4" fillId="2" borderId="45" xfId="0" applyNumberFormat="1" applyFont="1" applyFill="1" applyBorder="1" applyAlignment="1">
      <alignment horizontal="center" vertical="center"/>
    </xf>
    <xf numFmtId="176" fontId="4" fillId="2" borderId="46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</cellXfs>
  <cellStyles count="1">
    <cellStyle name="標準" xfId="0" builtinId="0"/>
  </cellStyles>
  <dxfs count="4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0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5" customWidth="1"/>
    <col min="2" max="2" width="10.625" style="8" customWidth="1"/>
    <col min="3" max="3" width="26" style="9" bestFit="1" customWidth="1"/>
    <col min="4" max="4" width="10.625" style="8" customWidth="1"/>
    <col min="5" max="5" width="13.875" style="8" customWidth="1"/>
    <col min="6" max="6" width="26" style="9" bestFit="1" customWidth="1"/>
    <col min="7" max="8" width="17.625" style="9" bestFit="1" customWidth="1"/>
    <col min="9" max="9" width="19.375" style="8" customWidth="1"/>
    <col min="10" max="10" width="39.625" style="9" bestFit="1" customWidth="1"/>
    <col min="11" max="11" width="26.625" style="8" customWidth="1"/>
    <col min="12" max="12" width="19" style="8" customWidth="1"/>
    <col min="13" max="13" width="26" style="9" bestFit="1" customWidth="1"/>
    <col min="14" max="14" width="10.625" style="8" customWidth="1"/>
    <col min="15" max="16" width="10.625" style="10" customWidth="1"/>
    <col min="17" max="18" width="12.625" style="8" customWidth="1"/>
    <col min="19" max="19" width="12.625" style="10" customWidth="1"/>
    <col min="20" max="22" width="10.625" style="8" customWidth="1"/>
    <col min="23" max="23" width="10.625" style="5" customWidth="1"/>
    <col min="24" max="24" width="13.5" style="5" customWidth="1"/>
    <col min="25" max="16384" width="9" style="5"/>
  </cols>
  <sheetData>
    <row r="1" spans="1:24" ht="24" x14ac:dyDescent="0.5">
      <c r="A1" s="1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3"/>
      <c r="M1" s="2"/>
      <c r="N1" s="2"/>
      <c r="O1" s="4"/>
      <c r="P1" s="4"/>
      <c r="Q1" s="2"/>
      <c r="R1" s="2"/>
      <c r="S1" s="4"/>
      <c r="T1" s="2"/>
      <c r="U1" s="2"/>
      <c r="V1" s="5"/>
    </row>
    <row r="2" spans="1:24" ht="24.75" thickBot="1" x14ac:dyDescent="0.45">
      <c r="A2" s="85"/>
      <c r="B2" s="6"/>
      <c r="C2" s="2"/>
      <c r="D2" s="3"/>
      <c r="E2" s="2"/>
      <c r="F2" s="2"/>
      <c r="G2" s="2"/>
      <c r="H2" s="2"/>
      <c r="I2" s="2"/>
      <c r="J2" s="2"/>
      <c r="K2" s="2"/>
      <c r="L2" s="3"/>
      <c r="M2" s="2"/>
      <c r="N2" s="2"/>
      <c r="O2" s="4"/>
      <c r="P2" s="4"/>
      <c r="Q2" s="2"/>
      <c r="R2" s="2"/>
      <c r="S2" s="4"/>
      <c r="T2" s="2"/>
      <c r="U2" s="2"/>
      <c r="V2" s="5"/>
    </row>
    <row r="3" spans="1:24" ht="13.5" customHeight="1" x14ac:dyDescent="0.4">
      <c r="A3" s="20" t="s">
        <v>1</v>
      </c>
      <c r="B3" s="20" t="s">
        <v>2</v>
      </c>
      <c r="C3" s="86" t="s">
        <v>3</v>
      </c>
      <c r="D3" s="12" t="s">
        <v>4</v>
      </c>
      <c r="E3" s="13"/>
      <c r="F3" s="14"/>
      <c r="G3" s="15" t="s">
        <v>5</v>
      </c>
      <c r="H3" s="16" t="s">
        <v>6</v>
      </c>
      <c r="I3" s="17" t="s">
        <v>7</v>
      </c>
      <c r="J3" s="13"/>
      <c r="K3" s="13"/>
      <c r="L3" s="14"/>
      <c r="M3" s="12" t="s">
        <v>8</v>
      </c>
      <c r="N3" s="14"/>
      <c r="O3" s="18" t="s">
        <v>9</v>
      </c>
      <c r="P3" s="19"/>
      <c r="Q3" s="12" t="s">
        <v>10</v>
      </c>
      <c r="R3" s="13"/>
      <c r="S3" s="13"/>
      <c r="T3" s="13"/>
      <c r="U3" s="13"/>
      <c r="V3" s="13"/>
      <c r="W3" s="14"/>
    </row>
    <row r="4" spans="1:24" x14ac:dyDescent="0.4">
      <c r="A4" s="20"/>
      <c r="B4" s="20"/>
      <c r="C4" s="21"/>
      <c r="D4" s="22" t="s">
        <v>11</v>
      </c>
      <c r="E4" s="23" t="s">
        <v>12</v>
      </c>
      <c r="F4" s="24" t="s">
        <v>13</v>
      </c>
      <c r="G4" s="25"/>
      <c r="H4" s="26"/>
      <c r="I4" s="23" t="s">
        <v>14</v>
      </c>
      <c r="J4" s="27"/>
      <c r="K4" s="28"/>
      <c r="L4" s="24" t="s">
        <v>15</v>
      </c>
      <c r="M4" s="29" t="s">
        <v>16</v>
      </c>
      <c r="N4" s="24" t="s">
        <v>17</v>
      </c>
      <c r="O4" s="30" t="s">
        <v>18</v>
      </c>
      <c r="P4" s="31" t="s">
        <v>19</v>
      </c>
      <c r="Q4" s="32" t="s">
        <v>20</v>
      </c>
      <c r="R4" s="33"/>
      <c r="S4" s="33"/>
      <c r="T4" s="34" t="s">
        <v>21</v>
      </c>
      <c r="U4" s="35" t="s">
        <v>22</v>
      </c>
      <c r="V4" s="35" t="s">
        <v>23</v>
      </c>
      <c r="W4" s="36" t="s">
        <v>24</v>
      </c>
    </row>
    <row r="5" spans="1:24" ht="110.1" customHeight="1" x14ac:dyDescent="0.4">
      <c r="A5" s="20"/>
      <c r="B5" s="20"/>
      <c r="C5" s="21"/>
      <c r="D5" s="37"/>
      <c r="E5" s="38"/>
      <c r="F5" s="21"/>
      <c r="G5" s="25"/>
      <c r="H5" s="26"/>
      <c r="I5" s="38"/>
      <c r="J5" s="39" t="s">
        <v>25</v>
      </c>
      <c r="K5" s="39" t="s">
        <v>26</v>
      </c>
      <c r="L5" s="40"/>
      <c r="M5" s="41"/>
      <c r="N5" s="40"/>
      <c r="O5" s="42"/>
      <c r="P5" s="43"/>
      <c r="Q5" s="44" t="s">
        <v>27</v>
      </c>
      <c r="R5" s="45"/>
      <c r="S5" s="46"/>
      <c r="T5" s="47"/>
      <c r="U5" s="48"/>
      <c r="V5" s="48"/>
      <c r="W5" s="49"/>
    </row>
    <row r="6" spans="1:24" ht="18.75" customHeight="1" thickBot="1" x14ac:dyDescent="0.45">
      <c r="A6" s="50"/>
      <c r="B6" s="50"/>
      <c r="C6" s="51"/>
      <c r="D6" s="52"/>
      <c r="E6" s="53"/>
      <c r="F6" s="51"/>
      <c r="G6" s="54"/>
      <c r="H6" s="55"/>
      <c r="I6" s="53"/>
      <c r="J6" s="56"/>
      <c r="K6" s="57"/>
      <c r="L6" s="58"/>
      <c r="M6" s="59"/>
      <c r="N6" s="58"/>
      <c r="O6" s="60"/>
      <c r="P6" s="61"/>
      <c r="Q6" s="62" t="s">
        <v>28</v>
      </c>
      <c r="R6" s="63" t="s">
        <v>29</v>
      </c>
      <c r="S6" s="64" t="s">
        <v>30</v>
      </c>
      <c r="T6" s="65"/>
      <c r="U6" s="66"/>
      <c r="V6" s="66"/>
      <c r="W6" s="67"/>
      <c r="X6" s="7"/>
    </row>
    <row r="7" spans="1:24" ht="19.5" thickTop="1" x14ac:dyDescent="0.4">
      <c r="A7" s="68">
        <v>1</v>
      </c>
      <c r="B7" s="68" t="s">
        <v>31</v>
      </c>
      <c r="C7" s="69" t="s">
        <v>32</v>
      </c>
      <c r="D7" s="70" t="s">
        <v>33</v>
      </c>
      <c r="E7" s="68" t="s">
        <v>34</v>
      </c>
      <c r="F7" s="68" t="s">
        <v>31</v>
      </c>
      <c r="G7" s="71" t="s">
        <v>35</v>
      </c>
      <c r="H7" s="70" t="s">
        <v>36</v>
      </c>
      <c r="I7" s="72" t="s">
        <v>37</v>
      </c>
      <c r="J7" s="68" t="s">
        <v>38</v>
      </c>
      <c r="K7" s="68" t="s">
        <v>39</v>
      </c>
      <c r="L7" s="73" t="s">
        <v>40</v>
      </c>
      <c r="M7" s="68" t="s">
        <v>32</v>
      </c>
      <c r="N7" s="74" t="s">
        <v>41</v>
      </c>
      <c r="O7" s="75">
        <v>45586</v>
      </c>
      <c r="P7" s="76">
        <v>45588</v>
      </c>
      <c r="Q7" s="77" t="s">
        <v>42</v>
      </c>
      <c r="R7" s="68" t="s">
        <v>42</v>
      </c>
      <c r="S7" s="78" t="s">
        <v>43</v>
      </c>
      <c r="T7" s="79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-</v>
      </c>
      <c r="U7" s="79" t="str">
        <f t="shared" si="0"/>
        <v>-</v>
      </c>
      <c r="V7" s="80" t="str">
        <f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&lt;25</v>
      </c>
      <c r="W7" s="73" t="str">
        <f t="shared" ref="W7:W29" si="1">IF(ISERROR(V7*1),"",IF(AND(H7="飲料水",V7&gt;=11),"○",IF(AND(H7="牛乳・乳児用食品",V7&gt;=51),"○",IF(AND(H7&lt;&gt;"",V7&gt;=110),"○",""))))</f>
        <v/>
      </c>
    </row>
    <row r="8" spans="1:24" x14ac:dyDescent="0.4">
      <c r="A8" s="72">
        <f>A7+1</f>
        <v>2</v>
      </c>
      <c r="B8" s="68" t="s">
        <v>31</v>
      </c>
      <c r="C8" s="69" t="s">
        <v>32</v>
      </c>
      <c r="D8" s="70" t="s">
        <v>33</v>
      </c>
      <c r="E8" s="68" t="s">
        <v>44</v>
      </c>
      <c r="F8" s="68" t="s">
        <v>45</v>
      </c>
      <c r="G8" s="71" t="s">
        <v>35</v>
      </c>
      <c r="H8" s="70" t="s">
        <v>46</v>
      </c>
      <c r="I8" s="72" t="s">
        <v>37</v>
      </c>
      <c r="J8" s="68" t="s">
        <v>38</v>
      </c>
      <c r="K8" s="68" t="s">
        <v>39</v>
      </c>
      <c r="L8" s="73" t="s">
        <v>40</v>
      </c>
      <c r="M8" s="68" t="s">
        <v>32</v>
      </c>
      <c r="N8" s="74" t="s">
        <v>47</v>
      </c>
      <c r="O8" s="75">
        <v>45586</v>
      </c>
      <c r="P8" s="76">
        <v>45588</v>
      </c>
      <c r="Q8" s="77" t="s">
        <v>48</v>
      </c>
      <c r="R8" s="68">
        <v>29.501000000000001</v>
      </c>
      <c r="S8" s="78">
        <v>29.501000000000001</v>
      </c>
      <c r="T8" s="79" t="str">
        <f t="shared" si="0"/>
        <v>&lt;3.61</v>
      </c>
      <c r="U8" s="79">
        <f t="shared" si="0"/>
        <v>29.5</v>
      </c>
      <c r="V8" s="80">
        <f>IFERROR(IF(AND(T8="",U8=""),"",IF(AND(T8="-",U8="-"),IF(S8="","Cs合計を入力してください",S8),IF(NOT(ISERROR(T8*1+U8*1)),ROUND(T8+U8, 1-INT(LOG(ABS(T8+U8)))),IF(NOT(ISERROR(T8*1)),ROUND(T8, 1-INT(LOG(ABS(T8)))),IF(NOT(ISERROR(U8*1)),ROUND(U8, 1-INT(LOG(ABS(U8)))),IF(ISERROR(T8*1+U8*1),"&lt;"&amp;ROUND(IF(T8="-",0,SUBSTITUTE(T8,"&lt;",""))*1+IF(U8="-",0,SUBSTITUTE(U8,"&lt;",""))*1,1-INT(LOG(ABS(IF(T8="-",0,SUBSTITUTE(T8,"&lt;",""))*1+IF(U8="-",0,SUBSTITUTE(U8,"&lt;",""))*1)))))))))),"入力形式が間違っています")</f>
        <v>30</v>
      </c>
      <c r="W8" s="73" t="str">
        <f t="shared" si="1"/>
        <v/>
      </c>
    </row>
    <row r="9" spans="1:24" x14ac:dyDescent="0.4">
      <c r="A9" s="72">
        <f t="shared" ref="A9:A29" si="2">A8+1</f>
        <v>3</v>
      </c>
      <c r="B9" s="68" t="s">
        <v>31</v>
      </c>
      <c r="C9" s="69" t="s">
        <v>32</v>
      </c>
      <c r="D9" s="70" t="s">
        <v>33</v>
      </c>
      <c r="E9" s="68" t="s">
        <v>44</v>
      </c>
      <c r="F9" s="68" t="s">
        <v>49</v>
      </c>
      <c r="G9" s="71" t="s">
        <v>35</v>
      </c>
      <c r="H9" s="70" t="s">
        <v>46</v>
      </c>
      <c r="I9" s="72" t="s">
        <v>50</v>
      </c>
      <c r="J9" s="68" t="s">
        <v>51</v>
      </c>
      <c r="K9" s="68" t="s">
        <v>52</v>
      </c>
      <c r="L9" s="73" t="s">
        <v>40</v>
      </c>
      <c r="M9" s="68" t="s">
        <v>32</v>
      </c>
      <c r="N9" s="74" t="s">
        <v>47</v>
      </c>
      <c r="O9" s="75">
        <v>45586</v>
      </c>
      <c r="P9" s="76">
        <v>45588</v>
      </c>
      <c r="Q9" s="77" t="s">
        <v>53</v>
      </c>
      <c r="R9" s="68">
        <v>52.097999999999999</v>
      </c>
      <c r="S9" s="78">
        <v>52.097999999999999</v>
      </c>
      <c r="T9" s="79" t="str">
        <f t="shared" si="0"/>
        <v>&lt;4.61</v>
      </c>
      <c r="U9" s="79">
        <f t="shared" si="0"/>
        <v>52</v>
      </c>
      <c r="V9" s="80">
        <f>IFERROR(IF(AND(T9="",U9=""),"",IF(AND(T9="-",U9="-"),IF(S9="","Cs合計を入力してください",S9),IF(NOT(ISERROR(T9*1+U9*1)),ROUND(T9+U9, 1-INT(LOG(ABS(T9+U9)))),IF(NOT(ISERROR(T9*1)),ROUND(T9, 1-INT(LOG(ABS(T9)))),IF(NOT(ISERROR(U9*1)),ROUND(U9, 1-INT(LOG(ABS(U9)))),IF(ISERROR(T9*1+U9*1),"&lt;"&amp;ROUND(IF(T9="-",0,SUBSTITUTE(T9,"&lt;",""))*1+IF(U9="-",0,SUBSTITUTE(U9,"&lt;",""))*1,1-INT(LOG(ABS(IF(T9="-",0,SUBSTITUTE(T9,"&lt;",""))*1+IF(U9="-",0,SUBSTITUTE(U9,"&lt;",""))*1)))))))))),"入力形式が間違っています")</f>
        <v>52</v>
      </c>
      <c r="W9" s="73" t="str">
        <f t="shared" si="1"/>
        <v/>
      </c>
    </row>
    <row r="10" spans="1:24" x14ac:dyDescent="0.4">
      <c r="A10" s="72">
        <f t="shared" si="2"/>
        <v>4</v>
      </c>
      <c r="B10" s="68" t="s">
        <v>31</v>
      </c>
      <c r="C10" s="69" t="s">
        <v>32</v>
      </c>
      <c r="D10" s="77" t="s">
        <v>33</v>
      </c>
      <c r="E10" s="68" t="s">
        <v>31</v>
      </c>
      <c r="F10" s="68" t="s">
        <v>31</v>
      </c>
      <c r="G10" s="71" t="s">
        <v>35</v>
      </c>
      <c r="H10" s="70" t="s">
        <v>54</v>
      </c>
      <c r="I10" s="72" t="s">
        <v>55</v>
      </c>
      <c r="J10" s="68" t="s">
        <v>56</v>
      </c>
      <c r="K10" s="68" t="s">
        <v>31</v>
      </c>
      <c r="L10" s="73" t="s">
        <v>40</v>
      </c>
      <c r="M10" s="68" t="s">
        <v>32</v>
      </c>
      <c r="N10" s="74" t="s">
        <v>41</v>
      </c>
      <c r="O10" s="75">
        <v>45586</v>
      </c>
      <c r="P10" s="76">
        <v>45588</v>
      </c>
      <c r="Q10" s="77" t="s">
        <v>42</v>
      </c>
      <c r="R10" s="68" t="s">
        <v>42</v>
      </c>
      <c r="S10" s="78" t="s">
        <v>43</v>
      </c>
      <c r="T10" s="79" t="str">
        <f t="shared" si="0"/>
        <v>-</v>
      </c>
      <c r="U10" s="79" t="str">
        <f t="shared" si="0"/>
        <v>-</v>
      </c>
      <c r="V10" s="80" t="str">
        <f>IFERROR(IF(AND(T10="",U10=""),"",IF(AND(T10="-",U10="-"),IF(S10="","Cs合計を入力してください",S10),IF(NOT(ISERROR(T10*1+U10*1)),ROUND(T10+U10, 1-INT(LOG(ABS(T10+U10)))),IF(NOT(ISERROR(T10*1)),ROUND(T10, 1-INT(LOG(ABS(T10)))),IF(NOT(ISERROR(U10*1)),ROUND(U10, 1-INT(LOG(ABS(U10)))),IF(ISERROR(T10*1+U10*1),"&lt;"&amp;ROUND(IF(T10="-",0,SUBSTITUTE(T10,"&lt;",""))*1+IF(U10="-",0,SUBSTITUTE(U10,"&lt;",""))*1,1-INT(LOG(ABS(IF(T10="-",0,SUBSTITUTE(T10,"&lt;",""))*1+IF(U10="-",0,SUBSTITUTE(U10,"&lt;",""))*1)))))))))),"入力形式が間違っています")</f>
        <v>&lt;25</v>
      </c>
      <c r="W10" s="73" t="str">
        <f t="shared" si="1"/>
        <v/>
      </c>
    </row>
    <row r="11" spans="1:24" x14ac:dyDescent="0.4">
      <c r="A11" s="72">
        <f t="shared" si="2"/>
        <v>5</v>
      </c>
      <c r="B11" s="68" t="s">
        <v>31</v>
      </c>
      <c r="C11" s="69" t="s">
        <v>32</v>
      </c>
      <c r="D11" s="70" t="s">
        <v>57</v>
      </c>
      <c r="E11" s="68" t="s">
        <v>58</v>
      </c>
      <c r="F11" s="68" t="s">
        <v>31</v>
      </c>
      <c r="G11" s="71" t="s">
        <v>35</v>
      </c>
      <c r="H11" s="70" t="s">
        <v>36</v>
      </c>
      <c r="I11" s="72" t="s">
        <v>59</v>
      </c>
      <c r="J11" s="68" t="s">
        <v>38</v>
      </c>
      <c r="K11" s="68" t="s">
        <v>31</v>
      </c>
      <c r="L11" s="73" t="s">
        <v>40</v>
      </c>
      <c r="M11" s="68" t="s">
        <v>32</v>
      </c>
      <c r="N11" s="74" t="s">
        <v>41</v>
      </c>
      <c r="O11" s="75">
        <v>45586</v>
      </c>
      <c r="P11" s="76">
        <v>45588</v>
      </c>
      <c r="Q11" s="77" t="s">
        <v>42</v>
      </c>
      <c r="R11" s="68" t="s">
        <v>42</v>
      </c>
      <c r="S11" s="78" t="s">
        <v>43</v>
      </c>
      <c r="T11" s="79" t="str">
        <f t="shared" si="0"/>
        <v>-</v>
      </c>
      <c r="U11" s="79" t="str">
        <f t="shared" si="0"/>
        <v>-</v>
      </c>
      <c r="V11" s="80" t="str">
        <f t="shared" ref="V11:V18" si="3">IFERROR(IF(AND(T11="",U11=""),"",IF(AND(T11="-",U11="-"),IF(S11="","Cs合計を入力してください",S11),IF(NOT(ISERROR(T11*1+U11*1)),ROUND(T11+U11, 1-INT(LOG(ABS(T11+U11)))),IF(NOT(ISERROR(T11*1)),ROUND(T11, 1-INT(LOG(ABS(T11)))),IF(NOT(ISERROR(U11*1)),ROUND(U11, 1-INT(LOG(ABS(U11)))),IF(ISERROR(T11*1+U11*1),"&lt;"&amp;ROUND(IF(T11="-",0,SUBSTITUTE(T11,"&lt;",""))*1+IF(U11="-",0,SUBSTITUTE(U11,"&lt;",""))*1,1-INT(LOG(ABS(IF(T11="-",0,SUBSTITUTE(T11,"&lt;",""))*1+IF(U11="-",0,SUBSTITUTE(U11,"&lt;",""))*1)))))))))),"入力形式が間違っています")</f>
        <v>&lt;25</v>
      </c>
      <c r="W11" s="73" t="str">
        <f t="shared" si="1"/>
        <v/>
      </c>
    </row>
    <row r="12" spans="1:24" x14ac:dyDescent="0.4">
      <c r="A12" s="72">
        <f t="shared" si="2"/>
        <v>6</v>
      </c>
      <c r="B12" s="68" t="s">
        <v>31</v>
      </c>
      <c r="C12" s="69" t="s">
        <v>32</v>
      </c>
      <c r="D12" s="70" t="s">
        <v>57</v>
      </c>
      <c r="E12" s="68" t="s">
        <v>58</v>
      </c>
      <c r="F12" s="68" t="s">
        <v>31</v>
      </c>
      <c r="G12" s="71" t="s">
        <v>35</v>
      </c>
      <c r="H12" s="70" t="s">
        <v>46</v>
      </c>
      <c r="I12" s="72" t="s">
        <v>60</v>
      </c>
      <c r="J12" s="68" t="s">
        <v>38</v>
      </c>
      <c r="K12" s="68" t="s">
        <v>31</v>
      </c>
      <c r="L12" s="73" t="s">
        <v>40</v>
      </c>
      <c r="M12" s="68" t="s">
        <v>32</v>
      </c>
      <c r="N12" s="74" t="s">
        <v>41</v>
      </c>
      <c r="O12" s="75">
        <v>45586</v>
      </c>
      <c r="P12" s="76">
        <v>45588</v>
      </c>
      <c r="Q12" s="77" t="s">
        <v>42</v>
      </c>
      <c r="R12" s="68" t="s">
        <v>42</v>
      </c>
      <c r="S12" s="78" t="s">
        <v>43</v>
      </c>
      <c r="T12" s="79" t="str">
        <f t="shared" si="0"/>
        <v>-</v>
      </c>
      <c r="U12" s="79" t="str">
        <f t="shared" si="0"/>
        <v>-</v>
      </c>
      <c r="V12" s="80" t="str">
        <f t="shared" si="3"/>
        <v>&lt;25</v>
      </c>
      <c r="W12" s="73" t="str">
        <f t="shared" si="1"/>
        <v/>
      </c>
    </row>
    <row r="13" spans="1:24" x14ac:dyDescent="0.4">
      <c r="A13" s="72">
        <f t="shared" si="2"/>
        <v>7</v>
      </c>
      <c r="B13" s="68" t="s">
        <v>31</v>
      </c>
      <c r="C13" s="69" t="s">
        <v>32</v>
      </c>
      <c r="D13" s="70" t="s">
        <v>57</v>
      </c>
      <c r="E13" s="68" t="s">
        <v>58</v>
      </c>
      <c r="F13" s="68" t="s">
        <v>31</v>
      </c>
      <c r="G13" s="71" t="s">
        <v>35</v>
      </c>
      <c r="H13" s="70" t="s">
        <v>46</v>
      </c>
      <c r="I13" s="72" t="s">
        <v>61</v>
      </c>
      <c r="J13" s="68" t="s">
        <v>38</v>
      </c>
      <c r="K13" s="68" t="s">
        <v>31</v>
      </c>
      <c r="L13" s="73" t="s">
        <v>40</v>
      </c>
      <c r="M13" s="68" t="s">
        <v>32</v>
      </c>
      <c r="N13" s="74" t="s">
        <v>41</v>
      </c>
      <c r="O13" s="75">
        <v>45586</v>
      </c>
      <c r="P13" s="76">
        <v>45588</v>
      </c>
      <c r="Q13" s="77" t="s">
        <v>42</v>
      </c>
      <c r="R13" s="68" t="s">
        <v>42</v>
      </c>
      <c r="S13" s="78" t="s">
        <v>43</v>
      </c>
      <c r="T13" s="79" t="str">
        <f t="shared" si="0"/>
        <v>-</v>
      </c>
      <c r="U13" s="79" t="str">
        <f t="shared" si="0"/>
        <v>-</v>
      </c>
      <c r="V13" s="80" t="str">
        <f t="shared" si="3"/>
        <v>&lt;25</v>
      </c>
      <c r="W13" s="73" t="str">
        <f t="shared" si="1"/>
        <v/>
      </c>
    </row>
    <row r="14" spans="1:24" x14ac:dyDescent="0.4">
      <c r="A14" s="72">
        <f t="shared" si="2"/>
        <v>8</v>
      </c>
      <c r="B14" s="68" t="s">
        <v>31</v>
      </c>
      <c r="C14" s="69" t="s">
        <v>32</v>
      </c>
      <c r="D14" s="70" t="s">
        <v>62</v>
      </c>
      <c r="E14" s="68" t="s">
        <v>31</v>
      </c>
      <c r="F14" s="68" t="s">
        <v>31</v>
      </c>
      <c r="G14" s="71" t="s">
        <v>35</v>
      </c>
      <c r="H14" s="70" t="s">
        <v>36</v>
      </c>
      <c r="I14" s="72" t="s">
        <v>63</v>
      </c>
      <c r="J14" s="68" t="s">
        <v>51</v>
      </c>
      <c r="K14" s="68" t="s">
        <v>31</v>
      </c>
      <c r="L14" s="73" t="s">
        <v>40</v>
      </c>
      <c r="M14" s="68" t="s">
        <v>32</v>
      </c>
      <c r="N14" s="74" t="s">
        <v>47</v>
      </c>
      <c r="O14" s="75">
        <v>45586</v>
      </c>
      <c r="P14" s="76">
        <v>45589</v>
      </c>
      <c r="Q14" s="77">
        <v>9.9269999999999996</v>
      </c>
      <c r="R14" s="68">
        <v>1026.9000000000001</v>
      </c>
      <c r="S14" s="78">
        <v>1036.827</v>
      </c>
      <c r="T14" s="79">
        <f t="shared" si="0"/>
        <v>9.92</v>
      </c>
      <c r="U14" s="79">
        <f t="shared" si="0"/>
        <v>1020</v>
      </c>
      <c r="V14" s="80">
        <f>IFERROR(IF(AND(T14="",U14=""),"",IF(AND(T14="-",U14="-"),IF(S14="","Cs合計を入力してください",S14),IF(NOT(ISERROR(T14*1+U14*1)),ROUND(T14+U14, 1-INT(LOG(ABS(T14+U14)))),IF(NOT(ISERROR(T14*1)),ROUND(T14, 1-INT(LOG(ABS(T14)))),IF(NOT(ISERROR(U14*1)),ROUND(U14, 1-INT(LOG(ABS(U14)))),IF(ISERROR(T14*1+U14*1),"&lt;"&amp;ROUND(IF(T14="-",0,SUBSTITUTE(T14,"&lt;",""))*1+IF(U14="-",0,SUBSTITUTE(U14,"&lt;",""))*1,1-INT(LOG(ABS(IF(T14="-",0,SUBSTITUTE(T14,"&lt;",""))*1+IF(U14="-",0,SUBSTITUTE(U14,"&lt;",""))*1)))))))))),"入力形式が間違っています")</f>
        <v>1000</v>
      </c>
      <c r="W14" s="73" t="str">
        <f t="shared" si="1"/>
        <v>○</v>
      </c>
    </row>
    <row r="15" spans="1:24" x14ac:dyDescent="0.4">
      <c r="A15" s="72">
        <f t="shared" si="2"/>
        <v>9</v>
      </c>
      <c r="B15" s="68" t="s">
        <v>31</v>
      </c>
      <c r="C15" s="69" t="s">
        <v>32</v>
      </c>
      <c r="D15" s="70" t="s">
        <v>64</v>
      </c>
      <c r="E15" s="68" t="s">
        <v>65</v>
      </c>
      <c r="F15" s="68" t="s">
        <v>31</v>
      </c>
      <c r="G15" s="71" t="s">
        <v>35</v>
      </c>
      <c r="H15" s="70" t="s">
        <v>46</v>
      </c>
      <c r="I15" s="72" t="s">
        <v>63</v>
      </c>
      <c r="J15" s="68" t="s">
        <v>51</v>
      </c>
      <c r="K15" s="68" t="s">
        <v>31</v>
      </c>
      <c r="L15" s="73" t="s">
        <v>40</v>
      </c>
      <c r="M15" s="68" t="s">
        <v>32</v>
      </c>
      <c r="N15" s="74" t="s">
        <v>47</v>
      </c>
      <c r="O15" s="75">
        <v>45587</v>
      </c>
      <c r="P15" s="76">
        <v>45589</v>
      </c>
      <c r="Q15" s="77" t="s">
        <v>66</v>
      </c>
      <c r="R15" s="68">
        <v>29.010999999999999</v>
      </c>
      <c r="S15" s="78">
        <v>29.010999999999999</v>
      </c>
      <c r="T15" s="79" t="str">
        <f t="shared" si="0"/>
        <v>&lt;3.33</v>
      </c>
      <c r="U15" s="79">
        <f t="shared" si="0"/>
        <v>29</v>
      </c>
      <c r="V15" s="80">
        <f>IFERROR(IF(AND(T15="",U15=""),"",IF(AND(T15="-",U15="-"),IF(S15="","Cs合計を入力してください",S15),IF(NOT(ISERROR(T15*1+U15*1)),ROUND(T15+U15, 1-INT(LOG(ABS(T15+U15)))),IF(NOT(ISERROR(T15*1)),ROUND(T15, 1-INT(LOG(ABS(T15)))),IF(NOT(ISERROR(U15*1)),ROUND(U15, 1-INT(LOG(ABS(U15)))),IF(ISERROR(T15*1+U15*1),"&lt;"&amp;ROUND(IF(T15="-",0,SUBSTITUTE(T15,"&lt;",""))*1+IF(U15="-",0,SUBSTITUTE(U15,"&lt;",""))*1,1-INT(LOG(ABS(IF(T15="-",0,SUBSTITUTE(T15,"&lt;",""))*1+IF(U15="-",0,SUBSTITUTE(U15,"&lt;",""))*1)))))))))),"入力形式が間違っています")</f>
        <v>29</v>
      </c>
      <c r="W15" s="73" t="str">
        <f t="shared" si="1"/>
        <v/>
      </c>
    </row>
    <row r="16" spans="1:24" x14ac:dyDescent="0.4">
      <c r="A16" s="72">
        <f t="shared" si="2"/>
        <v>10</v>
      </c>
      <c r="B16" s="68" t="s">
        <v>31</v>
      </c>
      <c r="C16" s="69" t="s">
        <v>32</v>
      </c>
      <c r="D16" s="70" t="s">
        <v>67</v>
      </c>
      <c r="E16" s="68" t="s">
        <v>68</v>
      </c>
      <c r="F16" s="68" t="s">
        <v>31</v>
      </c>
      <c r="G16" s="71" t="s">
        <v>35</v>
      </c>
      <c r="H16" s="70" t="s">
        <v>46</v>
      </c>
      <c r="I16" s="72" t="s">
        <v>63</v>
      </c>
      <c r="J16" s="68" t="s">
        <v>51</v>
      </c>
      <c r="K16" s="68" t="s">
        <v>31</v>
      </c>
      <c r="L16" s="73" t="s">
        <v>40</v>
      </c>
      <c r="M16" s="68" t="s">
        <v>32</v>
      </c>
      <c r="N16" s="74" t="s">
        <v>47</v>
      </c>
      <c r="O16" s="75">
        <v>45587</v>
      </c>
      <c r="P16" s="76">
        <v>45589</v>
      </c>
      <c r="Q16" s="77" t="s">
        <v>69</v>
      </c>
      <c r="R16" s="68">
        <v>37.091999999999999</v>
      </c>
      <c r="S16" s="78">
        <v>37.091999999999999</v>
      </c>
      <c r="T16" s="79" t="str">
        <f t="shared" si="0"/>
        <v>&lt;4.15</v>
      </c>
      <c r="U16" s="79">
        <f t="shared" si="0"/>
        <v>37</v>
      </c>
      <c r="V16" s="80">
        <f>IFERROR(IF(AND(T16="",U16=""),"",IF(AND(T16="-",U16="-"),IF(S16="","Cs合計を入力してください",S16),IF(NOT(ISERROR(T16*1+U16*1)),ROUND(T16+U16, 1-INT(LOG(ABS(T16+U16)))),IF(NOT(ISERROR(T16*1)),ROUND(T16, 1-INT(LOG(ABS(T16)))),IF(NOT(ISERROR(U16*1)),ROUND(U16, 1-INT(LOG(ABS(U16)))),IF(ISERROR(T16*1+U16*1),"&lt;"&amp;ROUND(IF(T16="-",0,SUBSTITUTE(T16,"&lt;",""))*1+IF(U16="-",0,SUBSTITUTE(U16,"&lt;",""))*1,1-INT(LOG(ABS(IF(T16="-",0,SUBSTITUTE(T16,"&lt;",""))*1+IF(U16="-",0,SUBSTITUTE(U16,"&lt;",""))*1)))))))))),"入力形式が間違っています")</f>
        <v>37</v>
      </c>
      <c r="W16" s="73" t="str">
        <f t="shared" si="1"/>
        <v/>
      </c>
    </row>
    <row r="17" spans="1:23" x14ac:dyDescent="0.4">
      <c r="A17" s="72">
        <f t="shared" si="2"/>
        <v>11</v>
      </c>
      <c r="B17" s="68" t="s">
        <v>31</v>
      </c>
      <c r="C17" s="69" t="s">
        <v>32</v>
      </c>
      <c r="D17" s="77" t="s">
        <v>67</v>
      </c>
      <c r="E17" s="68" t="s">
        <v>70</v>
      </c>
      <c r="F17" s="68" t="s">
        <v>31</v>
      </c>
      <c r="G17" s="71" t="s">
        <v>35</v>
      </c>
      <c r="H17" s="70" t="s">
        <v>46</v>
      </c>
      <c r="I17" s="72" t="s">
        <v>71</v>
      </c>
      <c r="J17" s="68" t="s">
        <v>51</v>
      </c>
      <c r="K17" s="68" t="s">
        <v>31</v>
      </c>
      <c r="L17" s="73" t="s">
        <v>40</v>
      </c>
      <c r="M17" s="68" t="s">
        <v>32</v>
      </c>
      <c r="N17" s="74" t="s">
        <v>41</v>
      </c>
      <c r="O17" s="75">
        <v>45587</v>
      </c>
      <c r="P17" s="76">
        <v>45589</v>
      </c>
      <c r="Q17" s="77" t="s">
        <v>42</v>
      </c>
      <c r="R17" s="68" t="s">
        <v>42</v>
      </c>
      <c r="S17" s="78" t="s">
        <v>43</v>
      </c>
      <c r="T17" s="79" t="str">
        <f t="shared" si="0"/>
        <v>-</v>
      </c>
      <c r="U17" s="79" t="str">
        <f t="shared" si="0"/>
        <v>-</v>
      </c>
      <c r="V17" s="80" t="str">
        <f>IFERROR(IF(AND(T17="",U17=""),"",IF(AND(T17="-",U17="-"),IF(S17="","Cs合計を入力してください",S17),IF(NOT(ISERROR(T17*1+U17*1)),ROUND(T17+U17, 1-INT(LOG(ABS(T17+U17)))),IF(NOT(ISERROR(T17*1)),ROUND(T17, 1-INT(LOG(ABS(T17)))),IF(NOT(ISERROR(U17*1)),ROUND(U17, 1-INT(LOG(ABS(U17)))),IF(ISERROR(T17*1+U17*1),"&lt;"&amp;ROUND(IF(T17="-",0,SUBSTITUTE(T17,"&lt;",""))*1+IF(U17="-",0,SUBSTITUTE(U17,"&lt;",""))*1,1-INT(LOG(ABS(IF(T17="-",0,SUBSTITUTE(T17,"&lt;",""))*1+IF(U17="-",0,SUBSTITUTE(U17,"&lt;",""))*1)))))))))),"入力形式が間違っています")</f>
        <v>&lt;25</v>
      </c>
      <c r="W17" s="73" t="str">
        <f t="shared" si="1"/>
        <v/>
      </c>
    </row>
    <row r="18" spans="1:23" x14ac:dyDescent="0.4">
      <c r="A18" s="72">
        <f t="shared" si="2"/>
        <v>12</v>
      </c>
      <c r="B18" s="68" t="s">
        <v>31</v>
      </c>
      <c r="C18" s="69" t="s">
        <v>32</v>
      </c>
      <c r="D18" s="70" t="s">
        <v>67</v>
      </c>
      <c r="E18" s="68" t="s">
        <v>68</v>
      </c>
      <c r="F18" s="68" t="s">
        <v>31</v>
      </c>
      <c r="G18" s="71" t="s">
        <v>35</v>
      </c>
      <c r="H18" s="70" t="s">
        <v>46</v>
      </c>
      <c r="I18" s="72" t="s">
        <v>72</v>
      </c>
      <c r="J18" s="68" t="s">
        <v>51</v>
      </c>
      <c r="K18" s="68" t="s">
        <v>31</v>
      </c>
      <c r="L18" s="73" t="s">
        <v>40</v>
      </c>
      <c r="M18" s="68" t="s">
        <v>32</v>
      </c>
      <c r="N18" s="74" t="s">
        <v>41</v>
      </c>
      <c r="O18" s="75">
        <v>45587</v>
      </c>
      <c r="P18" s="76">
        <v>45589</v>
      </c>
      <c r="Q18" s="77" t="s">
        <v>42</v>
      </c>
      <c r="R18" s="68" t="s">
        <v>42</v>
      </c>
      <c r="S18" s="78" t="s">
        <v>43</v>
      </c>
      <c r="T18" s="79" t="str">
        <f t="shared" si="0"/>
        <v>-</v>
      </c>
      <c r="U18" s="79" t="str">
        <f t="shared" si="0"/>
        <v>-</v>
      </c>
      <c r="V18" s="80" t="str">
        <f t="shared" ref="V18:V23" si="4">IFERROR(IF(AND(T18="",U18=""),"",IF(AND(T18="-",U18="-"),IF(S18="","Cs合計を入力してください",S18),IF(NOT(ISERROR(T18*1+U18*1)),ROUND(T18+U18, 1-INT(LOG(ABS(T18+U18)))),IF(NOT(ISERROR(T18*1)),ROUND(T18, 1-INT(LOG(ABS(T18)))),IF(NOT(ISERROR(U18*1)),ROUND(U18, 1-INT(LOG(ABS(U18)))),IF(ISERROR(T18*1+U18*1),"&lt;"&amp;ROUND(IF(T18="-",0,SUBSTITUTE(T18,"&lt;",""))*1+IF(U18="-",0,SUBSTITUTE(U18,"&lt;",""))*1,1-INT(LOG(ABS(IF(T18="-",0,SUBSTITUTE(T18,"&lt;",""))*1+IF(U18="-",0,SUBSTITUTE(U18,"&lt;",""))*1)))))))))),"入力形式が間違っています")</f>
        <v>&lt;25</v>
      </c>
      <c r="W18" s="73" t="str">
        <f t="shared" si="1"/>
        <v/>
      </c>
    </row>
    <row r="19" spans="1:23" x14ac:dyDescent="0.4">
      <c r="A19" s="72">
        <f t="shared" si="2"/>
        <v>13</v>
      </c>
      <c r="B19" s="68" t="s">
        <v>31</v>
      </c>
      <c r="C19" s="69" t="s">
        <v>32</v>
      </c>
      <c r="D19" s="70" t="s">
        <v>64</v>
      </c>
      <c r="E19" s="68" t="s">
        <v>70</v>
      </c>
      <c r="F19" s="68" t="s">
        <v>31</v>
      </c>
      <c r="G19" s="71" t="s">
        <v>35</v>
      </c>
      <c r="H19" s="70" t="s">
        <v>46</v>
      </c>
      <c r="I19" s="72" t="s">
        <v>73</v>
      </c>
      <c r="J19" s="68" t="s">
        <v>51</v>
      </c>
      <c r="K19" s="68" t="s">
        <v>31</v>
      </c>
      <c r="L19" s="73" t="s">
        <v>40</v>
      </c>
      <c r="M19" s="68" t="s">
        <v>32</v>
      </c>
      <c r="N19" s="74" t="s">
        <v>47</v>
      </c>
      <c r="O19" s="75">
        <v>45587</v>
      </c>
      <c r="P19" s="76">
        <v>45589</v>
      </c>
      <c r="Q19" s="77" t="s">
        <v>74</v>
      </c>
      <c r="R19" s="68">
        <v>27.675000000000001</v>
      </c>
      <c r="S19" s="78">
        <v>27.675000000000001</v>
      </c>
      <c r="T19" s="79" t="str">
        <f t="shared" si="0"/>
        <v>&lt;2.84</v>
      </c>
      <c r="U19" s="79">
        <f t="shared" si="0"/>
        <v>27.6</v>
      </c>
      <c r="V19" s="80">
        <f t="shared" si="4"/>
        <v>28</v>
      </c>
      <c r="W19" s="73" t="str">
        <f t="shared" si="1"/>
        <v/>
      </c>
    </row>
    <row r="20" spans="1:23" x14ac:dyDescent="0.4">
      <c r="A20" s="72">
        <f t="shared" si="2"/>
        <v>14</v>
      </c>
      <c r="B20" s="68" t="s">
        <v>31</v>
      </c>
      <c r="C20" s="69" t="s">
        <v>32</v>
      </c>
      <c r="D20" s="70" t="s">
        <v>67</v>
      </c>
      <c r="E20" s="68" t="s">
        <v>75</v>
      </c>
      <c r="F20" s="68" t="s">
        <v>31</v>
      </c>
      <c r="G20" s="71" t="s">
        <v>35</v>
      </c>
      <c r="H20" s="70" t="s">
        <v>46</v>
      </c>
      <c r="I20" s="72" t="s">
        <v>73</v>
      </c>
      <c r="J20" s="68" t="s">
        <v>51</v>
      </c>
      <c r="K20" s="68" t="s">
        <v>31</v>
      </c>
      <c r="L20" s="73" t="s">
        <v>40</v>
      </c>
      <c r="M20" s="68" t="s">
        <v>32</v>
      </c>
      <c r="N20" s="74" t="s">
        <v>41</v>
      </c>
      <c r="O20" s="75">
        <v>45587</v>
      </c>
      <c r="P20" s="76">
        <v>45589</v>
      </c>
      <c r="Q20" s="77" t="s">
        <v>42</v>
      </c>
      <c r="R20" s="68" t="s">
        <v>42</v>
      </c>
      <c r="S20" s="78" t="s">
        <v>43</v>
      </c>
      <c r="T20" s="79" t="str">
        <f t="shared" si="0"/>
        <v>-</v>
      </c>
      <c r="U20" s="79" t="str">
        <f t="shared" si="0"/>
        <v>-</v>
      </c>
      <c r="V20" s="80" t="str">
        <f t="shared" si="4"/>
        <v>&lt;25</v>
      </c>
      <c r="W20" s="73" t="str">
        <f t="shared" si="1"/>
        <v/>
      </c>
    </row>
    <row r="21" spans="1:23" x14ac:dyDescent="0.4">
      <c r="A21" s="72">
        <f t="shared" si="2"/>
        <v>15</v>
      </c>
      <c r="B21" s="68" t="s">
        <v>31</v>
      </c>
      <c r="C21" s="69" t="s">
        <v>32</v>
      </c>
      <c r="D21" s="70" t="s">
        <v>62</v>
      </c>
      <c r="E21" s="68" t="s">
        <v>76</v>
      </c>
      <c r="F21" s="68" t="s">
        <v>31</v>
      </c>
      <c r="G21" s="71" t="s">
        <v>35</v>
      </c>
      <c r="H21" s="70" t="s">
        <v>46</v>
      </c>
      <c r="I21" s="72" t="s">
        <v>77</v>
      </c>
      <c r="J21" s="68" t="s">
        <v>51</v>
      </c>
      <c r="K21" s="68" t="s">
        <v>78</v>
      </c>
      <c r="L21" s="73" t="s">
        <v>40</v>
      </c>
      <c r="M21" s="68" t="s">
        <v>32</v>
      </c>
      <c r="N21" s="74" t="s">
        <v>41</v>
      </c>
      <c r="O21" s="75">
        <v>45587</v>
      </c>
      <c r="P21" s="76">
        <v>45589</v>
      </c>
      <c r="Q21" s="77" t="s">
        <v>42</v>
      </c>
      <c r="R21" s="68" t="s">
        <v>42</v>
      </c>
      <c r="S21" s="78" t="s">
        <v>43</v>
      </c>
      <c r="T21" s="79" t="str">
        <f t="shared" si="0"/>
        <v>-</v>
      </c>
      <c r="U21" s="79" t="str">
        <f t="shared" si="0"/>
        <v>-</v>
      </c>
      <c r="V21" s="80" t="str">
        <f t="shared" si="4"/>
        <v>&lt;25</v>
      </c>
      <c r="W21" s="73" t="str">
        <f t="shared" si="1"/>
        <v/>
      </c>
    </row>
    <row r="22" spans="1:23" x14ac:dyDescent="0.4">
      <c r="A22" s="72">
        <f t="shared" si="2"/>
        <v>16</v>
      </c>
      <c r="B22" s="68" t="s">
        <v>31</v>
      </c>
      <c r="C22" s="69" t="s">
        <v>32</v>
      </c>
      <c r="D22" s="70" t="s">
        <v>62</v>
      </c>
      <c r="E22" s="68" t="s">
        <v>76</v>
      </c>
      <c r="F22" s="68" t="s">
        <v>31</v>
      </c>
      <c r="G22" s="71" t="s">
        <v>35</v>
      </c>
      <c r="H22" s="70" t="s">
        <v>46</v>
      </c>
      <c r="I22" s="72" t="s">
        <v>77</v>
      </c>
      <c r="J22" s="68" t="s">
        <v>51</v>
      </c>
      <c r="K22" s="68" t="s">
        <v>79</v>
      </c>
      <c r="L22" s="73" t="s">
        <v>40</v>
      </c>
      <c r="M22" s="68" t="s">
        <v>32</v>
      </c>
      <c r="N22" s="74" t="s">
        <v>41</v>
      </c>
      <c r="O22" s="75">
        <v>45587</v>
      </c>
      <c r="P22" s="76">
        <v>45589</v>
      </c>
      <c r="Q22" s="77" t="s">
        <v>42</v>
      </c>
      <c r="R22" s="68" t="s">
        <v>42</v>
      </c>
      <c r="S22" s="78" t="s">
        <v>43</v>
      </c>
      <c r="T22" s="79" t="str">
        <f t="shared" si="0"/>
        <v>-</v>
      </c>
      <c r="U22" s="79" t="str">
        <f t="shared" si="0"/>
        <v>-</v>
      </c>
      <c r="V22" s="80" t="str">
        <f t="shared" si="4"/>
        <v>&lt;25</v>
      </c>
      <c r="W22" s="73" t="str">
        <f t="shared" si="1"/>
        <v/>
      </c>
    </row>
    <row r="23" spans="1:23" x14ac:dyDescent="0.4">
      <c r="A23" s="72">
        <f t="shared" si="2"/>
        <v>17</v>
      </c>
      <c r="B23" s="68" t="s">
        <v>31</v>
      </c>
      <c r="C23" s="69" t="s">
        <v>32</v>
      </c>
      <c r="D23" s="70" t="s">
        <v>62</v>
      </c>
      <c r="E23" s="68" t="s">
        <v>76</v>
      </c>
      <c r="F23" s="68" t="s">
        <v>31</v>
      </c>
      <c r="G23" s="71" t="s">
        <v>35</v>
      </c>
      <c r="H23" s="70" t="s">
        <v>46</v>
      </c>
      <c r="I23" s="72" t="s">
        <v>80</v>
      </c>
      <c r="J23" s="68" t="s">
        <v>38</v>
      </c>
      <c r="K23" s="68" t="s">
        <v>81</v>
      </c>
      <c r="L23" s="73" t="s">
        <v>40</v>
      </c>
      <c r="M23" s="68" t="s">
        <v>32</v>
      </c>
      <c r="N23" s="74" t="s">
        <v>47</v>
      </c>
      <c r="O23" s="75">
        <v>45587</v>
      </c>
      <c r="P23" s="76">
        <v>45589</v>
      </c>
      <c r="Q23" s="77" t="s">
        <v>82</v>
      </c>
      <c r="R23" s="68">
        <v>56.036000000000001</v>
      </c>
      <c r="S23" s="78">
        <v>56.036000000000001</v>
      </c>
      <c r="T23" s="79" t="str">
        <f t="shared" ref="T23:U29" si="5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&lt;2.64</v>
      </c>
      <c r="U23" s="79">
        <f t="shared" si="5"/>
        <v>56</v>
      </c>
      <c r="V23" s="80">
        <f t="shared" si="4"/>
        <v>56</v>
      </c>
      <c r="W23" s="73" t="str">
        <f t="shared" si="1"/>
        <v/>
      </c>
    </row>
    <row r="24" spans="1:23" x14ac:dyDescent="0.4">
      <c r="A24" s="72">
        <f t="shared" si="2"/>
        <v>18</v>
      </c>
      <c r="B24" s="68" t="s">
        <v>31</v>
      </c>
      <c r="C24" s="69" t="s">
        <v>32</v>
      </c>
      <c r="D24" s="70" t="s">
        <v>67</v>
      </c>
      <c r="E24" s="68" t="s">
        <v>83</v>
      </c>
      <c r="F24" s="68" t="s">
        <v>31</v>
      </c>
      <c r="G24" s="71" t="s">
        <v>35</v>
      </c>
      <c r="H24" s="70" t="s">
        <v>36</v>
      </c>
      <c r="I24" s="72" t="s">
        <v>84</v>
      </c>
      <c r="J24" s="68" t="s">
        <v>38</v>
      </c>
      <c r="K24" s="68" t="s">
        <v>85</v>
      </c>
      <c r="L24" s="73" t="s">
        <v>40</v>
      </c>
      <c r="M24" s="68" t="s">
        <v>32</v>
      </c>
      <c r="N24" s="74" t="s">
        <v>41</v>
      </c>
      <c r="O24" s="75">
        <v>45587</v>
      </c>
      <c r="P24" s="76">
        <v>45590</v>
      </c>
      <c r="Q24" s="77" t="s">
        <v>42</v>
      </c>
      <c r="R24" s="68" t="s">
        <v>42</v>
      </c>
      <c r="S24" s="78" t="s">
        <v>43</v>
      </c>
      <c r="T24" s="79" t="str">
        <f t="shared" si="5"/>
        <v>-</v>
      </c>
      <c r="U24" s="79" t="str">
        <f t="shared" si="5"/>
        <v>-</v>
      </c>
      <c r="V24" s="80" t="str">
        <f>IFERROR(IF(AND(T24="",U24=""),"",IF(AND(T24="-",U24="-"),IF(S24="","Cs合計を入力してください",S24),IF(NOT(ISERROR(T24*1+U24*1)),ROUND(T24+U24, 1-INT(LOG(ABS(T24+U24)))),IF(NOT(ISERROR(T24*1)),ROUND(T24, 1-INT(LOG(ABS(T24)))),IF(NOT(ISERROR(U24*1)),ROUND(U24, 1-INT(LOG(ABS(U24)))),IF(ISERROR(T24*1+U24*1),"&lt;"&amp;ROUND(IF(T24="-",0,SUBSTITUTE(T24,"&lt;",""))*1+IF(U24="-",0,SUBSTITUTE(U24,"&lt;",""))*1,1-INT(LOG(ABS(IF(T24="-",0,SUBSTITUTE(T24,"&lt;",""))*1+IF(U24="-",0,SUBSTITUTE(U24,"&lt;",""))*1)))))))))),"入力形式が間違っています")</f>
        <v>&lt;25</v>
      </c>
      <c r="W24" s="73" t="str">
        <f t="shared" si="1"/>
        <v/>
      </c>
    </row>
    <row r="25" spans="1:23" x14ac:dyDescent="0.4">
      <c r="A25" s="72">
        <f t="shared" si="2"/>
        <v>19</v>
      </c>
      <c r="B25" s="68" t="s">
        <v>31</v>
      </c>
      <c r="C25" s="69" t="s">
        <v>32</v>
      </c>
      <c r="D25" s="70" t="s">
        <v>67</v>
      </c>
      <c r="E25" s="68" t="s">
        <v>56</v>
      </c>
      <c r="F25" s="68" t="s">
        <v>31</v>
      </c>
      <c r="G25" s="71" t="s">
        <v>35</v>
      </c>
      <c r="H25" s="70" t="s">
        <v>46</v>
      </c>
      <c r="I25" s="72" t="s">
        <v>37</v>
      </c>
      <c r="J25" s="68" t="s">
        <v>38</v>
      </c>
      <c r="K25" s="68" t="s">
        <v>86</v>
      </c>
      <c r="L25" s="73" t="s">
        <v>40</v>
      </c>
      <c r="M25" s="68" t="s">
        <v>32</v>
      </c>
      <c r="N25" s="74" t="s">
        <v>41</v>
      </c>
      <c r="O25" s="75">
        <v>45587</v>
      </c>
      <c r="P25" s="76">
        <v>45590</v>
      </c>
      <c r="Q25" s="77" t="s">
        <v>42</v>
      </c>
      <c r="R25" s="68" t="s">
        <v>42</v>
      </c>
      <c r="S25" s="78" t="s">
        <v>43</v>
      </c>
      <c r="T25" s="79" t="str">
        <f t="shared" si="5"/>
        <v>-</v>
      </c>
      <c r="U25" s="79" t="str">
        <f t="shared" si="5"/>
        <v>-</v>
      </c>
      <c r="V25" s="80" t="str">
        <f>IFERROR(IF(AND(T25="",U25=""),"",IF(AND(T25="-",U25="-"),IF(S25="","Cs合計を入力してください",S25),IF(NOT(ISERROR(T25*1+U25*1)),ROUND(T25+U25, 1-INT(LOG(ABS(T25+U25)))),IF(NOT(ISERROR(T25*1)),ROUND(T25, 1-INT(LOG(ABS(T25)))),IF(NOT(ISERROR(U25*1)),ROUND(U25, 1-INT(LOG(ABS(U25)))),IF(ISERROR(T25*1+U25*1),"&lt;"&amp;ROUND(IF(T25="-",0,SUBSTITUTE(T25,"&lt;",""))*1+IF(U25="-",0,SUBSTITUTE(U25,"&lt;",""))*1,1-INT(LOG(ABS(IF(T25="-",0,SUBSTITUTE(T25,"&lt;",""))*1+IF(U25="-",0,SUBSTITUTE(U25,"&lt;",""))*1)))))))))),"入力形式が間違っています")</f>
        <v>&lt;25</v>
      </c>
      <c r="W25" s="73" t="str">
        <f t="shared" si="1"/>
        <v/>
      </c>
    </row>
    <row r="26" spans="1:23" x14ac:dyDescent="0.4">
      <c r="A26" s="72">
        <f t="shared" si="2"/>
        <v>20</v>
      </c>
      <c r="B26" s="68" t="s">
        <v>31</v>
      </c>
      <c r="C26" s="69" t="s">
        <v>32</v>
      </c>
      <c r="D26" s="70" t="s">
        <v>67</v>
      </c>
      <c r="E26" s="68" t="s">
        <v>87</v>
      </c>
      <c r="F26" s="68" t="s">
        <v>88</v>
      </c>
      <c r="G26" s="71" t="s">
        <v>35</v>
      </c>
      <c r="H26" s="70" t="s">
        <v>46</v>
      </c>
      <c r="I26" s="72" t="s">
        <v>89</v>
      </c>
      <c r="J26" s="68" t="s">
        <v>38</v>
      </c>
      <c r="K26" s="68" t="s">
        <v>31</v>
      </c>
      <c r="L26" s="73" t="s">
        <v>40</v>
      </c>
      <c r="M26" s="68" t="s">
        <v>32</v>
      </c>
      <c r="N26" s="74" t="s">
        <v>41</v>
      </c>
      <c r="O26" s="75">
        <v>45587</v>
      </c>
      <c r="P26" s="76">
        <v>45590</v>
      </c>
      <c r="Q26" s="77" t="s">
        <v>42</v>
      </c>
      <c r="R26" s="68" t="s">
        <v>42</v>
      </c>
      <c r="S26" s="78" t="s">
        <v>43</v>
      </c>
      <c r="T26" s="79" t="str">
        <f t="shared" si="5"/>
        <v>-</v>
      </c>
      <c r="U26" s="79" t="str">
        <f t="shared" si="5"/>
        <v>-</v>
      </c>
      <c r="V26" s="80" t="str">
        <f>IFERROR(IF(AND(T26="",U26=""),"",IF(AND(T26="-",U26="-"),IF(S26="","Cs合計を入力してください",S26),IF(NOT(ISERROR(T26*1+U26*1)),ROUND(T26+U26, 1-INT(LOG(ABS(T26+U26)))),IF(NOT(ISERROR(T26*1)),ROUND(T26, 1-INT(LOG(ABS(T26)))),IF(NOT(ISERROR(U26*1)),ROUND(U26, 1-INT(LOG(ABS(U26)))),IF(ISERROR(T26*1+U26*1),"&lt;"&amp;ROUND(IF(T26="-",0,SUBSTITUTE(T26,"&lt;",""))*1+IF(U26="-",0,SUBSTITUTE(U26,"&lt;",""))*1,1-INT(LOG(ABS(IF(T26="-",0,SUBSTITUTE(T26,"&lt;",""))*1+IF(U26="-",0,SUBSTITUTE(U26,"&lt;",""))*1)))))))))),"入力形式が間違っています")</f>
        <v>&lt;25</v>
      </c>
      <c r="W26" s="73" t="str">
        <f t="shared" si="1"/>
        <v/>
      </c>
    </row>
    <row r="27" spans="1:23" x14ac:dyDescent="0.4">
      <c r="A27" s="72">
        <f t="shared" si="2"/>
        <v>21</v>
      </c>
      <c r="B27" s="68" t="s">
        <v>31</v>
      </c>
      <c r="C27" s="69" t="s">
        <v>32</v>
      </c>
      <c r="D27" s="77" t="s">
        <v>67</v>
      </c>
      <c r="E27" s="68" t="s">
        <v>56</v>
      </c>
      <c r="F27" s="68" t="s">
        <v>31</v>
      </c>
      <c r="G27" s="71" t="s">
        <v>35</v>
      </c>
      <c r="H27" s="70" t="s">
        <v>90</v>
      </c>
      <c r="I27" s="72" t="s">
        <v>55</v>
      </c>
      <c r="J27" s="68" t="s">
        <v>56</v>
      </c>
      <c r="K27" s="68" t="s">
        <v>31</v>
      </c>
      <c r="L27" s="73" t="s">
        <v>40</v>
      </c>
      <c r="M27" s="68" t="s">
        <v>32</v>
      </c>
      <c r="N27" s="74" t="s">
        <v>41</v>
      </c>
      <c r="O27" s="75">
        <v>45587</v>
      </c>
      <c r="P27" s="81">
        <v>45590</v>
      </c>
      <c r="Q27" s="77" t="s">
        <v>42</v>
      </c>
      <c r="R27" s="68" t="s">
        <v>42</v>
      </c>
      <c r="S27" s="78" t="s">
        <v>43</v>
      </c>
      <c r="T27" s="79" t="str">
        <f t="shared" si="5"/>
        <v>-</v>
      </c>
      <c r="U27" s="79" t="str">
        <f t="shared" si="5"/>
        <v>-</v>
      </c>
      <c r="V27" s="80" t="str">
        <f>IFERROR(IF(AND(T27="",U27=""),"",IF(AND(T27="-",U27="-"),IF(S27="","Cs合計を入力してください",S27),IF(NOT(ISERROR(T27*1+U27*1)),ROUND(T27+U27, 1-INT(LOG(ABS(T27+U27)))),IF(NOT(ISERROR(T27*1)),ROUND(T27, 1-INT(LOG(ABS(T27)))),IF(NOT(ISERROR(U27*1)),ROUND(U27, 1-INT(LOG(ABS(U27)))),IF(ISERROR(T27*1+U27*1),"&lt;"&amp;ROUND(IF(T27="-",0,SUBSTITUTE(T27,"&lt;",""))*1+IF(U27="-",0,SUBSTITUTE(U27,"&lt;",""))*1,1-INT(LOG(ABS(IF(T27="-",0,SUBSTITUTE(T27,"&lt;",""))*1+IF(U27="-",0,SUBSTITUTE(U27,"&lt;",""))*1)))))))))),"入力形式が間違っています")</f>
        <v>&lt;25</v>
      </c>
      <c r="W27" s="73" t="str">
        <f t="shared" si="1"/>
        <v/>
      </c>
    </row>
    <row r="28" spans="1:23" x14ac:dyDescent="0.4">
      <c r="A28" s="72">
        <f t="shared" si="2"/>
        <v>22</v>
      </c>
      <c r="B28" s="68" t="s">
        <v>31</v>
      </c>
      <c r="C28" s="73" t="s">
        <v>32</v>
      </c>
      <c r="D28" s="82" t="s">
        <v>31</v>
      </c>
      <c r="E28" s="68" t="s">
        <v>31</v>
      </c>
      <c r="F28" s="73" t="s">
        <v>31</v>
      </c>
      <c r="G28" s="71" t="s">
        <v>35</v>
      </c>
      <c r="H28" s="70" t="s">
        <v>91</v>
      </c>
      <c r="I28" s="68" t="s">
        <v>92</v>
      </c>
      <c r="J28" s="68" t="s">
        <v>93</v>
      </c>
      <c r="K28" s="68" t="s">
        <v>93</v>
      </c>
      <c r="L28" s="73" t="s">
        <v>40</v>
      </c>
      <c r="M28" s="68" t="s">
        <v>32</v>
      </c>
      <c r="N28" s="74" t="s">
        <v>47</v>
      </c>
      <c r="O28" s="83">
        <v>45575</v>
      </c>
      <c r="P28" s="84">
        <v>45583</v>
      </c>
      <c r="Q28" s="77" t="s">
        <v>94</v>
      </c>
      <c r="R28" s="68" t="s">
        <v>95</v>
      </c>
      <c r="S28" s="78" t="s">
        <v>96</v>
      </c>
      <c r="T28" s="79" t="str">
        <f t="shared" si="5"/>
        <v>&lt;0.496</v>
      </c>
      <c r="U28" s="79" t="str">
        <f t="shared" si="5"/>
        <v>&lt;0.493</v>
      </c>
      <c r="V28" s="80" t="str">
        <f t="shared" ref="V28:V29" si="6">IFERROR(IF(AND(T28="",U28=""),"",IF(AND(T28="-",U28="-"),IF(S28="","Cs合計を入力してください",S28),IF(NOT(ISERROR(T28*1+U28*1)),ROUND(T28+U28, 1-INT(LOG(ABS(T28+U28)))),IF(NOT(ISERROR(T28*1)),ROUND(T28, 1-INT(LOG(ABS(T28)))),IF(NOT(ISERROR(U28*1)),ROUND(U28, 1-INT(LOG(ABS(U28)))),IF(ISERROR(T28*1+U28*1),"&lt;"&amp;ROUND(IF(T28="-",0,SUBSTITUTE(T28,"&lt;",""))*1+IF(U28="-",0,SUBSTITUTE(U28,"&lt;",""))*1,1-INT(LOG(ABS(IF(T28="-",0,SUBSTITUTE(T28,"&lt;",""))*1+IF(U28="-",0,SUBSTITUTE(U28,"&lt;",""))*1)))))))))),"入力形式が間違っています")</f>
        <v>&lt;0.99</v>
      </c>
      <c r="W28" s="73" t="str">
        <f t="shared" si="1"/>
        <v/>
      </c>
    </row>
    <row r="29" spans="1:23" x14ac:dyDescent="0.4">
      <c r="A29" s="72">
        <f t="shared" si="2"/>
        <v>23</v>
      </c>
      <c r="B29" s="68" t="s">
        <v>31</v>
      </c>
      <c r="C29" s="73" t="s">
        <v>32</v>
      </c>
      <c r="D29" s="82" t="s">
        <v>31</v>
      </c>
      <c r="E29" s="68" t="s">
        <v>31</v>
      </c>
      <c r="F29" s="73" t="s">
        <v>31</v>
      </c>
      <c r="G29" s="71" t="s">
        <v>35</v>
      </c>
      <c r="H29" s="70" t="s">
        <v>91</v>
      </c>
      <c r="I29" s="72" t="s">
        <v>97</v>
      </c>
      <c r="J29" s="68" t="s">
        <v>93</v>
      </c>
      <c r="K29" s="68" t="s">
        <v>93</v>
      </c>
      <c r="L29" s="73" t="s">
        <v>40</v>
      </c>
      <c r="M29" s="68" t="s">
        <v>32</v>
      </c>
      <c r="N29" s="74" t="s">
        <v>47</v>
      </c>
      <c r="O29" s="83">
        <v>45572</v>
      </c>
      <c r="P29" s="84">
        <v>45583</v>
      </c>
      <c r="Q29" s="77" t="s">
        <v>98</v>
      </c>
      <c r="R29" s="68" t="s">
        <v>99</v>
      </c>
      <c r="S29" s="78" t="s">
        <v>100</v>
      </c>
      <c r="T29" s="79" t="str">
        <f t="shared" si="5"/>
        <v>&lt;0.44</v>
      </c>
      <c r="U29" s="79" t="str">
        <f t="shared" si="5"/>
        <v>&lt;0.472</v>
      </c>
      <c r="V29" s="80" t="str">
        <f t="shared" si="6"/>
        <v>&lt;0.91</v>
      </c>
      <c r="W29" s="73" t="str">
        <f t="shared" si="1"/>
        <v/>
      </c>
    </row>
    <row r="30" spans="1:23" x14ac:dyDescent="0.4">
      <c r="Q30" s="11"/>
    </row>
  </sheetData>
  <mergeCells count="27">
    <mergeCell ref="U4:U6"/>
    <mergeCell ref="N4:N6"/>
    <mergeCell ref="O4:O6"/>
    <mergeCell ref="P4:P6"/>
    <mergeCell ref="Q4:S4"/>
    <mergeCell ref="T4:T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A3:A6"/>
    <mergeCell ref="B3:B6"/>
    <mergeCell ref="C3:C6"/>
    <mergeCell ref="D3:F3"/>
    <mergeCell ref="G3:G6"/>
  </mergeCells>
  <phoneticPr fontId="1"/>
  <conditionalFormatting sqref="V7:V13">
    <cfRule type="expression" dxfId="3" priority="4">
      <formula>$W7="○"</formula>
    </cfRule>
  </conditionalFormatting>
  <conditionalFormatting sqref="V14:V23">
    <cfRule type="expression" dxfId="2" priority="3">
      <formula>$W14="○"</formula>
    </cfRule>
  </conditionalFormatting>
  <conditionalFormatting sqref="V24:V27">
    <cfRule type="expression" dxfId="1" priority="2">
      <formula>$W24="○"</formula>
    </cfRule>
  </conditionalFormatting>
  <conditionalFormatting sqref="V28:V29">
    <cfRule type="expression" dxfId="0" priority="1">
      <formula>$W28="○"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2024-10-29T04:37:46Z</dcterms:modified>
</cp:coreProperties>
</file>