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D45BE842-56EF-4F31-9737-F38019E38D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5" i="1" l="1"/>
  <c r="T225" i="1"/>
  <c r="V225" i="1" s="1"/>
  <c r="W225" i="1" s="1"/>
  <c r="U224" i="1"/>
  <c r="T224" i="1"/>
  <c r="V224" i="1" s="1"/>
  <c r="W224" i="1" s="1"/>
  <c r="U223" i="1"/>
  <c r="T223" i="1"/>
  <c r="V223" i="1" s="1"/>
  <c r="W223" i="1" s="1"/>
  <c r="U222" i="1"/>
  <c r="T222" i="1"/>
  <c r="V222" i="1" s="1"/>
  <c r="W222" i="1" s="1"/>
  <c r="U221" i="1"/>
  <c r="T221" i="1"/>
  <c r="V221" i="1" s="1"/>
  <c r="W221" i="1" s="1"/>
  <c r="U220" i="1"/>
  <c r="T220" i="1"/>
  <c r="V220" i="1" s="1"/>
  <c r="W220" i="1" s="1"/>
  <c r="U219" i="1"/>
  <c r="T219" i="1"/>
  <c r="V219" i="1" s="1"/>
  <c r="W219" i="1" s="1"/>
  <c r="U218" i="1"/>
  <c r="T218" i="1"/>
  <c r="V218" i="1" s="1"/>
  <c r="W218" i="1" s="1"/>
  <c r="U217" i="1"/>
  <c r="T217" i="1"/>
  <c r="V217" i="1" s="1"/>
  <c r="U216" i="1"/>
  <c r="T216" i="1"/>
  <c r="V216" i="1" s="1"/>
  <c r="W216" i="1" s="1"/>
  <c r="U215" i="1"/>
  <c r="T215" i="1"/>
  <c r="V215" i="1" s="1"/>
  <c r="W215" i="1" s="1"/>
  <c r="U214" i="1"/>
  <c r="T214" i="1"/>
  <c r="V214" i="1" s="1"/>
  <c r="W214" i="1" s="1"/>
  <c r="U213" i="1"/>
  <c r="T213" i="1"/>
  <c r="V213" i="1" s="1"/>
  <c r="W213" i="1" s="1"/>
  <c r="U212" i="1"/>
  <c r="T212" i="1"/>
  <c r="V212" i="1" s="1"/>
  <c r="W212" i="1" s="1"/>
  <c r="U211" i="1"/>
  <c r="T211" i="1"/>
  <c r="V211" i="1" s="1"/>
  <c r="W211" i="1" s="1"/>
  <c r="U210" i="1"/>
  <c r="T210" i="1"/>
  <c r="V210" i="1" s="1"/>
  <c r="W210" i="1" s="1"/>
  <c r="U209" i="1"/>
  <c r="T209" i="1"/>
  <c r="V209" i="1" s="1"/>
  <c r="W209" i="1" s="1"/>
  <c r="U208" i="1"/>
  <c r="T208" i="1"/>
  <c r="V208" i="1" s="1"/>
  <c r="W208" i="1" s="1"/>
  <c r="U207" i="1"/>
  <c r="T207" i="1"/>
  <c r="V207" i="1" s="1"/>
  <c r="W207" i="1" s="1"/>
  <c r="U206" i="1"/>
  <c r="T206" i="1"/>
  <c r="V206" i="1" s="1"/>
  <c r="W206" i="1" s="1"/>
  <c r="U205" i="1"/>
  <c r="T205" i="1"/>
  <c r="V205" i="1" s="1"/>
  <c r="W205" i="1" s="1"/>
  <c r="U204" i="1"/>
  <c r="T204" i="1"/>
  <c r="V204" i="1" s="1"/>
  <c r="U203" i="1"/>
  <c r="V203" i="1" s="1"/>
  <c r="T203" i="1"/>
  <c r="U202" i="1"/>
  <c r="V202" i="1" s="1"/>
  <c r="T202" i="1"/>
  <c r="U201" i="1"/>
  <c r="T201" i="1"/>
  <c r="V201" i="1" s="1"/>
  <c r="V200" i="1"/>
  <c r="U200" i="1"/>
  <c r="T200" i="1"/>
  <c r="W199" i="1"/>
  <c r="U199" i="1"/>
  <c r="T199" i="1"/>
  <c r="V199" i="1" s="1"/>
  <c r="W198" i="1"/>
  <c r="V198" i="1"/>
  <c r="U198" i="1"/>
  <c r="T198" i="1"/>
  <c r="V197" i="1"/>
  <c r="U197" i="1"/>
  <c r="T197" i="1"/>
  <c r="U196" i="1"/>
  <c r="T196" i="1"/>
  <c r="V196" i="1" s="1"/>
  <c r="U195" i="1"/>
  <c r="T195" i="1"/>
  <c r="V195" i="1" s="1"/>
  <c r="U194" i="1"/>
  <c r="T194" i="1"/>
  <c r="V194" i="1" s="1"/>
  <c r="W194" i="1" s="1"/>
  <c r="U193" i="1"/>
  <c r="T193" i="1"/>
  <c r="V193" i="1" s="1"/>
  <c r="W193" i="1" s="1"/>
  <c r="U192" i="1"/>
  <c r="T192" i="1"/>
  <c r="V192" i="1" s="1"/>
  <c r="W192" i="1" s="1"/>
  <c r="V191" i="1"/>
  <c r="U191" i="1"/>
  <c r="T191" i="1"/>
  <c r="V190" i="1"/>
  <c r="U190" i="1"/>
  <c r="T190" i="1"/>
  <c r="U189" i="1"/>
  <c r="T189" i="1"/>
  <c r="V189" i="1" s="1"/>
  <c r="U188" i="1"/>
  <c r="T188" i="1"/>
  <c r="V188" i="1" s="1"/>
  <c r="U187" i="1"/>
  <c r="T187" i="1"/>
  <c r="V187" i="1" s="1"/>
  <c r="U186" i="1"/>
  <c r="V186" i="1" s="1"/>
  <c r="T186" i="1"/>
  <c r="U185" i="1"/>
  <c r="V185" i="1" s="1"/>
  <c r="T185" i="1"/>
  <c r="U184" i="1"/>
  <c r="T184" i="1"/>
  <c r="V184" i="1" s="1"/>
  <c r="V183" i="1"/>
  <c r="U183" i="1"/>
  <c r="T183" i="1"/>
  <c r="V182" i="1"/>
  <c r="U182" i="1"/>
  <c r="T182" i="1"/>
  <c r="U181" i="1"/>
  <c r="T181" i="1"/>
  <c r="V181" i="1" s="1"/>
  <c r="U180" i="1"/>
  <c r="T180" i="1"/>
  <c r="V180" i="1" s="1"/>
  <c r="U179" i="1"/>
  <c r="T179" i="1"/>
  <c r="V179" i="1" s="1"/>
  <c r="U178" i="1"/>
  <c r="V178" i="1" s="1"/>
  <c r="T178" i="1"/>
  <c r="U177" i="1"/>
  <c r="V177" i="1" s="1"/>
  <c r="T177" i="1"/>
  <c r="U176" i="1"/>
  <c r="V176" i="1" s="1"/>
  <c r="T176" i="1"/>
  <c r="V175" i="1"/>
  <c r="U175" i="1"/>
  <c r="T175" i="1"/>
  <c r="V174" i="1"/>
  <c r="U174" i="1"/>
  <c r="T174" i="1"/>
  <c r="U173" i="1"/>
  <c r="V173" i="1" s="1"/>
  <c r="T173" i="1"/>
  <c r="U172" i="1"/>
  <c r="T172" i="1"/>
  <c r="V172" i="1" s="1"/>
  <c r="U171" i="1"/>
  <c r="T171" i="1"/>
  <c r="V171" i="1" s="1"/>
  <c r="U170" i="1"/>
  <c r="T170" i="1"/>
  <c r="V170" i="1" s="1"/>
  <c r="V169" i="1"/>
  <c r="W169" i="1" s="1"/>
  <c r="U169" i="1"/>
  <c r="T169" i="1"/>
  <c r="S169" i="1"/>
  <c r="V168" i="1"/>
  <c r="S168" i="1" s="1"/>
  <c r="U168" i="1"/>
  <c r="T168" i="1"/>
  <c r="U167" i="1"/>
  <c r="V167" i="1" s="1"/>
  <c r="T167" i="1"/>
  <c r="U166" i="1"/>
  <c r="V166" i="1" s="1"/>
  <c r="T166" i="1"/>
  <c r="U165" i="1"/>
  <c r="V165" i="1" s="1"/>
  <c r="T165" i="1"/>
  <c r="U164" i="1"/>
  <c r="T164" i="1"/>
  <c r="V164" i="1" s="1"/>
  <c r="U163" i="1"/>
  <c r="T163" i="1"/>
  <c r="V163" i="1" s="1"/>
  <c r="U162" i="1"/>
  <c r="T162" i="1"/>
  <c r="V162" i="1" s="1"/>
  <c r="V161" i="1"/>
  <c r="W161" i="1" s="1"/>
  <c r="U161" i="1"/>
  <c r="T161" i="1"/>
  <c r="S161" i="1"/>
  <c r="V160" i="1"/>
  <c r="S160" i="1" s="1"/>
  <c r="U160" i="1"/>
  <c r="T160" i="1"/>
  <c r="U159" i="1"/>
  <c r="V159" i="1" s="1"/>
  <c r="T159" i="1"/>
  <c r="U158" i="1"/>
  <c r="V158" i="1" s="1"/>
  <c r="T158" i="1"/>
  <c r="U157" i="1"/>
  <c r="V157" i="1" s="1"/>
  <c r="T157" i="1"/>
  <c r="U156" i="1"/>
  <c r="T156" i="1"/>
  <c r="V156" i="1" s="1"/>
  <c r="U155" i="1"/>
  <c r="T155" i="1"/>
  <c r="V155" i="1" s="1"/>
  <c r="U113" i="1"/>
  <c r="V113" i="1" s="1"/>
  <c r="T113" i="1"/>
  <c r="C113" i="1"/>
  <c r="U112" i="1"/>
  <c r="T112" i="1"/>
  <c r="V112" i="1" s="1"/>
  <c r="C112" i="1"/>
  <c r="U111" i="1"/>
  <c r="V111" i="1" s="1"/>
  <c r="T111" i="1"/>
  <c r="C111" i="1"/>
  <c r="U110" i="1"/>
  <c r="T110" i="1"/>
  <c r="V110" i="1" s="1"/>
  <c r="C110" i="1"/>
  <c r="U109" i="1"/>
  <c r="V109" i="1" s="1"/>
  <c r="T109" i="1"/>
  <c r="C109" i="1"/>
  <c r="U108" i="1"/>
  <c r="T108" i="1"/>
  <c r="V108" i="1" s="1"/>
  <c r="C108" i="1"/>
  <c r="U107" i="1"/>
  <c r="V107" i="1" s="1"/>
  <c r="T107" i="1"/>
  <c r="C107" i="1"/>
  <c r="U106" i="1"/>
  <c r="T106" i="1"/>
  <c r="V106" i="1" s="1"/>
  <c r="C106" i="1"/>
  <c r="U105" i="1"/>
  <c r="V105" i="1" s="1"/>
  <c r="T105" i="1"/>
  <c r="C105" i="1"/>
  <c r="U104" i="1"/>
  <c r="T104" i="1"/>
  <c r="V104" i="1" s="1"/>
  <c r="C104" i="1"/>
  <c r="U103" i="1"/>
  <c r="V103" i="1" s="1"/>
  <c r="T103" i="1"/>
  <c r="C103" i="1"/>
  <c r="U102" i="1"/>
  <c r="T102" i="1"/>
  <c r="V102" i="1" s="1"/>
  <c r="C102" i="1"/>
  <c r="U101" i="1"/>
  <c r="V101" i="1" s="1"/>
  <c r="T101" i="1"/>
  <c r="C101" i="1"/>
  <c r="U100" i="1"/>
  <c r="T100" i="1"/>
  <c r="V100" i="1" s="1"/>
  <c r="C100" i="1"/>
  <c r="U99" i="1"/>
  <c r="V99" i="1" s="1"/>
  <c r="T99" i="1"/>
  <c r="C99" i="1"/>
  <c r="U98" i="1"/>
  <c r="T98" i="1"/>
  <c r="V98" i="1" s="1"/>
  <c r="C98" i="1"/>
  <c r="U97" i="1"/>
  <c r="V97" i="1" s="1"/>
  <c r="T97" i="1"/>
  <c r="C97" i="1"/>
  <c r="U96" i="1"/>
  <c r="T96" i="1"/>
  <c r="V96" i="1" s="1"/>
  <c r="C96" i="1"/>
  <c r="U95" i="1"/>
  <c r="V95" i="1" s="1"/>
  <c r="T95" i="1"/>
  <c r="C95" i="1"/>
  <c r="U94" i="1"/>
  <c r="T94" i="1"/>
  <c r="V94" i="1" s="1"/>
  <c r="C94" i="1"/>
  <c r="U93" i="1"/>
  <c r="V93" i="1" s="1"/>
  <c r="T93" i="1"/>
  <c r="C93" i="1"/>
  <c r="U92" i="1"/>
  <c r="T92" i="1"/>
  <c r="V92" i="1" s="1"/>
  <c r="C92" i="1"/>
  <c r="U91" i="1"/>
  <c r="T91" i="1"/>
  <c r="V91" i="1" s="1"/>
  <c r="C91" i="1"/>
  <c r="U90" i="1"/>
  <c r="T90" i="1"/>
  <c r="V90" i="1" s="1"/>
  <c r="C90" i="1"/>
  <c r="U89" i="1"/>
  <c r="T89" i="1"/>
  <c r="V89" i="1" s="1"/>
  <c r="C89" i="1"/>
  <c r="U88" i="1"/>
  <c r="T88" i="1"/>
  <c r="V88" i="1" s="1"/>
  <c r="C88" i="1"/>
  <c r="U87" i="1"/>
  <c r="T87" i="1"/>
  <c r="V87" i="1" s="1"/>
  <c r="C87" i="1"/>
  <c r="U86" i="1"/>
  <c r="T86" i="1"/>
  <c r="V86" i="1" s="1"/>
  <c r="C86" i="1"/>
  <c r="U85" i="1"/>
  <c r="T85" i="1"/>
  <c r="V85" i="1" s="1"/>
  <c r="C85" i="1"/>
  <c r="U84" i="1"/>
  <c r="T84" i="1"/>
  <c r="V84" i="1" s="1"/>
  <c r="C84" i="1"/>
  <c r="U83" i="1"/>
  <c r="T83" i="1"/>
  <c r="V83" i="1" s="1"/>
  <c r="C83" i="1"/>
  <c r="U82" i="1"/>
  <c r="T82" i="1"/>
  <c r="V82" i="1" s="1"/>
  <c r="C82" i="1"/>
  <c r="U81" i="1"/>
  <c r="T81" i="1"/>
  <c r="V81" i="1" s="1"/>
  <c r="C81" i="1"/>
  <c r="U80" i="1"/>
  <c r="T80" i="1"/>
  <c r="V80" i="1" s="1"/>
  <c r="C80" i="1"/>
  <c r="U79" i="1"/>
  <c r="T79" i="1"/>
  <c r="V79" i="1" s="1"/>
  <c r="C79" i="1"/>
  <c r="U78" i="1"/>
  <c r="T78" i="1"/>
  <c r="V78" i="1" s="1"/>
  <c r="C78" i="1"/>
  <c r="U77" i="1"/>
  <c r="T77" i="1"/>
  <c r="V77" i="1" s="1"/>
  <c r="C77" i="1"/>
  <c r="U76" i="1"/>
  <c r="T76" i="1"/>
  <c r="V76" i="1" s="1"/>
  <c r="C76" i="1"/>
  <c r="U75" i="1"/>
  <c r="T75" i="1"/>
  <c r="V75" i="1" s="1"/>
  <c r="C75" i="1"/>
  <c r="U74" i="1"/>
  <c r="T74" i="1"/>
  <c r="V74" i="1" s="1"/>
  <c r="C74" i="1"/>
  <c r="U73" i="1"/>
  <c r="T73" i="1"/>
  <c r="V73" i="1" s="1"/>
  <c r="C73" i="1"/>
  <c r="U72" i="1"/>
  <c r="T72" i="1"/>
  <c r="V72" i="1" s="1"/>
  <c r="C72" i="1"/>
  <c r="U71" i="1"/>
  <c r="T71" i="1"/>
  <c r="V71" i="1" s="1"/>
  <c r="C71" i="1"/>
  <c r="U70" i="1"/>
  <c r="T70" i="1"/>
  <c r="V70" i="1" s="1"/>
  <c r="C70" i="1"/>
  <c r="U69" i="1"/>
  <c r="T69" i="1"/>
  <c r="V69" i="1" s="1"/>
  <c r="C69" i="1"/>
  <c r="U68" i="1"/>
  <c r="T68" i="1"/>
  <c r="V68" i="1" s="1"/>
  <c r="C68" i="1"/>
  <c r="U67" i="1"/>
  <c r="T67" i="1"/>
  <c r="V67" i="1" s="1"/>
  <c r="C67" i="1"/>
  <c r="U66" i="1"/>
  <c r="T66" i="1"/>
  <c r="V66" i="1" s="1"/>
  <c r="C66" i="1"/>
  <c r="U65" i="1"/>
  <c r="T65" i="1"/>
  <c r="V65" i="1" s="1"/>
  <c r="C65" i="1"/>
  <c r="U64" i="1"/>
  <c r="T64" i="1"/>
  <c r="V64" i="1" s="1"/>
  <c r="C64" i="1"/>
  <c r="U63" i="1"/>
  <c r="T63" i="1"/>
  <c r="V63" i="1" s="1"/>
  <c r="C63" i="1"/>
  <c r="U62" i="1"/>
  <c r="T62" i="1"/>
  <c r="V62" i="1" s="1"/>
  <c r="C62" i="1"/>
  <c r="U61" i="1"/>
  <c r="T61" i="1"/>
  <c r="V61" i="1" s="1"/>
  <c r="C61" i="1"/>
  <c r="U60" i="1"/>
  <c r="T60" i="1"/>
  <c r="V60" i="1" s="1"/>
  <c r="C60" i="1"/>
  <c r="U59" i="1"/>
  <c r="T59" i="1"/>
  <c r="V59" i="1" s="1"/>
  <c r="C59" i="1"/>
  <c r="U58" i="1"/>
  <c r="T58" i="1"/>
  <c r="V58" i="1" s="1"/>
  <c r="C58" i="1"/>
  <c r="U57" i="1"/>
  <c r="T57" i="1"/>
  <c r="V57" i="1" s="1"/>
  <c r="C57" i="1"/>
  <c r="U56" i="1"/>
  <c r="T56" i="1"/>
  <c r="V56" i="1" s="1"/>
  <c r="C56" i="1"/>
  <c r="U55" i="1"/>
  <c r="T55" i="1"/>
  <c r="V55" i="1" s="1"/>
  <c r="C55" i="1"/>
  <c r="U54" i="1"/>
  <c r="T54" i="1"/>
  <c r="V54" i="1" s="1"/>
  <c r="C54" i="1"/>
  <c r="U53" i="1"/>
  <c r="T53" i="1"/>
  <c r="V53" i="1" s="1"/>
  <c r="C53" i="1"/>
  <c r="U52" i="1"/>
  <c r="T52" i="1"/>
  <c r="V52" i="1" s="1"/>
  <c r="C52" i="1"/>
  <c r="U51" i="1"/>
  <c r="T51" i="1"/>
  <c r="V51" i="1" s="1"/>
  <c r="C51" i="1"/>
  <c r="U50" i="1"/>
  <c r="T50" i="1"/>
  <c r="V50" i="1" s="1"/>
  <c r="C50" i="1"/>
  <c r="U49" i="1"/>
  <c r="T49" i="1"/>
  <c r="V49" i="1" s="1"/>
  <c r="C49" i="1"/>
  <c r="U48" i="1"/>
  <c r="T48" i="1"/>
  <c r="V48" i="1" s="1"/>
  <c r="C48" i="1"/>
  <c r="U47" i="1"/>
  <c r="T47" i="1"/>
  <c r="V47" i="1" s="1"/>
  <c r="C47" i="1"/>
  <c r="U46" i="1"/>
  <c r="T46" i="1"/>
  <c r="V46" i="1" s="1"/>
  <c r="C46" i="1"/>
  <c r="U45" i="1"/>
  <c r="T45" i="1"/>
  <c r="V45" i="1" s="1"/>
  <c r="C45" i="1"/>
  <c r="U44" i="1"/>
  <c r="V44" i="1" s="1"/>
  <c r="W44" i="1" s="1"/>
  <c r="T44" i="1"/>
  <c r="C44" i="1"/>
  <c r="U43" i="1"/>
  <c r="V43" i="1" s="1"/>
  <c r="W43" i="1" s="1"/>
  <c r="T43" i="1"/>
  <c r="C43" i="1"/>
  <c r="U42" i="1"/>
  <c r="T42" i="1"/>
  <c r="V42" i="1" s="1"/>
  <c r="W42" i="1" s="1"/>
  <c r="C42" i="1"/>
  <c r="U41" i="1"/>
  <c r="T41" i="1"/>
  <c r="V41" i="1" s="1"/>
  <c r="W41" i="1" s="1"/>
  <c r="C41" i="1"/>
  <c r="U40" i="1"/>
  <c r="T40" i="1"/>
  <c r="V40" i="1" s="1"/>
  <c r="W40" i="1" s="1"/>
  <c r="C40" i="1"/>
  <c r="V39" i="1"/>
  <c r="W39" i="1" s="1"/>
  <c r="U39" i="1"/>
  <c r="T39" i="1"/>
  <c r="C39" i="1"/>
  <c r="V38" i="1"/>
  <c r="W38" i="1" s="1"/>
  <c r="U38" i="1"/>
  <c r="T38" i="1"/>
  <c r="C38" i="1"/>
  <c r="U37" i="1"/>
  <c r="T37" i="1"/>
  <c r="V37" i="1" s="1"/>
  <c r="W37" i="1" s="1"/>
  <c r="C37" i="1"/>
  <c r="U36" i="1"/>
  <c r="V36" i="1" s="1"/>
  <c r="W36" i="1" s="1"/>
  <c r="T36" i="1"/>
  <c r="C36" i="1"/>
  <c r="U35" i="1"/>
  <c r="V35" i="1" s="1"/>
  <c r="W35" i="1" s="1"/>
  <c r="T35" i="1"/>
  <c r="C35" i="1"/>
  <c r="U34" i="1"/>
  <c r="T34" i="1"/>
  <c r="V34" i="1" s="1"/>
  <c r="W34" i="1" s="1"/>
  <c r="C34" i="1"/>
  <c r="U33" i="1"/>
  <c r="T33" i="1"/>
  <c r="V33" i="1" s="1"/>
  <c r="W33" i="1" s="1"/>
  <c r="C33" i="1"/>
  <c r="U32" i="1"/>
  <c r="T32" i="1"/>
  <c r="V32" i="1" s="1"/>
  <c r="W32" i="1" s="1"/>
  <c r="C32" i="1"/>
  <c r="V31" i="1"/>
  <c r="W31" i="1" s="1"/>
  <c r="U31" i="1"/>
  <c r="T31" i="1"/>
  <c r="C31" i="1"/>
  <c r="V30" i="1"/>
  <c r="W30" i="1" s="1"/>
  <c r="U30" i="1"/>
  <c r="T30" i="1"/>
  <c r="C30" i="1"/>
  <c r="U29" i="1"/>
  <c r="T29" i="1"/>
  <c r="V29" i="1" s="1"/>
  <c r="W29" i="1" s="1"/>
  <c r="C29" i="1"/>
  <c r="U28" i="1"/>
  <c r="V28" i="1" s="1"/>
  <c r="W28" i="1" s="1"/>
  <c r="T28" i="1"/>
  <c r="C28" i="1"/>
  <c r="U27" i="1"/>
  <c r="V27" i="1" s="1"/>
  <c r="W27" i="1" s="1"/>
  <c r="T27" i="1"/>
  <c r="C27" i="1"/>
  <c r="U26" i="1"/>
  <c r="T26" i="1"/>
  <c r="V26" i="1" s="1"/>
  <c r="W26" i="1" s="1"/>
  <c r="C26" i="1"/>
  <c r="U25" i="1"/>
  <c r="T25" i="1"/>
  <c r="V25" i="1" s="1"/>
  <c r="W25" i="1" s="1"/>
  <c r="C25" i="1"/>
  <c r="U24" i="1"/>
  <c r="T24" i="1"/>
  <c r="V24" i="1" s="1"/>
  <c r="W24" i="1" s="1"/>
  <c r="C24" i="1"/>
  <c r="V23" i="1"/>
  <c r="W23" i="1" s="1"/>
  <c r="U23" i="1"/>
  <c r="T23" i="1"/>
  <c r="C23" i="1"/>
  <c r="V22" i="1"/>
  <c r="W22" i="1" s="1"/>
  <c r="U22" i="1"/>
  <c r="T22" i="1"/>
  <c r="C22" i="1"/>
  <c r="U21" i="1"/>
  <c r="T21" i="1"/>
  <c r="V21" i="1" s="1"/>
  <c r="W21" i="1" s="1"/>
  <c r="C21" i="1"/>
  <c r="U20" i="1"/>
  <c r="V20" i="1" s="1"/>
  <c r="W20" i="1" s="1"/>
  <c r="T20" i="1"/>
  <c r="C20" i="1"/>
  <c r="U19" i="1"/>
  <c r="V19" i="1" s="1"/>
  <c r="W19" i="1" s="1"/>
  <c r="T19" i="1"/>
  <c r="C19" i="1"/>
  <c r="U18" i="1"/>
  <c r="T18" i="1"/>
  <c r="V18" i="1" s="1"/>
  <c r="W18" i="1" s="1"/>
  <c r="V17" i="1"/>
  <c r="W17" i="1" s="1"/>
  <c r="U17" i="1"/>
  <c r="T17" i="1"/>
  <c r="U16" i="1"/>
  <c r="T16" i="1"/>
  <c r="V16" i="1" s="1"/>
  <c r="W16" i="1" s="1"/>
  <c r="V15" i="1"/>
  <c r="W15" i="1" s="1"/>
  <c r="U15" i="1"/>
  <c r="T15" i="1"/>
  <c r="U14" i="1"/>
  <c r="T14" i="1"/>
  <c r="V14" i="1" s="1"/>
  <c r="W14" i="1" s="1"/>
  <c r="V13" i="1"/>
  <c r="W13" i="1" s="1"/>
  <c r="U13" i="1"/>
  <c r="T13" i="1"/>
  <c r="U12" i="1"/>
  <c r="T12" i="1"/>
  <c r="V12" i="1" s="1"/>
  <c r="W12" i="1" s="1"/>
  <c r="V11" i="1"/>
  <c r="W11" i="1" s="1"/>
  <c r="U11" i="1"/>
  <c r="T11" i="1"/>
  <c r="U10" i="1"/>
  <c r="T10" i="1"/>
  <c r="V10" i="1" s="1"/>
  <c r="W10" i="1" s="1"/>
  <c r="V9" i="1"/>
  <c r="W9" i="1" s="1"/>
  <c r="U9" i="1"/>
  <c r="T9" i="1"/>
  <c r="U8" i="1"/>
  <c r="T8" i="1"/>
  <c r="V8" i="1" s="1"/>
  <c r="W8" i="1" s="1"/>
  <c r="V7" i="1"/>
  <c r="W7" i="1" s="1"/>
  <c r="U7" i="1"/>
  <c r="T7" i="1"/>
  <c r="W158" i="1" l="1"/>
  <c r="S158" i="1"/>
  <c r="S155" i="1"/>
  <c r="W155" i="1"/>
  <c r="S165" i="1"/>
  <c r="W165" i="1"/>
  <c r="W172" i="1"/>
  <c r="S172" i="1"/>
  <c r="S159" i="1"/>
  <c r="W159" i="1"/>
  <c r="S162" i="1"/>
  <c r="W162" i="1"/>
  <c r="W156" i="1"/>
  <c r="S156" i="1"/>
  <c r="W166" i="1"/>
  <c r="S166" i="1"/>
  <c r="W163" i="1"/>
  <c r="S163" i="1"/>
  <c r="S173" i="1"/>
  <c r="W173" i="1"/>
  <c r="S167" i="1"/>
  <c r="W167" i="1"/>
  <c r="S170" i="1"/>
  <c r="W170" i="1"/>
  <c r="S157" i="1"/>
  <c r="W157" i="1"/>
  <c r="W164" i="1"/>
  <c r="S164" i="1"/>
  <c r="S171" i="1"/>
  <c r="W171" i="1"/>
  <c r="W160" i="1"/>
  <c r="W168" i="1"/>
</calcChain>
</file>

<file path=xl/sharedStrings.xml><?xml version="1.0" encoding="utf-8"?>
<sst xmlns="http://schemas.openxmlformats.org/spreadsheetml/2006/main" count="3469" uniqueCount="533">
  <si>
    <t>１　食品の放射性物質検査について</t>
  </si>
  <si>
    <t>NO</t>
    <phoneticPr fontId="9"/>
  </si>
  <si>
    <t>報告自治体</t>
    <rPh sb="0" eb="2">
      <t>ホウコク</t>
    </rPh>
    <rPh sb="2" eb="5">
      <t>ジチタイ</t>
    </rPh>
    <phoneticPr fontId="9"/>
  </si>
  <si>
    <t>実施主体</t>
    <rPh sb="0" eb="2">
      <t>ジッシ</t>
    </rPh>
    <phoneticPr fontId="9"/>
  </si>
  <si>
    <t>産地</t>
    <rPh sb="0" eb="2">
      <t>サンチ</t>
    </rPh>
    <phoneticPr fontId="9"/>
  </si>
  <si>
    <t>非流通品
／流通品</t>
    <rPh sb="0" eb="1">
      <t>ヒ</t>
    </rPh>
    <rPh sb="1" eb="3">
      <t>リュウツウ</t>
    </rPh>
    <rPh sb="3" eb="4">
      <t>ヒン</t>
    </rPh>
    <phoneticPr fontId="9"/>
  </si>
  <si>
    <t>食品
カテゴリ</t>
    <phoneticPr fontId="9"/>
  </si>
  <si>
    <t>品目</t>
    <rPh sb="0" eb="2">
      <t>ヒンモク</t>
    </rPh>
    <phoneticPr fontId="9"/>
  </si>
  <si>
    <t>検査</t>
    <phoneticPr fontId="9"/>
  </si>
  <si>
    <t>日時</t>
    <rPh sb="0" eb="2">
      <t>ニチジ</t>
    </rPh>
    <phoneticPr fontId="9"/>
  </si>
  <si>
    <t>結果（Bq/kg)</t>
    <rPh sb="0" eb="2">
      <t>ケッカ</t>
    </rPh>
    <phoneticPr fontId="9"/>
  </si>
  <si>
    <t>都道府県</t>
    <rPh sb="0" eb="4">
      <t>トドウフケン</t>
    </rPh>
    <phoneticPr fontId="9"/>
  </si>
  <si>
    <t>市町村</t>
    <rPh sb="0" eb="3">
      <t>シチョウソン</t>
    </rPh>
    <phoneticPr fontId="9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</si>
  <si>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9"/>
  </si>
  <si>
    <t>品目名</t>
    <rPh sb="2" eb="3">
      <t>メイ</t>
    </rPh>
    <phoneticPr fontId="9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</si>
  <si>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9"/>
  </si>
  <si>
    <t>検査機関</t>
    <phoneticPr fontId="9"/>
  </si>
  <si>
    <t>検査法</t>
    <rPh sb="0" eb="2">
      <t>ケンサ</t>
    </rPh>
    <rPh sb="2" eb="3">
      <t>ホウ</t>
    </rPh>
    <phoneticPr fontId="9"/>
  </si>
  <si>
    <t>採取日
（購入日)</t>
  </si>
  <si>
    <t>結果
判明日</t>
    <phoneticPr fontId="9"/>
  </si>
  <si>
    <t>入力用</t>
    <rPh sb="0" eb="3">
      <t>ニュウリョクヨウ</t>
    </rPh>
    <phoneticPr fontId="2"/>
  </si>
  <si>
    <t>Cs-134</t>
    <phoneticPr fontId="9"/>
  </si>
  <si>
    <t>Cs-137</t>
    <phoneticPr fontId="9"/>
  </si>
  <si>
    <t>Cs合計</t>
    <rPh sb="2" eb="4">
      <t>ゴウケイ</t>
    </rPh>
    <phoneticPr fontId="9"/>
  </si>
  <si>
    <t>基準超過</t>
    <rPh sb="0" eb="2">
      <t>キジュン</t>
    </rPh>
    <rPh sb="2" eb="4">
      <t>チョウカ</t>
    </rPh>
    <phoneticPr fontId="9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</si>
  <si>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9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</si>
  <si>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9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</si>
  <si>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</si>
  <si>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</si>
  <si>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</si>
  <si>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</si>
  <si>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宮城県</t>
    <rPh sb="0" eb="3">
      <t>ミヤギケン</t>
    </rPh>
    <phoneticPr fontId="2"/>
  </si>
  <si>
    <t>宮城県</t>
    <rPh sb="0" eb="3">
      <t>ミヤギケン</t>
    </rPh>
    <phoneticPr fontId="3"/>
  </si>
  <si>
    <t>宮城県</t>
    <rPh sb="0" eb="3">
      <t>ミヤギケン</t>
    </rPh>
    <phoneticPr fontId="9"/>
  </si>
  <si>
    <t>川崎町</t>
    <rPh sb="0" eb="3">
      <t>カワサキマチ</t>
    </rPh>
    <phoneticPr fontId="2"/>
  </si>
  <si>
    <t>-</t>
    <phoneticPr fontId="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</si>
  <si>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</si>
  <si>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農産物</t>
    <rPh sb="0" eb="3">
      <t>ノウサンブツ</t>
    </rPh>
    <phoneticPr fontId="9"/>
  </si>
  <si>
    <t>秋そば</t>
    <rPh sb="0" eb="1">
      <t>アキ</t>
    </rPh>
    <phoneticPr fontId="2"/>
  </si>
  <si>
    <t>露地</t>
    <rPh sb="0" eb="2">
      <t>ロジ</t>
    </rPh>
    <phoneticPr fontId="2"/>
  </si>
  <si>
    <t>制限なし</t>
    <rPh sb="0" eb="2">
      <t>セイゲン</t>
    </rPh>
    <phoneticPr fontId="10"/>
  </si>
  <si>
    <t>（一財）宮城県公衆衛生協会</t>
    <rPh sb="1" eb="3">
      <t>イチザイ</t>
    </rPh>
    <rPh sb="4" eb="13">
      <t>ミヤギケンコウシュウエイセイキョウカイ</t>
    </rPh>
    <phoneticPr fontId="2"/>
  </si>
  <si>
    <t>Ge</t>
    <phoneticPr fontId="2"/>
  </si>
  <si>
    <t>&lt;0.761</t>
    <phoneticPr fontId="11"/>
  </si>
  <si>
    <t>&lt;1.00</t>
    <phoneticPr fontId="11"/>
  </si>
  <si>
    <t>&lt;1.8</t>
    <phoneticPr fontId="11"/>
  </si>
  <si>
    <t>登米市</t>
    <rPh sb="0" eb="3">
      <t>トメシ</t>
    </rPh>
    <phoneticPr fontId="2"/>
  </si>
  <si>
    <t>Ge</t>
  </si>
  <si>
    <t>&lt;0.930</t>
    <phoneticPr fontId="11"/>
  </si>
  <si>
    <t>&lt;0.927</t>
    <phoneticPr fontId="11"/>
  </si>
  <si>
    <t>&lt;1.9</t>
    <phoneticPr fontId="11"/>
  </si>
  <si>
    <t>宮城県</t>
    <rPh sb="0" eb="3">
      <t>ミヤギケン</t>
    </rPh>
    <phoneticPr fontId="10"/>
  </si>
  <si>
    <t>気仙沼市</t>
  </si>
  <si>
    <t>-</t>
  </si>
  <si>
    <t>非流通品（出荷予定なし）</t>
  </si>
  <si>
    <t>マツタケ</t>
  </si>
  <si>
    <t>野生</t>
  </si>
  <si>
    <t>国による出荷制限（全数検査を条件として一部解除）</t>
  </si>
  <si>
    <t>ユーロフィン日本総研（株）</t>
  </si>
  <si>
    <t>&lt;7.19</t>
  </si>
  <si>
    <t>大崎市</t>
  </si>
  <si>
    <t>非流通品（出荷予定あり）</t>
  </si>
  <si>
    <t>ナメコ</t>
  </si>
  <si>
    <t>国による出荷制限(一部解除)</t>
  </si>
  <si>
    <t>&lt;7.49</t>
  </si>
  <si>
    <t>&lt;7.33</t>
  </si>
  <si>
    <t>&lt;15</t>
  </si>
  <si>
    <t>&lt;6.43</t>
  </si>
  <si>
    <t>&lt;6.58</t>
  </si>
  <si>
    <t>&lt;13</t>
  </si>
  <si>
    <t>&lt;9.65</t>
  </si>
  <si>
    <t>&lt;8.40</t>
  </si>
  <si>
    <t>&lt;18</t>
  </si>
  <si>
    <t>栗原市</t>
  </si>
  <si>
    <t>原木シイタケ</t>
  </si>
  <si>
    <t>栽培</t>
  </si>
  <si>
    <t>露地栽培</t>
  </si>
  <si>
    <t>&lt;8.02</t>
  </si>
  <si>
    <t>&lt;7.27</t>
  </si>
  <si>
    <t>&lt;7.37</t>
  </si>
  <si>
    <t>&lt;9.28</t>
  </si>
  <si>
    <t>&lt;7.98</t>
  </si>
  <si>
    <t>&lt;7.14</t>
  </si>
  <si>
    <t>宮城県</t>
    <rPh sb="0" eb="2">
      <t>ミヤギ</t>
    </rPh>
    <rPh sb="2" eb="3">
      <t>ケン</t>
    </rPh>
    <phoneticPr fontId="2"/>
  </si>
  <si>
    <t>宮城県</t>
    <rPh sb="0" eb="3">
      <t>ミヤギケン</t>
    </rPh>
    <phoneticPr fontId="12"/>
  </si>
  <si>
    <t>宮城県沖</t>
    <rPh sb="0" eb="3">
      <t>ミヤギケン</t>
    </rPh>
    <rPh sb="3" eb="4">
      <t>オキ</t>
    </rPh>
    <phoneticPr fontId="2"/>
  </si>
  <si>
    <t>水産物</t>
    <rPh sb="0" eb="3">
      <t>スイサンブツ</t>
    </rPh>
    <phoneticPr fontId="9"/>
  </si>
  <si>
    <t>スケトウダラ</t>
    <phoneticPr fontId="2"/>
  </si>
  <si>
    <t>天然</t>
    <rPh sb="0" eb="2">
      <t>テンネン</t>
    </rPh>
    <phoneticPr fontId="9"/>
  </si>
  <si>
    <t>（公財）海洋生物環境研究所</t>
  </si>
  <si>
    <t>&lt;4.71</t>
    <phoneticPr fontId="2"/>
  </si>
  <si>
    <t>&lt;4.39</t>
    <phoneticPr fontId="2"/>
  </si>
  <si>
    <t>&lt;9.1</t>
    <phoneticPr fontId="2"/>
  </si>
  <si>
    <t>宮城県</t>
  </si>
  <si>
    <t>&lt;4.07</t>
    <phoneticPr fontId="2"/>
  </si>
  <si>
    <t>&lt;3.83</t>
    <phoneticPr fontId="2"/>
  </si>
  <si>
    <t>&lt;7.9</t>
    <phoneticPr fontId="2"/>
  </si>
  <si>
    <t>&lt;4.26</t>
    <phoneticPr fontId="2"/>
  </si>
  <si>
    <t>&lt;4.35</t>
    <phoneticPr fontId="2"/>
  </si>
  <si>
    <t>&lt;8.6</t>
    <phoneticPr fontId="2"/>
  </si>
  <si>
    <t>&lt;2.41</t>
    <phoneticPr fontId="2"/>
  </si>
  <si>
    <t>&lt;2.88</t>
    <phoneticPr fontId="2"/>
  </si>
  <si>
    <t>&lt;5.3</t>
    <phoneticPr fontId="2"/>
  </si>
  <si>
    <t>&lt;3.76</t>
    <phoneticPr fontId="2"/>
  </si>
  <si>
    <t>&lt;4.23</t>
    <phoneticPr fontId="2"/>
  </si>
  <si>
    <t>&lt;8.0</t>
    <phoneticPr fontId="2"/>
  </si>
  <si>
    <t>ミギガレイ</t>
    <phoneticPr fontId="2"/>
  </si>
  <si>
    <t>&lt;2.66</t>
    <phoneticPr fontId="2"/>
  </si>
  <si>
    <t>&lt;3.81</t>
    <phoneticPr fontId="2"/>
  </si>
  <si>
    <t>&lt;6.5</t>
    <phoneticPr fontId="2"/>
  </si>
  <si>
    <t>&lt;4.09</t>
    <phoneticPr fontId="2"/>
  </si>
  <si>
    <t>&lt;4.31</t>
    <phoneticPr fontId="2"/>
  </si>
  <si>
    <t>&lt;8.4</t>
    <phoneticPr fontId="2"/>
  </si>
  <si>
    <t>&lt;2.74</t>
    <phoneticPr fontId="2"/>
  </si>
  <si>
    <t>&lt;3.24</t>
    <phoneticPr fontId="2"/>
  </si>
  <si>
    <t>&lt;6.0</t>
    <phoneticPr fontId="2"/>
  </si>
  <si>
    <t>&lt;5.12</t>
    <phoneticPr fontId="2"/>
  </si>
  <si>
    <t>&lt;5.11</t>
    <phoneticPr fontId="2"/>
  </si>
  <si>
    <t>&lt;10</t>
    <phoneticPr fontId="2"/>
  </si>
  <si>
    <t>&lt;3.13</t>
    <phoneticPr fontId="2"/>
  </si>
  <si>
    <t>&lt;3.11</t>
    <phoneticPr fontId="2"/>
  </si>
  <si>
    <t>&lt;6.2</t>
    <phoneticPr fontId="2"/>
  </si>
  <si>
    <t>マガレイ</t>
    <phoneticPr fontId="2"/>
  </si>
  <si>
    <t>&lt;2.67</t>
    <phoneticPr fontId="2"/>
  </si>
  <si>
    <t>&lt;3.53</t>
    <phoneticPr fontId="2"/>
  </si>
  <si>
    <t>カナガシラ</t>
    <phoneticPr fontId="2"/>
  </si>
  <si>
    <t>&lt;3.64</t>
    <phoneticPr fontId="2"/>
  </si>
  <si>
    <t>&lt;3.97</t>
    <phoneticPr fontId="2"/>
  </si>
  <si>
    <t>&lt;7.6</t>
    <phoneticPr fontId="2"/>
  </si>
  <si>
    <t>キアンコウ</t>
    <phoneticPr fontId="2"/>
  </si>
  <si>
    <t>&lt;2.92</t>
    <phoneticPr fontId="2"/>
  </si>
  <si>
    <t>&lt;3.45</t>
    <phoneticPr fontId="2"/>
  </si>
  <si>
    <t>&lt;6.4</t>
    <phoneticPr fontId="2"/>
  </si>
  <si>
    <t>三陸南部沖</t>
    <rPh sb="0" eb="2">
      <t>サンリク</t>
    </rPh>
    <rPh sb="2" eb="5">
      <t>ナンブオキ</t>
    </rPh>
    <phoneticPr fontId="2"/>
  </si>
  <si>
    <t>ムロアジ</t>
    <phoneticPr fontId="2"/>
  </si>
  <si>
    <t>&lt;3.39</t>
    <phoneticPr fontId="2"/>
  </si>
  <si>
    <t>&lt;3.61</t>
    <phoneticPr fontId="2"/>
  </si>
  <si>
    <t>&lt;7.0</t>
    <phoneticPr fontId="2"/>
  </si>
  <si>
    <t>カガミダイ</t>
    <phoneticPr fontId="2"/>
  </si>
  <si>
    <t>&lt;3.44</t>
    <phoneticPr fontId="2"/>
  </si>
  <si>
    <t>&lt;2.70</t>
    <phoneticPr fontId="2"/>
  </si>
  <si>
    <t>&lt;6.1</t>
    <phoneticPr fontId="2"/>
  </si>
  <si>
    <t>マサバ</t>
    <phoneticPr fontId="2"/>
  </si>
  <si>
    <t>&lt;2.98</t>
    <phoneticPr fontId="2"/>
  </si>
  <si>
    <t>&lt;3.54</t>
    <phoneticPr fontId="2"/>
  </si>
  <si>
    <t>ヤリイカ</t>
    <phoneticPr fontId="2"/>
  </si>
  <si>
    <t>&lt;2.82</t>
    <phoneticPr fontId="2"/>
  </si>
  <si>
    <t>&lt;3.69</t>
    <phoneticPr fontId="2"/>
  </si>
  <si>
    <t>三陸南部沖</t>
  </si>
  <si>
    <t>マサバ</t>
  </si>
  <si>
    <t>&lt;4.16</t>
  </si>
  <si>
    <t>&lt;4.86</t>
  </si>
  <si>
    <t>&lt;9.0</t>
    <phoneticPr fontId="2"/>
  </si>
  <si>
    <t>宮城県沖</t>
  </si>
  <si>
    <t>カガミダイ</t>
  </si>
  <si>
    <t>&lt;3.93</t>
  </si>
  <si>
    <t>&lt;7.9</t>
  </si>
  <si>
    <t>&lt;4.71</t>
  </si>
  <si>
    <t>&lt;4.56</t>
  </si>
  <si>
    <t>&lt;9.3</t>
  </si>
  <si>
    <t>&lt;3.96</t>
  </si>
  <si>
    <t>&lt;3.45</t>
  </si>
  <si>
    <t>&lt;7.4</t>
  </si>
  <si>
    <t>&lt;2.21</t>
  </si>
  <si>
    <t>&lt;2.95</t>
  </si>
  <si>
    <t>&lt;5.2</t>
  </si>
  <si>
    <t>&lt;4.64</t>
  </si>
  <si>
    <t>&lt;4.33</t>
  </si>
  <si>
    <t>カナガシラ</t>
  </si>
  <si>
    <t>&lt;2.67</t>
  </si>
  <si>
    <t>&lt;2.63</t>
  </si>
  <si>
    <t>&lt;5.3</t>
  </si>
  <si>
    <t>&lt;4.24</t>
  </si>
  <si>
    <t>&lt;3.88</t>
  </si>
  <si>
    <t>&lt;8.1</t>
  </si>
  <si>
    <t>&lt;2.87</t>
  </si>
  <si>
    <t>&lt;3.10</t>
  </si>
  <si>
    <t>&lt;4.35</t>
  </si>
  <si>
    <t>&lt;8.9</t>
  </si>
  <si>
    <t>&lt;3.08</t>
  </si>
  <si>
    <t>&lt;2.97</t>
  </si>
  <si>
    <t>&lt;6.1</t>
  </si>
  <si>
    <t>（株）総合水研究所</t>
  </si>
  <si>
    <t>&lt;5.26</t>
  </si>
  <si>
    <t>&lt;4.72</t>
  </si>
  <si>
    <t>&lt;10</t>
  </si>
  <si>
    <t>ゴマサバ</t>
  </si>
  <si>
    <t>&lt;5.70</t>
  </si>
  <si>
    <t>&lt;4.85</t>
  </si>
  <si>
    <t>&lt;11</t>
  </si>
  <si>
    <t>&lt;5.37</t>
  </si>
  <si>
    <t>&lt;6.64</t>
  </si>
  <si>
    <t>&lt;12</t>
  </si>
  <si>
    <t>&lt;4.65</t>
  </si>
  <si>
    <t>&lt;5.25</t>
  </si>
  <si>
    <t>&lt;9.9</t>
  </si>
  <si>
    <t>&lt;2.58</t>
    <phoneticPr fontId="2"/>
  </si>
  <si>
    <t>ムシガレイ</t>
    <phoneticPr fontId="2"/>
  </si>
  <si>
    <t>&lt;3.41</t>
    <phoneticPr fontId="2"/>
  </si>
  <si>
    <t>&lt;3.85</t>
    <phoneticPr fontId="2"/>
  </si>
  <si>
    <t>&lt;7.3</t>
    <phoneticPr fontId="2"/>
  </si>
  <si>
    <t>&lt;3.17</t>
    <phoneticPr fontId="2"/>
  </si>
  <si>
    <t>&lt;3.78</t>
    <phoneticPr fontId="2"/>
  </si>
  <si>
    <t>&lt;3.06</t>
    <phoneticPr fontId="2"/>
  </si>
  <si>
    <t>&lt;3.12</t>
    <phoneticPr fontId="2"/>
  </si>
  <si>
    <t>いであ（株）</t>
  </si>
  <si>
    <t>&lt;5.02</t>
    <phoneticPr fontId="2"/>
  </si>
  <si>
    <t>&lt;5.49</t>
    <phoneticPr fontId="2"/>
  </si>
  <si>
    <t>&lt;11</t>
    <phoneticPr fontId="2"/>
  </si>
  <si>
    <t>&lt;5.38</t>
    <phoneticPr fontId="2"/>
  </si>
  <si>
    <t>&lt;5.74</t>
    <phoneticPr fontId="2"/>
  </si>
  <si>
    <t>&lt;5.25</t>
    <phoneticPr fontId="2"/>
  </si>
  <si>
    <t>&lt;5.29</t>
    <phoneticPr fontId="2"/>
  </si>
  <si>
    <t>&lt;5.01</t>
    <phoneticPr fontId="2"/>
  </si>
  <si>
    <t>&lt;5.77</t>
    <phoneticPr fontId="2"/>
  </si>
  <si>
    <t>&lt;4.41</t>
    <phoneticPr fontId="2"/>
  </si>
  <si>
    <t>&lt;4.92</t>
    <phoneticPr fontId="2"/>
  </si>
  <si>
    <t>&lt;9.3</t>
    <phoneticPr fontId="2"/>
  </si>
  <si>
    <t>（株）静環検査センター</t>
    <rPh sb="3" eb="4">
      <t>シズカ</t>
    </rPh>
    <rPh sb="4" eb="5">
      <t>タマキ</t>
    </rPh>
    <rPh sb="5" eb="7">
      <t>ケンサ</t>
    </rPh>
    <phoneticPr fontId="1"/>
  </si>
  <si>
    <t>&lt;4.43</t>
    <phoneticPr fontId="2"/>
  </si>
  <si>
    <t>&lt;5.05</t>
    <phoneticPr fontId="2"/>
  </si>
  <si>
    <t>&lt;9.5</t>
    <phoneticPr fontId="2"/>
  </si>
  <si>
    <t>&lt;6.26</t>
    <phoneticPr fontId="2"/>
  </si>
  <si>
    <t>&lt;6.53</t>
    <phoneticPr fontId="2"/>
  </si>
  <si>
    <t>&lt;13</t>
    <phoneticPr fontId="2"/>
  </si>
  <si>
    <t>&lt;4.21</t>
    <phoneticPr fontId="2"/>
  </si>
  <si>
    <t>&lt;4.99</t>
    <phoneticPr fontId="2"/>
  </si>
  <si>
    <t>&lt;9.2</t>
    <phoneticPr fontId="2"/>
  </si>
  <si>
    <t>&lt;4.28</t>
    <phoneticPr fontId="2"/>
  </si>
  <si>
    <t>&lt;6.48</t>
    <phoneticPr fontId="2"/>
  </si>
  <si>
    <t>&lt;6.05</t>
    <phoneticPr fontId="2"/>
  </si>
  <si>
    <t>&lt;5.75</t>
    <phoneticPr fontId="2"/>
  </si>
  <si>
    <t>&lt;6.60</t>
    <phoneticPr fontId="2"/>
  </si>
  <si>
    <t>&lt;12</t>
    <phoneticPr fontId="2"/>
  </si>
  <si>
    <t>&lt;4.88</t>
    <phoneticPr fontId="2"/>
  </si>
  <si>
    <t>&lt;5.28</t>
    <phoneticPr fontId="2"/>
  </si>
  <si>
    <t>&lt;4.66</t>
    <phoneticPr fontId="2"/>
  </si>
  <si>
    <t>&lt;9.9</t>
    <phoneticPr fontId="2"/>
  </si>
  <si>
    <t>&lt;7.26</t>
    <phoneticPr fontId="2"/>
  </si>
  <si>
    <t>&lt;6.01</t>
    <phoneticPr fontId="2"/>
  </si>
  <si>
    <t>&lt;6.12</t>
    <phoneticPr fontId="2"/>
  </si>
  <si>
    <t>&lt;5.64</t>
    <phoneticPr fontId="2"/>
  </si>
  <si>
    <t>&lt;4.76</t>
    <phoneticPr fontId="2"/>
  </si>
  <si>
    <t>&lt;4.63</t>
    <phoneticPr fontId="2"/>
  </si>
  <si>
    <t>&lt;4.73</t>
    <phoneticPr fontId="2"/>
  </si>
  <si>
    <t>&lt;9.4</t>
    <phoneticPr fontId="2"/>
  </si>
  <si>
    <t>&lt;5.60</t>
    <phoneticPr fontId="2"/>
  </si>
  <si>
    <t>&lt;5.48</t>
    <phoneticPr fontId="2"/>
  </si>
  <si>
    <t>&lt;7.05</t>
    <phoneticPr fontId="2"/>
  </si>
  <si>
    <t>&lt;7.02</t>
    <phoneticPr fontId="2"/>
  </si>
  <si>
    <t>&lt;14</t>
    <phoneticPr fontId="2"/>
  </si>
  <si>
    <t>&lt;4.18</t>
    <phoneticPr fontId="2"/>
  </si>
  <si>
    <t>&lt;5.10</t>
    <phoneticPr fontId="2"/>
  </si>
  <si>
    <t>&lt;5.03</t>
    <phoneticPr fontId="2"/>
  </si>
  <si>
    <t>&lt;4.90</t>
    <phoneticPr fontId="2"/>
  </si>
  <si>
    <t>&lt;5.22</t>
    <phoneticPr fontId="2"/>
  </si>
  <si>
    <t>&lt;4.81</t>
    <phoneticPr fontId="2"/>
  </si>
  <si>
    <t>&lt;4.91</t>
    <phoneticPr fontId="2"/>
  </si>
  <si>
    <t>&lt;4.65</t>
    <phoneticPr fontId="2"/>
  </si>
  <si>
    <t>&lt;9.6</t>
    <phoneticPr fontId="2"/>
  </si>
  <si>
    <t>&lt;6.57</t>
    <phoneticPr fontId="2"/>
  </si>
  <si>
    <t>&lt;7.06</t>
    <phoneticPr fontId="2"/>
  </si>
  <si>
    <t>&lt;6.07</t>
    <phoneticPr fontId="2"/>
  </si>
  <si>
    <t>&lt;4.49</t>
    <phoneticPr fontId="2"/>
  </si>
  <si>
    <t>ユメカサゴ</t>
    <phoneticPr fontId="2"/>
  </si>
  <si>
    <t>&lt;4.93</t>
    <phoneticPr fontId="2"/>
  </si>
  <si>
    <t>&lt;4.45</t>
    <phoneticPr fontId="2"/>
  </si>
  <si>
    <t>&lt;5.42</t>
    <phoneticPr fontId="2"/>
  </si>
  <si>
    <t>&lt;4.14</t>
    <phoneticPr fontId="2"/>
  </si>
  <si>
    <t>&lt;5.18</t>
    <phoneticPr fontId="2"/>
  </si>
  <si>
    <t>&lt;4.72</t>
    <phoneticPr fontId="2"/>
  </si>
  <si>
    <t>&lt;6.41</t>
    <phoneticPr fontId="2"/>
  </si>
  <si>
    <t>&lt;6.06</t>
    <phoneticPr fontId="2"/>
  </si>
  <si>
    <t>気仙沼湾</t>
    <rPh sb="0" eb="4">
      <t>ケセンヌマワン</t>
    </rPh>
    <phoneticPr fontId="2"/>
  </si>
  <si>
    <t>マガキ（養殖）</t>
    <rPh sb="4" eb="6">
      <t>ヨウショク</t>
    </rPh>
    <phoneticPr fontId="2"/>
  </si>
  <si>
    <t>養殖</t>
    <rPh sb="0" eb="2">
      <t>ヨウショク</t>
    </rPh>
    <phoneticPr fontId="9"/>
  </si>
  <si>
    <t>（一財）宮城県公衆衛生協会</t>
  </si>
  <si>
    <t>&lt;20</t>
    <phoneticPr fontId="2"/>
  </si>
  <si>
    <t>南三陸町歌津沖</t>
    <rPh sb="0" eb="1">
      <t>ミナミ</t>
    </rPh>
    <rPh sb="1" eb="4">
      <t>サンリクチョウ</t>
    </rPh>
    <rPh sb="4" eb="6">
      <t>ウタツ</t>
    </rPh>
    <rPh sb="6" eb="7">
      <t>オキ</t>
    </rPh>
    <phoneticPr fontId="2"/>
  </si>
  <si>
    <t>南三陸町志津川沖</t>
    <rPh sb="0" eb="1">
      <t>ミナミ</t>
    </rPh>
    <rPh sb="1" eb="4">
      <t>サンリクチョウ</t>
    </rPh>
    <rPh sb="4" eb="7">
      <t>シヅガワ</t>
    </rPh>
    <rPh sb="7" eb="8">
      <t>オキ</t>
    </rPh>
    <phoneticPr fontId="2"/>
  </si>
  <si>
    <t>追波湾</t>
    <rPh sb="0" eb="3">
      <t>オッパワン</t>
    </rPh>
    <phoneticPr fontId="2"/>
  </si>
  <si>
    <t>女川湾</t>
    <rPh sb="0" eb="3">
      <t>オナガワワン</t>
    </rPh>
    <phoneticPr fontId="2"/>
  </si>
  <si>
    <t>石巻湾東部</t>
    <rPh sb="0" eb="3">
      <t>イシノマキワン</t>
    </rPh>
    <rPh sb="3" eb="5">
      <t>トウブ</t>
    </rPh>
    <phoneticPr fontId="2"/>
  </si>
  <si>
    <t>石巻湾中央部</t>
    <rPh sb="0" eb="3">
      <t>イシノマキワン</t>
    </rPh>
    <rPh sb="3" eb="6">
      <t>チュウオウブ</t>
    </rPh>
    <phoneticPr fontId="2"/>
  </si>
  <si>
    <t>雄勝湾</t>
    <rPh sb="0" eb="3">
      <t>オガツワン</t>
    </rPh>
    <phoneticPr fontId="2"/>
  </si>
  <si>
    <t>マボヤ（養殖）</t>
    <rPh sb="4" eb="6">
      <t>ヨウショク</t>
    </rPh>
    <phoneticPr fontId="2"/>
  </si>
  <si>
    <t>石巻湾西部</t>
    <rPh sb="0" eb="2">
      <t>イシノマキ</t>
    </rPh>
    <rPh sb="2" eb="3">
      <t>ワン</t>
    </rPh>
    <rPh sb="3" eb="5">
      <t>セイブ</t>
    </rPh>
    <phoneticPr fontId="2"/>
  </si>
  <si>
    <t>松島湾</t>
    <rPh sb="0" eb="3">
      <t>マツシマワン</t>
    </rPh>
    <phoneticPr fontId="2"/>
  </si>
  <si>
    <t>ホタテガイ（養殖）</t>
    <rPh sb="6" eb="8">
      <t>ヨウショク</t>
    </rPh>
    <phoneticPr fontId="2"/>
  </si>
  <si>
    <t>マガレイ</t>
  </si>
  <si>
    <t>東北緑化環境保全（株）</t>
  </si>
  <si>
    <t>&lt;4.79</t>
  </si>
  <si>
    <t>&lt;4.41</t>
  </si>
  <si>
    <t>&lt;9.2</t>
  </si>
  <si>
    <t>&lt;4.34</t>
  </si>
  <si>
    <t>&lt;3.73</t>
  </si>
  <si>
    <t>&lt;4.39</t>
  </si>
  <si>
    <t>&lt;4.03</t>
  </si>
  <si>
    <t>&lt;8.4</t>
  </si>
  <si>
    <t>&lt;4.50</t>
  </si>
  <si>
    <t>&lt;3.54</t>
  </si>
  <si>
    <t>&lt;4.75</t>
  </si>
  <si>
    <t>&lt;4.30</t>
  </si>
  <si>
    <t>&lt;9.1</t>
  </si>
  <si>
    <t>ムシガレイ</t>
  </si>
  <si>
    <t>&lt;5.66</t>
  </si>
  <si>
    <t>&lt;4.18</t>
  </si>
  <si>
    <t>&lt;9.8</t>
  </si>
  <si>
    <t>（一財）日本食品検査</t>
  </si>
  <si>
    <t>&lt;5.08</t>
  </si>
  <si>
    <t>&lt;4.11</t>
  </si>
  <si>
    <t>&lt;4.07</t>
  </si>
  <si>
    <t>&lt;4.70</t>
  </si>
  <si>
    <t>&lt;8.8</t>
  </si>
  <si>
    <t>&lt;4.84</t>
  </si>
  <si>
    <t>&lt;4.53</t>
  </si>
  <si>
    <t>&lt;9.4</t>
  </si>
  <si>
    <t>&lt;5.13</t>
  </si>
  <si>
    <t>&lt;4.51</t>
  </si>
  <si>
    <t>&lt;3.67</t>
  </si>
  <si>
    <t>&lt;8.2</t>
  </si>
  <si>
    <t>&lt;4.47</t>
  </si>
  <si>
    <t>&lt;9.7</t>
  </si>
  <si>
    <t>&lt;5.59</t>
  </si>
  <si>
    <t>&lt;9.5</t>
  </si>
  <si>
    <t>&lt;4.67</t>
  </si>
  <si>
    <t>&lt;4.78</t>
  </si>
  <si>
    <t>&lt;4.83</t>
  </si>
  <si>
    <t>&lt;8.7</t>
  </si>
  <si>
    <t>気仙沼市</t>
    <rPh sb="0" eb="4">
      <t>ケセンヌマシ</t>
    </rPh>
    <phoneticPr fontId="3"/>
  </si>
  <si>
    <t>非流通品（出荷予定あり）</t>
    <phoneticPr fontId="9"/>
  </si>
  <si>
    <t>野生</t>
    <phoneticPr fontId="9"/>
  </si>
  <si>
    <t>国による出荷制限（全数検査を条件として一部解除）</t>
    <rPh sb="9" eb="13">
      <t>ゼンスウケンサ</t>
    </rPh>
    <rPh sb="14" eb="16">
      <t>ジョウケン</t>
    </rPh>
    <rPh sb="19" eb="21">
      <t>イチブ</t>
    </rPh>
    <rPh sb="21" eb="23">
      <t>カイジョ</t>
    </rPh>
    <phoneticPr fontId="10"/>
  </si>
  <si>
    <t>非破壊</t>
    <rPh sb="0" eb="3">
      <t>ヒハカイ</t>
    </rPh>
    <phoneticPr fontId="3"/>
  </si>
  <si>
    <t>&lt;50</t>
  </si>
  <si>
    <t>宮城県</t>
    <phoneticPr fontId="2"/>
  </si>
  <si>
    <t>石巻市</t>
    <rPh sb="0" eb="3">
      <t>イシノマキシ</t>
    </rPh>
    <phoneticPr fontId="2"/>
  </si>
  <si>
    <t>野生獣捕獲</t>
    <rPh sb="0" eb="2">
      <t>ヤセイ</t>
    </rPh>
    <rPh sb="2" eb="3">
      <t>ジュウ</t>
    </rPh>
    <rPh sb="3" eb="5">
      <t>ホカク</t>
    </rPh>
    <phoneticPr fontId="2"/>
  </si>
  <si>
    <t>野生鳥獣肉</t>
    <rPh sb="0" eb="2">
      <t>ヤセイ</t>
    </rPh>
    <rPh sb="2" eb="3">
      <t>チョウ</t>
    </rPh>
    <rPh sb="3" eb="5">
      <t>ジュウニク</t>
    </rPh>
    <phoneticPr fontId="9"/>
  </si>
  <si>
    <t>二ホンジカ肉</t>
    <rPh sb="0" eb="1">
      <t>ニ</t>
    </rPh>
    <rPh sb="5" eb="6">
      <t>ニク</t>
    </rPh>
    <phoneticPr fontId="2"/>
  </si>
  <si>
    <t>野生</t>
    <rPh sb="0" eb="2">
      <t>ヤセイ</t>
    </rPh>
    <phoneticPr fontId="9"/>
  </si>
  <si>
    <t>－</t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</si>
  <si>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</si>
  <si>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2"/>
  </si>
  <si>
    <t>&lt;9.14</t>
    <phoneticPr fontId="2"/>
  </si>
  <si>
    <t>&lt;8.88</t>
    <phoneticPr fontId="2"/>
  </si>
  <si>
    <t>大崎市</t>
    <rPh sb="0" eb="3">
      <t>オオサキシ</t>
    </rPh>
    <phoneticPr fontId="2"/>
  </si>
  <si>
    <t>イノシシ肉</t>
    <phoneticPr fontId="2"/>
  </si>
  <si>
    <t>&lt;9.91</t>
    <phoneticPr fontId="2"/>
  </si>
  <si>
    <t>&lt;8.46</t>
    <phoneticPr fontId="2"/>
  </si>
  <si>
    <t>&lt;7.70</t>
    <phoneticPr fontId="2"/>
  </si>
  <si>
    <t>&lt;8.33</t>
    <phoneticPr fontId="2"/>
  </si>
  <si>
    <t>&lt;8.73</t>
    <phoneticPr fontId="2"/>
  </si>
  <si>
    <t>&lt;9.24</t>
    <phoneticPr fontId="2"/>
  </si>
  <si>
    <t>&lt;9.20</t>
    <phoneticPr fontId="2"/>
  </si>
  <si>
    <t>&lt;8.52</t>
    <phoneticPr fontId="2"/>
  </si>
  <si>
    <t>&lt;9.63</t>
    <phoneticPr fontId="2"/>
  </si>
  <si>
    <t>&lt;9.18</t>
    <phoneticPr fontId="2"/>
  </si>
  <si>
    <t>&lt;9.30</t>
    <phoneticPr fontId="2"/>
  </si>
  <si>
    <t>&lt;9.32</t>
    <phoneticPr fontId="2"/>
  </si>
  <si>
    <t>&lt;9.92</t>
    <phoneticPr fontId="2"/>
  </si>
  <si>
    <t>&lt;9.35</t>
    <phoneticPr fontId="2"/>
  </si>
  <si>
    <t>女川町</t>
    <rPh sb="0" eb="3">
      <t>オナガワチョウ</t>
    </rPh>
    <phoneticPr fontId="2"/>
  </si>
  <si>
    <t>&lt;8.55</t>
    <phoneticPr fontId="2"/>
  </si>
  <si>
    <t>&lt;9.45</t>
    <phoneticPr fontId="2"/>
  </si>
  <si>
    <t>不明</t>
    <rPh sb="0" eb="2">
      <t>フメイ</t>
    </rPh>
    <phoneticPr fontId="9"/>
  </si>
  <si>
    <t>&lt;8.92</t>
    <phoneticPr fontId="2"/>
  </si>
  <si>
    <t>&lt;8.80</t>
    <phoneticPr fontId="2"/>
  </si>
  <si>
    <t>野生獣捕獲</t>
    <rPh sb="0" eb="3">
      <t>ヤセイジュウ</t>
    </rPh>
    <rPh sb="3" eb="5">
      <t>ホカク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</si>
  <si>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</si>
  <si>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ニホンジカ肉</t>
    <rPh sb="5" eb="6">
      <t>ニク</t>
    </rPh>
    <phoneticPr fontId="2"/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</si>
  <si>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</si>
  <si>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&lt;9.88</t>
  </si>
  <si>
    <t>&lt;9.49</t>
  </si>
  <si>
    <t>仙台市</t>
    <rPh sb="0" eb="3">
      <t>センダイシ</t>
    </rPh>
    <phoneticPr fontId="2"/>
  </si>
  <si>
    <t>イノシシ肉</t>
    <rPh sb="4" eb="5">
      <t>ニク</t>
    </rPh>
    <phoneticPr fontId="2"/>
  </si>
  <si>
    <t>&lt;9.40</t>
  </si>
  <si>
    <t>&lt;9.62</t>
  </si>
  <si>
    <t>&lt;19</t>
  </si>
  <si>
    <t>村田町</t>
    <rPh sb="0" eb="3">
      <t>ムラタマチ</t>
    </rPh>
    <phoneticPr fontId="2"/>
  </si>
  <si>
    <t>&lt;7.80</t>
  </si>
  <si>
    <t>&lt;9.41</t>
  </si>
  <si>
    <t>&lt;17</t>
  </si>
  <si>
    <t>大和町</t>
    <rPh sb="0" eb="3">
      <t>タイワチョウ</t>
    </rPh>
    <phoneticPr fontId="2"/>
  </si>
  <si>
    <t>&lt;9.77</t>
  </si>
  <si>
    <t>白石市</t>
    <rPh sb="0" eb="3">
      <t>シロイシシ</t>
    </rPh>
    <phoneticPr fontId="2"/>
  </si>
  <si>
    <t>&lt;9.04</t>
  </si>
  <si>
    <t>&lt;9.11</t>
  </si>
  <si>
    <t>&lt;9.00</t>
  </si>
  <si>
    <t>&lt;9.24</t>
  </si>
  <si>
    <t>七ヶ宿町</t>
    <rPh sb="0" eb="4">
      <t>シチガシュクマチ</t>
    </rPh>
    <phoneticPr fontId="2"/>
  </si>
  <si>
    <t>&lt;9.72</t>
  </si>
  <si>
    <t>&lt;8.59</t>
  </si>
  <si>
    <t>&lt;9.07</t>
  </si>
  <si>
    <t>宮城県</t>
    <rPh sb="0" eb="3">
      <t>ミヤギケン</t>
    </rPh>
    <phoneticPr fontId="13"/>
  </si>
  <si>
    <t>宮城県刈田郡蔵王町</t>
  </si>
  <si>
    <t>流通品</t>
    <rPh sb="0" eb="2">
      <t>リュウツウ</t>
    </rPh>
    <rPh sb="2" eb="3">
      <t>ヒン</t>
    </rPh>
    <phoneticPr fontId="14"/>
  </si>
  <si>
    <t>その他</t>
  </si>
  <si>
    <t>梅干し</t>
  </si>
  <si>
    <t/>
  </si>
  <si>
    <t>制限なし</t>
    <rPh sb="0" eb="2">
      <t>セイゲン</t>
    </rPh>
    <phoneticPr fontId="14"/>
  </si>
  <si>
    <t>NaI</t>
  </si>
  <si>
    <t>&lt;25</t>
  </si>
  <si>
    <t>宮城県石巻市</t>
  </si>
  <si>
    <t>キムチ</t>
  </si>
  <si>
    <t>青森県</t>
  </si>
  <si>
    <t>そうざい（いわし水煮）</t>
  </si>
  <si>
    <t>福島県</t>
  </si>
  <si>
    <t>畜産物</t>
    <rPh sb="0" eb="3">
      <t>チクサンブツ</t>
    </rPh>
    <phoneticPr fontId="15"/>
  </si>
  <si>
    <t>豚肉</t>
  </si>
  <si>
    <t>宮城県仙台市</t>
  </si>
  <si>
    <t>牛肉</t>
  </si>
  <si>
    <t>牛乳・乳児用食品</t>
  </si>
  <si>
    <t>乳飲料</t>
  </si>
  <si>
    <t>&lt;3.17</t>
  </si>
  <si>
    <t>&lt;7.1</t>
  </si>
  <si>
    <t>宮城県黒川郡大和町</t>
  </si>
  <si>
    <t>&lt;2.77</t>
  </si>
  <si>
    <t>&lt;5.6</t>
  </si>
  <si>
    <t>ヨーグルト</t>
  </si>
  <si>
    <t>流通品</t>
    <rPh sb="0" eb="2">
      <t>リュウツウ</t>
    </rPh>
    <rPh sb="2" eb="3">
      <t>ヒン</t>
    </rPh>
    <phoneticPr fontId="2"/>
  </si>
  <si>
    <t>水産物</t>
    <rPh sb="0" eb="3">
      <t>スイサンブツ</t>
    </rPh>
    <phoneticPr fontId="2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</si>
  <si>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2"/>
  </si>
  <si>
    <t>アカカマス</t>
    <phoneticPr fontId="2"/>
  </si>
  <si>
    <t>岩手県</t>
    <rPh sb="0" eb="3">
      <t>イワテケン</t>
    </rPh>
    <phoneticPr fontId="9"/>
  </si>
  <si>
    <t>岩手県沖</t>
    <rPh sb="0" eb="4">
      <t>イワテケンオキ</t>
    </rPh>
    <phoneticPr fontId="2"/>
  </si>
  <si>
    <t>クロアナゴ</t>
    <phoneticPr fontId="2"/>
  </si>
  <si>
    <t>流通品</t>
    <rPh sb="0" eb="2">
      <t>リュウツウ</t>
    </rPh>
    <rPh sb="2" eb="3">
      <t>ヒン</t>
    </rPh>
    <phoneticPr fontId="10"/>
  </si>
  <si>
    <t>ババガレイ</t>
    <phoneticPr fontId="2"/>
  </si>
  <si>
    <t>&lt;20</t>
  </si>
  <si>
    <t>新潟県</t>
    <rPh sb="0" eb="3">
      <t>ニイガタケン</t>
    </rPh>
    <phoneticPr fontId="16"/>
  </si>
  <si>
    <t>佐渡市</t>
    <rPh sb="0" eb="3">
      <t>サドシ</t>
    </rPh>
    <phoneticPr fontId="2"/>
  </si>
  <si>
    <t>しいたけ</t>
    <phoneticPr fontId="2"/>
  </si>
  <si>
    <t>栽培</t>
    <rPh sb="0" eb="2">
      <t>サイバイ</t>
    </rPh>
    <phoneticPr fontId="9"/>
  </si>
  <si>
    <t>露地栽培</t>
    <rPh sb="0" eb="4">
      <t>ロジサイバイ</t>
    </rPh>
    <phoneticPr fontId="2"/>
  </si>
  <si>
    <t>（一社）県央研究所</t>
    <rPh sb="1" eb="3">
      <t>イッシャ</t>
    </rPh>
    <rPh sb="4" eb="9">
      <t>ケンオウケンキュウジョ</t>
    </rPh>
    <phoneticPr fontId="9"/>
  </si>
  <si>
    <t>&lt;3.9</t>
    <phoneticPr fontId="2"/>
  </si>
  <si>
    <t>&lt;4.3</t>
    <phoneticPr fontId="2"/>
  </si>
  <si>
    <t>&lt;8.2</t>
    <phoneticPr fontId="2"/>
  </si>
  <si>
    <t>十日町市</t>
    <rPh sb="0" eb="4">
      <t>トオカマチシ</t>
    </rPh>
    <phoneticPr fontId="2"/>
  </si>
  <si>
    <t>ツキノワグマ</t>
  </si>
  <si>
    <t>&lt;2.6</t>
    <phoneticPr fontId="2"/>
  </si>
  <si>
    <t>神奈川県</t>
    <rPh sb="0" eb="4">
      <t>カナガワケン</t>
    </rPh>
    <phoneticPr fontId="17"/>
  </si>
  <si>
    <t>神奈川県</t>
    <rPh sb="0" eb="4">
      <t>カナガワケン</t>
    </rPh>
    <phoneticPr fontId="10"/>
  </si>
  <si>
    <t>小坪漁港沖
北緯35度17分、東経139度33分</t>
    <phoneticPr fontId="2"/>
  </si>
  <si>
    <t>カワハギ</t>
  </si>
  <si>
    <t>天然</t>
    <rPh sb="0" eb="2">
      <t>テンネン</t>
    </rPh>
    <phoneticPr fontId="10"/>
  </si>
  <si>
    <t>制限なし</t>
    <rPh sb="0" eb="2">
      <t>セイゲン</t>
    </rPh>
    <phoneticPr fontId="18"/>
  </si>
  <si>
    <t>(株)ＫＡＮＳＯテクノス</t>
    <phoneticPr fontId="2"/>
  </si>
  <si>
    <t>&lt;4.04</t>
    <phoneticPr fontId="2"/>
  </si>
  <si>
    <t>&lt;3.65</t>
    <phoneticPr fontId="2"/>
  </si>
  <si>
    <t>&lt;7.7</t>
    <phoneticPr fontId="2"/>
  </si>
  <si>
    <t>チダイ</t>
  </si>
  <si>
    <t>&lt;4.32</t>
    <phoneticPr fontId="2"/>
  </si>
  <si>
    <t>タカノハダイ</t>
  </si>
  <si>
    <t>&lt;8.8</t>
    <phoneticPr fontId="2"/>
  </si>
  <si>
    <t>ニザダイ</t>
  </si>
  <si>
    <t>&lt;3.27</t>
    <phoneticPr fontId="2"/>
  </si>
  <si>
    <t>&lt;4.02</t>
    <phoneticPr fontId="2"/>
  </si>
  <si>
    <t>カサゴ</t>
  </si>
  <si>
    <t>&lt;4.47</t>
    <phoneticPr fontId="2"/>
  </si>
  <si>
    <t>オオシタビラメ</t>
  </si>
  <si>
    <t>&lt;4.33</t>
    <phoneticPr fontId="2"/>
  </si>
  <si>
    <t>&lt;4.79</t>
    <phoneticPr fontId="2"/>
  </si>
  <si>
    <t>ホウボウ</t>
  </si>
  <si>
    <t>&lt;3.96</t>
    <phoneticPr fontId="2"/>
  </si>
  <si>
    <t>&lt;4.05</t>
    <phoneticPr fontId="2"/>
  </si>
  <si>
    <t>船橋市</t>
    <rPh sb="0" eb="3">
      <t>フナバシシ</t>
    </rPh>
    <phoneticPr fontId="2"/>
  </si>
  <si>
    <t>コメ</t>
    <phoneticPr fontId="2"/>
  </si>
  <si>
    <t>（財）　千葉県薬剤師会検査センター</t>
    <rPh sb="1" eb="2">
      <t>ザイ</t>
    </rPh>
    <rPh sb="4" eb="7">
      <t>チバケン</t>
    </rPh>
    <rPh sb="7" eb="11">
      <t>ヤクザイシカイ</t>
    </rPh>
    <rPh sb="11" eb="13">
      <t>ケンサ</t>
    </rPh>
    <phoneticPr fontId="2"/>
  </si>
  <si>
    <t>&lt;2.50</t>
    <phoneticPr fontId="2"/>
  </si>
  <si>
    <t>&lt;5.00</t>
    <phoneticPr fontId="2"/>
  </si>
  <si>
    <t>茨城県</t>
    <rPh sb="0" eb="3">
      <t>イバラキケン</t>
    </rPh>
    <phoneticPr fontId="9"/>
  </si>
  <si>
    <t>ピーマン</t>
    <phoneticPr fontId="2"/>
  </si>
  <si>
    <t>千葉県</t>
    <rPh sb="0" eb="3">
      <t>チバケン</t>
    </rPh>
    <phoneticPr fontId="9"/>
  </si>
  <si>
    <t>サトイモ</t>
    <phoneticPr fontId="2"/>
  </si>
  <si>
    <t>長野県</t>
    <rPh sb="0" eb="3">
      <t>ナガノケン</t>
    </rPh>
    <phoneticPr fontId="9"/>
  </si>
  <si>
    <t>エリンギ</t>
    <phoneticPr fontId="2"/>
  </si>
  <si>
    <t>不明</t>
    <rPh sb="0" eb="2">
      <t>フメイ</t>
    </rPh>
    <phoneticPr fontId="2"/>
  </si>
  <si>
    <t>メカジキ</t>
    <phoneticPr fontId="2"/>
  </si>
  <si>
    <t>福島県</t>
    <rPh sb="0" eb="3">
      <t>フクシマケン</t>
    </rPh>
    <phoneticPr fontId="9"/>
  </si>
  <si>
    <t>ナシ</t>
    <phoneticPr fontId="2"/>
  </si>
  <si>
    <t>群馬県</t>
    <rPh sb="0" eb="3">
      <t>グンマケン</t>
    </rPh>
    <phoneticPr fontId="9"/>
  </si>
  <si>
    <t>トマト</t>
    <phoneticPr fontId="2"/>
  </si>
  <si>
    <t>アジ</t>
    <phoneticPr fontId="2"/>
  </si>
  <si>
    <t>サツマイモ</t>
    <phoneticPr fontId="2"/>
  </si>
  <si>
    <t>畜産物</t>
    <rPh sb="0" eb="3">
      <t>チクサンブツ</t>
    </rPh>
    <phoneticPr fontId="9"/>
  </si>
  <si>
    <t>牛肉</t>
    <rPh sb="0" eb="2">
      <t>ギュウニク</t>
    </rPh>
    <phoneticPr fontId="2"/>
  </si>
  <si>
    <t>山形県</t>
    <rPh sb="0" eb="3">
      <t>ヤマガタケン</t>
    </rPh>
    <phoneticPr fontId="2"/>
  </si>
  <si>
    <t>山形県</t>
    <rPh sb="0" eb="3">
      <t>ヤマガタケン</t>
    </rPh>
    <phoneticPr fontId="9"/>
  </si>
  <si>
    <t>上山市</t>
    <rPh sb="0" eb="3">
      <t>カミノヤマシ</t>
    </rPh>
    <phoneticPr fontId="2"/>
  </si>
  <si>
    <t>ムキタケ</t>
    <phoneticPr fontId="2"/>
  </si>
  <si>
    <t>日本環境科学株式会社</t>
    <rPh sb="0" eb="6">
      <t>ニホンカンキョウカガク</t>
    </rPh>
    <rPh sb="6" eb="10">
      <t>カブシキガイシャ</t>
    </rPh>
    <phoneticPr fontId="2"/>
  </si>
  <si>
    <t>&lt;6.3</t>
    <phoneticPr fontId="2"/>
  </si>
  <si>
    <t>&lt;5.0</t>
    <phoneticPr fontId="2"/>
  </si>
  <si>
    <t>マスタケ</t>
    <phoneticPr fontId="2"/>
  </si>
  <si>
    <t>&lt;6.7</t>
    <phoneticPr fontId="2"/>
  </si>
  <si>
    <t>&lt;16</t>
    <phoneticPr fontId="2"/>
  </si>
  <si>
    <t>&lt;2.3</t>
    <phoneticPr fontId="2"/>
  </si>
  <si>
    <t>京都府</t>
    <rPh sb="0" eb="3">
      <t>キョウトフ</t>
    </rPh>
    <phoneticPr fontId="2"/>
  </si>
  <si>
    <t>和歌山県</t>
    <rPh sb="0" eb="4">
      <t>ワカヤマケン</t>
    </rPh>
    <phoneticPr fontId="9"/>
  </si>
  <si>
    <t>大根</t>
    <rPh sb="0" eb="2">
      <t>ダイコン</t>
    </rPh>
    <phoneticPr fontId="2"/>
  </si>
  <si>
    <t>栽培</t>
    <rPh sb="0" eb="2">
      <t>サイバイ</t>
    </rPh>
    <phoneticPr fontId="2"/>
  </si>
  <si>
    <t>京都府保健環境研究所</t>
    <rPh sb="0" eb="10">
      <t>キョウトフホケンカンキョウケンキュウショ</t>
    </rPh>
    <phoneticPr fontId="2"/>
  </si>
  <si>
    <t>&lt; 3.1</t>
    <phoneticPr fontId="2"/>
  </si>
  <si>
    <t>&lt; 2.9</t>
    <phoneticPr fontId="2"/>
  </si>
  <si>
    <t>&lt; 6.0</t>
    <phoneticPr fontId="2"/>
  </si>
  <si>
    <t>長崎県</t>
    <rPh sb="0" eb="3">
      <t>ナガサキケン</t>
    </rPh>
    <phoneticPr fontId="9"/>
  </si>
  <si>
    <t>&lt; 2.8</t>
    <phoneticPr fontId="2"/>
  </si>
  <si>
    <t>&lt; 3.2</t>
    <phoneticPr fontId="2"/>
  </si>
  <si>
    <t>横浜市</t>
    <rPh sb="0" eb="3">
      <t>ヨコハマシ</t>
    </rPh>
    <phoneticPr fontId="9"/>
  </si>
  <si>
    <t>横浜市</t>
    <rPh sb="0" eb="2">
      <t>ヨコハマ</t>
    </rPh>
    <rPh sb="2" eb="3">
      <t>シ</t>
    </rPh>
    <phoneticPr fontId="9"/>
  </si>
  <si>
    <t>日立鹿島沖</t>
    <rPh sb="0" eb="4">
      <t>ヒタチカシマ</t>
    </rPh>
    <rPh sb="4" eb="5">
      <t>オキ</t>
    </rPh>
    <phoneticPr fontId="2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</si>
  <si>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9"/>
  </si>
  <si>
    <t>&lt;3.08</t>
    <phoneticPr fontId="9"/>
  </si>
  <si>
    <t>&lt;3.49</t>
    <phoneticPr fontId="9"/>
  </si>
  <si>
    <t>&lt;6.6</t>
    <phoneticPr fontId="9"/>
  </si>
  <si>
    <t>三陸北部沖</t>
    <rPh sb="0" eb="2">
      <t>サンリク</t>
    </rPh>
    <rPh sb="2" eb="4">
      <t>ホクブ</t>
    </rPh>
    <rPh sb="4" eb="5">
      <t>オキ</t>
    </rPh>
    <phoneticPr fontId="2"/>
  </si>
  <si>
    <t>&lt;3.39</t>
    <phoneticPr fontId="9"/>
  </si>
  <si>
    <t>&lt;3.26</t>
    <phoneticPr fontId="9"/>
  </si>
  <si>
    <t>&lt;6.7</t>
    <phoneticPr fontId="9"/>
  </si>
  <si>
    <t>大阪市</t>
    <rPh sb="0" eb="3">
      <t>オオサカシ</t>
    </rPh>
    <phoneticPr fontId="2"/>
  </si>
  <si>
    <t>製造所：岡山県</t>
    <rPh sb="0" eb="3">
      <t>セイゾウショ</t>
    </rPh>
    <rPh sb="4" eb="7">
      <t>オカヤマケン</t>
    </rPh>
    <phoneticPr fontId="9"/>
  </si>
  <si>
    <t>流通品</t>
  </si>
  <si>
    <t>すき焼きのたれ</t>
    <rPh sb="2" eb="3">
      <t>ヤ</t>
    </rPh>
    <phoneticPr fontId="9"/>
  </si>
  <si>
    <t>制限なし</t>
  </si>
  <si>
    <t>大阪市保健所
東部生活衛生監視事務所</t>
    <rPh sb="0" eb="3">
      <t>オオサカシ</t>
    </rPh>
    <rPh sb="3" eb="6">
      <t>ホケンショ</t>
    </rPh>
    <rPh sb="7" eb="18">
      <t>トウブセイカツエイセイカンシジムショ</t>
    </rPh>
    <phoneticPr fontId="9"/>
  </si>
  <si>
    <t>製造所：茨城県</t>
    <rPh sb="0" eb="3">
      <t>セイゾウショ</t>
    </rPh>
    <rPh sb="4" eb="7">
      <t>イバラキケン</t>
    </rPh>
    <phoneticPr fontId="9"/>
  </si>
  <si>
    <t>焼肉のたれ</t>
    <rPh sb="0" eb="2">
      <t>ヤキニク</t>
    </rPh>
    <phoneticPr fontId="9"/>
  </si>
  <si>
    <t>製造者：埼玉県</t>
    <rPh sb="0" eb="3">
      <t>セイゾウシャ</t>
    </rPh>
    <rPh sb="4" eb="7">
      <t>サイタマケン</t>
    </rPh>
    <phoneticPr fontId="9"/>
  </si>
  <si>
    <t>濃厚ソース</t>
    <rPh sb="0" eb="2">
      <t>ノウコウ</t>
    </rPh>
    <phoneticPr fontId="9"/>
  </si>
  <si>
    <t>製造所：福岡県</t>
    <rPh sb="0" eb="3">
      <t>セイゾウショ</t>
    </rPh>
    <rPh sb="4" eb="7">
      <t>フクオカケン</t>
    </rPh>
    <phoneticPr fontId="9"/>
  </si>
  <si>
    <t>鍋用スープ（ストレートタイプ）</t>
    <rPh sb="0" eb="2">
      <t>ナベヨウ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</si>
</sst>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\.m\.d;@"/>
    <numFmt numFmtId="179" formatCode="0.0_ "/>
    <numFmt numFmtId="180" formatCode="0_);[Red]\(0\)"/>
    <numFmt numFmtId="181" formatCode="0.0"/>
    <numFmt numFmtId="182" formatCode="0.000"/>
  </numFmts>
  <fonts count="2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indexed="8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2"/>
      <color rgb="FF3F3F3F"/>
      <name val="ＭＳ 明朝"/>
      <family val="2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201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6" fillId="0" borderId="0" xfId="0" applyFont="1"/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176" fontId="7" fillId="2" borderId="0" xfId="0" applyNumberFormat="1" applyFont="1" applyFill="1" applyAlignment="1">
      <alignment vertical="center"/>
    </xf>
    <xf numFmtId="0" fontId="7" fillId="2" borderId="1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32" xfId="0" applyNumberFormat="1" applyFont="1" applyFill="1" applyBorder="1" applyAlignment="1">
      <alignment horizontal="center" vertical="center" wrapText="1"/>
    </xf>
    <xf numFmtId="176" fontId="3" fillId="2" borderId="14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0" xfId="0" applyFont="1" applyAlignment="1">
      <alignment vertical="center"/>
    </xf>
    <xf numFmtId="176" fontId="7" fillId="0" borderId="0" xfId="0" applyNumberFormat="1" applyFont="1" applyAlignment="1">
      <alignment vertical="center"/>
    </xf>
    <xf numFmtId="0" fontId="8" fillId="2" borderId="0" xfId="0" applyFont="1" applyFill="1" applyAlignment="1">
      <alignment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vertical="center" wrapText="1"/>
    </xf>
    <xf numFmtId="176" fontId="3" fillId="0" borderId="20" xfId="0" applyNumberFormat="1" applyFont="1" applyBorder="1" applyAlignment="1">
      <alignment horizontal="center" vertical="center" wrapText="1"/>
    </xf>
    <xf numFmtId="176" fontId="3" fillId="0" borderId="21" xfId="0" applyNumberFormat="1" applyFont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176" fontId="3" fillId="0" borderId="35" xfId="0" applyNumberFormat="1" applyFont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2" borderId="39" xfId="0" applyNumberFormat="1" applyFont="1" applyFill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57" fontId="3" fillId="2" borderId="44" xfId="0" applyNumberFormat="1" applyFont="1" applyFill="1" applyBorder="1" applyAlignment="1">
      <alignment horizontal="center" vertical="center"/>
    </xf>
    <xf numFmtId="176" fontId="3" fillId="2" borderId="41" xfId="0" applyNumberFormat="1" applyFont="1" applyFill="1" applyBorder="1" applyAlignment="1">
      <alignment horizontal="center" vertical="center"/>
    </xf>
    <xf numFmtId="176" fontId="3" fillId="2" borderId="45" xfId="0" applyNumberFormat="1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57" fontId="5" fillId="2" borderId="26" xfId="0" applyNumberFormat="1" applyFont="1" applyFill="1" applyBorder="1" applyAlignment="1">
      <alignment horizontal="center" vertical="center"/>
    </xf>
    <xf numFmtId="57" fontId="5" fillId="2" borderId="41" xfId="0" applyNumberFormat="1" applyFont="1" applyFill="1" applyBorder="1" applyAlignment="1">
      <alignment horizontal="center" vertical="center"/>
    </xf>
    <xf numFmtId="57" fontId="5" fillId="2" borderId="45" xfId="0" applyNumberFormat="1" applyFont="1" applyFill="1" applyBorder="1" applyAlignment="1">
      <alignment horizontal="center" vertical="center"/>
    </xf>
    <xf numFmtId="179" fontId="5" fillId="2" borderId="26" xfId="0" applyNumberFormat="1" applyFont="1" applyFill="1" applyBorder="1" applyAlignment="1">
      <alignment horizontal="center" vertical="center"/>
    </xf>
    <xf numFmtId="179" fontId="5" fillId="2" borderId="25" xfId="0" applyNumberFormat="1" applyFont="1" applyFill="1" applyBorder="1" applyAlignment="1">
      <alignment horizontal="center" vertical="center"/>
    </xf>
    <xf numFmtId="180" fontId="5" fillId="2" borderId="25" xfId="0" applyNumberFormat="1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179" fontId="5" fillId="0" borderId="25" xfId="0" applyNumberFormat="1" applyFont="1" applyBorder="1" applyAlignment="1">
      <alignment horizontal="center" vertical="center"/>
    </xf>
    <xf numFmtId="0" fontId="3" fillId="2" borderId="37" xfId="2" applyFont="1" applyFill="1" applyBorder="1" applyAlignment="1">
      <alignment horizontal="center" vertical="center"/>
    </xf>
    <xf numFmtId="0" fontId="3" fillId="2" borderId="38" xfId="2" applyFont="1" applyFill="1" applyBorder="1" applyAlignment="1">
      <alignment horizontal="center" vertical="center"/>
    </xf>
    <xf numFmtId="0" fontId="3" fillId="2" borderId="39" xfId="2" applyFont="1" applyFill="1" applyBorder="1" applyAlignment="1">
      <alignment horizontal="center" vertical="center"/>
    </xf>
    <xf numFmtId="0" fontId="3" fillId="2" borderId="40" xfId="2" applyFont="1" applyFill="1" applyBorder="1" applyAlignment="1">
      <alignment horizontal="center" vertical="center"/>
    </xf>
    <xf numFmtId="0" fontId="3" fillId="2" borderId="41" xfId="2" applyFont="1" applyFill="1" applyBorder="1" applyAlignment="1">
      <alignment horizontal="center" vertical="center"/>
    </xf>
    <xf numFmtId="0" fontId="3" fillId="2" borderId="42" xfId="2" applyFont="1" applyFill="1" applyBorder="1" applyAlignment="1">
      <alignment horizontal="center" vertical="center"/>
    </xf>
    <xf numFmtId="57" fontId="3" fillId="2" borderId="38" xfId="2" applyNumberFormat="1" applyFont="1" applyFill="1" applyBorder="1" applyAlignment="1">
      <alignment horizontal="center" vertical="center"/>
    </xf>
    <xf numFmtId="176" fontId="3" fillId="2" borderId="39" xfId="2" applyNumberFormat="1" applyFont="1" applyFill="1" applyBorder="1" applyAlignment="1">
      <alignment horizontal="center" vertical="center"/>
    </xf>
    <xf numFmtId="176" fontId="3" fillId="2" borderId="42" xfId="2" applyNumberFormat="1" applyFont="1" applyFill="1" applyBorder="1" applyAlignment="1">
      <alignment horizontal="center" vertical="center"/>
    </xf>
    <xf numFmtId="2" fontId="3" fillId="2" borderId="37" xfId="2" applyNumberFormat="1" applyFont="1" applyFill="1" applyBorder="1" applyAlignment="1">
      <alignment horizontal="center" vertical="center"/>
    </xf>
    <xf numFmtId="0" fontId="3" fillId="2" borderId="46" xfId="2" applyFont="1" applyFill="1" applyBorder="1" applyAlignment="1">
      <alignment horizontal="center" vertical="center"/>
    </xf>
    <xf numFmtId="0" fontId="3" fillId="2" borderId="25" xfId="2" applyFont="1" applyFill="1" applyBorder="1" applyAlignment="1">
      <alignment horizontal="center" vertical="center"/>
    </xf>
    <xf numFmtId="2" fontId="3" fillId="2" borderId="25" xfId="2" applyNumberFormat="1" applyFont="1" applyFill="1" applyBorder="1" applyAlignment="1">
      <alignment horizontal="center" vertical="center"/>
    </xf>
    <xf numFmtId="181" fontId="3" fillId="2" borderId="46" xfId="2" applyNumberFormat="1" applyFont="1" applyFill="1" applyBorder="1" applyAlignment="1">
      <alignment horizontal="center" vertical="center"/>
    </xf>
    <xf numFmtId="0" fontId="3" fillId="3" borderId="37" xfId="2" applyFont="1" applyFill="1" applyBorder="1" applyAlignment="1">
      <alignment horizontal="center" vertical="center"/>
    </xf>
    <xf numFmtId="0" fontId="3" fillId="3" borderId="43" xfId="2" applyFont="1" applyFill="1" applyBorder="1" applyAlignment="1">
      <alignment horizontal="center" vertical="center"/>
    </xf>
    <xf numFmtId="0" fontId="3" fillId="2" borderId="44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0" borderId="25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/>
    </xf>
    <xf numFmtId="0" fontId="3" fillId="0" borderId="39" xfId="2" applyFont="1" applyBorder="1" applyAlignment="1">
      <alignment horizontal="center" vertical="center"/>
    </xf>
    <xf numFmtId="0" fontId="3" fillId="0" borderId="44" xfId="2" applyFont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1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57" fontId="3" fillId="0" borderId="38" xfId="2" applyNumberFormat="1" applyFont="1" applyBorder="1" applyAlignment="1">
      <alignment horizontal="center" vertical="center"/>
    </xf>
    <xf numFmtId="176" fontId="3" fillId="0" borderId="39" xfId="2" applyNumberFormat="1" applyFont="1" applyBorder="1" applyAlignment="1">
      <alignment horizontal="center" vertical="center"/>
    </xf>
    <xf numFmtId="176" fontId="3" fillId="0" borderId="42" xfId="2" applyNumberFormat="1" applyFont="1" applyBorder="1" applyAlignment="1">
      <alignment horizontal="center" vertical="center"/>
    </xf>
    <xf numFmtId="0" fontId="3" fillId="0" borderId="46" xfId="2" applyFont="1" applyBorder="1" applyAlignment="1">
      <alignment horizontal="center" vertical="center"/>
    </xf>
    <xf numFmtId="179" fontId="3" fillId="2" borderId="46" xfId="2" applyNumberFormat="1" applyFont="1" applyFill="1" applyBorder="1" applyAlignment="1">
      <alignment horizontal="center" vertical="center"/>
    </xf>
    <xf numFmtId="0" fontId="3" fillId="2" borderId="45" xfId="2" applyFont="1" applyFill="1" applyBorder="1" applyAlignment="1">
      <alignment horizontal="center" vertical="center"/>
    </xf>
    <xf numFmtId="0" fontId="3" fillId="0" borderId="45" xfId="2" applyFont="1" applyBorder="1" applyAlignment="1">
      <alignment horizontal="center" vertical="center"/>
    </xf>
    <xf numFmtId="2" fontId="3" fillId="2" borderId="46" xfId="2" applyNumberFormat="1" applyFont="1" applyFill="1" applyBorder="1" applyAlignment="1">
      <alignment horizontal="center" vertical="center"/>
    </xf>
    <xf numFmtId="0" fontId="3" fillId="0" borderId="43" xfId="2" applyFont="1" applyBorder="1" applyAlignment="1">
      <alignment horizontal="center" vertical="center"/>
    </xf>
    <xf numFmtId="176" fontId="3" fillId="2" borderId="20" xfId="2" applyNumberFormat="1" applyFont="1" applyFill="1" applyBorder="1" applyAlignment="1">
      <alignment horizontal="center" vertical="center"/>
    </xf>
    <xf numFmtId="176" fontId="3" fillId="2" borderId="45" xfId="2" applyNumberFormat="1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0" borderId="45" xfId="0" applyNumberFormat="1" applyFont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179" fontId="3" fillId="2" borderId="25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176" fontId="3" fillId="2" borderId="45" xfId="0" applyNumberFormat="1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176" fontId="3" fillId="2" borderId="47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2" borderId="48" xfId="0" applyNumberFormat="1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 wrapText="1"/>
    </xf>
    <xf numFmtId="2" fontId="3" fillId="2" borderId="25" xfId="0" applyNumberFormat="1" applyFont="1" applyFill="1" applyBorder="1" applyAlignment="1">
      <alignment horizontal="center" vertical="center" wrapText="1"/>
    </xf>
    <xf numFmtId="181" fontId="3" fillId="2" borderId="25" xfId="0" applyNumberFormat="1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57" fontId="3" fillId="2" borderId="44" xfId="0" applyNumberFormat="1" applyFont="1" applyFill="1" applyBorder="1" applyAlignment="1">
      <alignment horizontal="center" vertical="center" wrapText="1"/>
    </xf>
    <xf numFmtId="2" fontId="3" fillId="2" borderId="41" xfId="0" applyNumberFormat="1" applyFont="1" applyFill="1" applyBorder="1" applyAlignment="1">
      <alignment horizontal="center" vertical="center" wrapText="1"/>
    </xf>
    <xf numFmtId="181" fontId="3" fillId="2" borderId="43" xfId="0" applyNumberFormat="1" applyFont="1" applyFill="1" applyBorder="1" applyAlignment="1">
      <alignment horizontal="center" vertical="center" wrapText="1"/>
    </xf>
    <xf numFmtId="181" fontId="3" fillId="3" borderId="43" xfId="0" applyNumberFormat="1" applyFont="1" applyFill="1" applyBorder="1" applyAlignment="1">
      <alignment horizontal="center" vertical="center" wrapText="1"/>
    </xf>
    <xf numFmtId="181" fontId="3" fillId="2" borderId="26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181" fontId="3" fillId="2" borderId="18" xfId="0" applyNumberFormat="1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182" fontId="3" fillId="3" borderId="37" xfId="0" applyNumberFormat="1" applyFont="1" applyFill="1" applyBorder="1" applyAlignment="1">
      <alignment horizontal="center" vertical="center" wrapText="1"/>
    </xf>
    <xf numFmtId="176" fontId="3" fillId="0" borderId="41" xfId="3" applyNumberFormat="1" applyFont="1" applyBorder="1" applyAlignment="1">
      <alignment horizontal="center" vertical="center" wrapText="1"/>
    </xf>
    <xf numFmtId="176" fontId="3" fillId="0" borderId="45" xfId="3" applyNumberFormat="1" applyFont="1" applyBorder="1" applyAlignment="1">
      <alignment horizontal="center" vertical="center" wrapText="1"/>
    </xf>
    <xf numFmtId="49" fontId="3" fillId="0" borderId="25" xfId="4" applyNumberFormat="1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57" fontId="3" fillId="2" borderId="24" xfId="0" applyNumberFormat="1" applyFont="1" applyFill="1" applyBorder="1" applyAlignment="1">
      <alignment horizontal="center" vertical="center" wrapText="1"/>
    </xf>
    <xf numFmtId="49" fontId="3" fillId="0" borderId="22" xfId="4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57" fontId="5" fillId="0" borderId="45" xfId="0" applyNumberFormat="1" applyFont="1" applyBorder="1" applyAlignment="1">
      <alignment horizontal="center" vertical="center" wrapText="1"/>
    </xf>
    <xf numFmtId="57" fontId="5" fillId="0" borderId="26" xfId="0" applyNumberFormat="1" applyFont="1" applyBorder="1" applyAlignment="1">
      <alignment horizontal="center" vertical="center" wrapText="1"/>
    </xf>
    <xf numFmtId="57" fontId="5" fillId="0" borderId="21" xfId="0" applyNumberFormat="1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wrapText="1"/>
    </xf>
    <xf numFmtId="57" fontId="5" fillId="0" borderId="4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</cellXfs>
  <cellStyles count="5">
    <cellStyle name="標準" xfId="0" builtinId="0"/>
    <cellStyle name="標準 2" xfId="2" xr:uid="{9FA275C0-D892-40A1-BD51-77F661034B8D}"/>
    <cellStyle name="標準 2 2" xfId="4" xr:uid="{A232C942-7FBB-446E-A3AD-BD3C07E571DB}"/>
    <cellStyle name="標準 3" xfId="3" xr:uid="{5604F698-98BC-4C0F-9713-A14A3E0ECEEC}"/>
    <cellStyle name="標準 5" xfId="1" xr:uid="{45323543-B265-41D8-8DA0-43FCC752E6FD}"/>
  </cellStyles>
  <dxfs count="5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>
          <bgColor theme="9" tint="0.39994506668294322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.00_ "/>
      <fill>
        <patternFill>
          <bgColor rgb="FFFFFF00"/>
        </patternFill>
      </fill>
    </dxf>
    <dxf>
      <numFmt numFmtId="177" formatCode="0_ "/>
      <fill>
        <patternFill>
          <bgColor rgb="FF00B0F0"/>
        </patternFill>
      </fill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25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2" width="10.625" style="2" customWidth="1"/>
    <col min="3" max="3" width="19.75" style="2" bestFit="1" customWidth="1"/>
    <col min="4" max="5" width="10.625" style="2" customWidth="1"/>
    <col min="6" max="6" width="41.625" style="3" bestFit="1" customWidth="1"/>
    <col min="7" max="7" width="26" style="3" bestFit="1" customWidth="1"/>
    <col min="8" max="8" width="17.625" style="3" bestFit="1" customWidth="1"/>
    <col min="9" max="9" width="29.125" style="3" bestFit="1" customWidth="1"/>
    <col min="10" max="10" width="39.625" style="3" bestFit="1" customWidth="1"/>
    <col min="11" max="11" width="21.625" style="2" customWidth="1"/>
    <col min="12" max="12" width="51.375" style="2" bestFit="1" customWidth="1"/>
    <col min="13" max="13" width="28.125" style="3" bestFit="1" customWidth="1"/>
    <col min="14" max="14" width="10.625" style="2" customWidth="1"/>
    <col min="15" max="16" width="10.625" style="4" customWidth="1"/>
    <col min="17" max="18" width="12.625" style="199" customWidth="1"/>
    <col min="19" max="19" width="12.625" style="200" customWidth="1"/>
    <col min="20" max="22" width="10.625" style="2" customWidth="1"/>
    <col min="23" max="23" width="10.625" style="1" customWidth="1"/>
    <col min="24" max="16384" width="9" style="1"/>
  </cols>
  <sheetData>
    <row r="1" spans="1:23" ht="24" x14ac:dyDescent="0.5">
      <c r="A1" s="5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53"/>
      <c r="M1" s="7"/>
      <c r="N1" s="6"/>
      <c r="O1" s="8"/>
      <c r="P1" s="8"/>
      <c r="Q1" s="54"/>
      <c r="R1" s="54"/>
      <c r="S1" s="55"/>
      <c r="T1" s="6"/>
      <c r="U1" s="6"/>
      <c r="V1" s="1"/>
    </row>
    <row r="2" spans="1:23" ht="19.5" thickBot="1" x14ac:dyDescent="0.45">
      <c r="A2" s="56"/>
      <c r="B2" s="6"/>
      <c r="C2" s="9"/>
      <c r="D2" s="7"/>
      <c r="E2" s="6"/>
      <c r="F2" s="6"/>
      <c r="G2" s="6"/>
      <c r="H2" s="6"/>
      <c r="I2" s="6"/>
      <c r="J2" s="6"/>
      <c r="K2" s="6"/>
      <c r="L2" s="53"/>
      <c r="M2" s="7"/>
      <c r="N2" s="6"/>
      <c r="O2" s="8"/>
      <c r="P2" s="8"/>
      <c r="Q2" s="54"/>
      <c r="R2" s="54"/>
      <c r="S2" s="55"/>
      <c r="T2" s="6"/>
      <c r="U2" s="6"/>
      <c r="V2" s="1"/>
    </row>
    <row r="3" spans="1:23" ht="13.5" customHeight="1" x14ac:dyDescent="0.4">
      <c r="A3" s="57" t="s">
        <v>1</v>
      </c>
      <c r="B3" s="57" t="s">
        <v>2</v>
      </c>
      <c r="C3" s="40" t="s">
        <v>3</v>
      </c>
      <c r="D3" s="18" t="s">
        <v>4</v>
      </c>
      <c r="E3" s="19"/>
      <c r="F3" s="20"/>
      <c r="G3" s="21" t="s">
        <v>5</v>
      </c>
      <c r="H3" s="34" t="s">
        <v>6</v>
      </c>
      <c r="I3" s="24" t="s">
        <v>7</v>
      </c>
      <c r="J3" s="19"/>
      <c r="K3" s="19"/>
      <c r="L3" s="20"/>
      <c r="M3" s="18" t="s">
        <v>8</v>
      </c>
      <c r="N3" s="20"/>
      <c r="O3" s="25" t="s">
        <v>9</v>
      </c>
      <c r="P3" s="26"/>
      <c r="Q3" s="18" t="s">
        <v>10</v>
      </c>
      <c r="R3" s="19"/>
      <c r="S3" s="19"/>
      <c r="T3" s="19"/>
      <c r="U3" s="19"/>
      <c r="V3" s="19"/>
      <c r="W3" s="20"/>
    </row>
    <row r="4" spans="1:23" x14ac:dyDescent="0.4">
      <c r="A4" s="14"/>
      <c r="B4" s="14"/>
      <c r="C4" s="40"/>
      <c r="D4" s="58" t="s">
        <v>11</v>
      </c>
      <c r="E4" s="27" t="s">
        <v>12</v>
      </c>
      <c r="F4" s="30" t="s">
        <v>13</v>
      </c>
      <c r="G4" s="22"/>
      <c r="H4" s="35"/>
      <c r="I4" s="31" t="s">
        <v>14</v>
      </c>
      <c r="J4" s="10"/>
      <c r="K4" s="59"/>
      <c r="L4" s="30" t="s">
        <v>15</v>
      </c>
      <c r="M4" s="31" t="s">
        <v>16</v>
      </c>
      <c r="N4" s="30" t="s">
        <v>17</v>
      </c>
      <c r="O4" s="44" t="s">
        <v>18</v>
      </c>
      <c r="P4" s="47" t="s">
        <v>19</v>
      </c>
      <c r="Q4" s="60" t="s">
        <v>20</v>
      </c>
      <c r="R4" s="61"/>
      <c r="S4" s="61"/>
      <c r="T4" s="50" t="s">
        <v>21</v>
      </c>
      <c r="U4" s="37" t="s">
        <v>22</v>
      </c>
      <c r="V4" s="37" t="s">
        <v>23</v>
      </c>
      <c r="W4" s="30" t="s">
        <v>24</v>
      </c>
    </row>
    <row r="5" spans="1:23" ht="110.1" customHeight="1" x14ac:dyDescent="0.4">
      <c r="A5" s="14"/>
      <c r="B5" s="14"/>
      <c r="C5" s="40"/>
      <c r="D5" s="62"/>
      <c r="E5" s="28"/>
      <c r="F5" s="16"/>
      <c r="G5" s="22"/>
      <c r="H5" s="35"/>
      <c r="I5" s="32"/>
      <c r="J5" s="42" t="s">
        <v>25</v>
      </c>
      <c r="K5" s="42" t="s">
        <v>26</v>
      </c>
      <c r="L5" s="40"/>
      <c r="M5" s="32"/>
      <c r="N5" s="40"/>
      <c r="O5" s="45"/>
      <c r="P5" s="48"/>
      <c r="Q5" s="63" t="s">
        <v>27</v>
      </c>
      <c r="R5" s="64"/>
      <c r="S5" s="65"/>
      <c r="T5" s="51"/>
      <c r="U5" s="38"/>
      <c r="V5" s="38"/>
      <c r="W5" s="40"/>
    </row>
    <row r="6" spans="1:23" ht="18.75" customHeight="1" thickBot="1" x14ac:dyDescent="0.45">
      <c r="A6" s="15"/>
      <c r="B6" s="15"/>
      <c r="C6" s="41"/>
      <c r="D6" s="66"/>
      <c r="E6" s="29"/>
      <c r="F6" s="17"/>
      <c r="G6" s="23"/>
      <c r="H6" s="36"/>
      <c r="I6" s="33"/>
      <c r="J6" s="43"/>
      <c r="K6" s="67"/>
      <c r="L6" s="41"/>
      <c r="M6" s="33"/>
      <c r="N6" s="41"/>
      <c r="O6" s="46"/>
      <c r="P6" s="49"/>
      <c r="Q6" s="68" t="s">
        <v>28</v>
      </c>
      <c r="R6" s="69" t="s">
        <v>29</v>
      </c>
      <c r="S6" s="70" t="s">
        <v>30</v>
      </c>
      <c r="T6" s="52"/>
      <c r="U6" s="39"/>
      <c r="V6" s="39"/>
      <c r="W6" s="41"/>
    </row>
    <row r="7" spans="1:23" ht="19.5" thickTop="1" x14ac:dyDescent="0.4">
      <c r="A7" s="71">
        <v>1</v>
      </c>
      <c r="B7" s="72" t="s">
        <v>31</v>
      </c>
      <c r="C7" s="72" t="s">
        <v>31</v>
      </c>
      <c r="D7" s="73" t="s">
        <v>33</v>
      </c>
      <c r="E7" s="71" t="s">
        <v>34</v>
      </c>
      <c r="F7" s="72" t="s">
        <v>35</v>
      </c>
      <c r="G7" s="74" t="s">
        <v>36</v>
      </c>
      <c r="H7" s="75" t="s">
        <v>37</v>
      </c>
      <c r="I7" s="71" t="s">
        <v>38</v>
      </c>
      <c r="J7" s="72" t="s">
        <v>35</v>
      </c>
      <c r="K7" s="71" t="s">
        <v>39</v>
      </c>
      <c r="L7" s="76" t="s">
        <v>40</v>
      </c>
      <c r="M7" s="71" t="s">
        <v>41</v>
      </c>
      <c r="N7" s="77" t="s">
        <v>42</v>
      </c>
      <c r="O7" s="78">
        <v>45588</v>
      </c>
      <c r="P7" s="79">
        <v>45603</v>
      </c>
      <c r="Q7" s="80" t="s">
        <v>43</v>
      </c>
      <c r="R7" s="80" t="s">
        <v>44</v>
      </c>
      <c r="S7" s="80" t="s">
        <v>45</v>
      </c>
      <c r="T7" s="81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&lt;0.761</v>
      </c>
      <c r="U7" s="81" t="str">
        <f t="shared" ref="U7" si="0"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&lt;1</v>
      </c>
      <c r="V7" s="82" t="str">
        <f t="shared" ref="V7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&lt;1.8</v>
      </c>
      <c r="W7" s="76" t="str">
        <f t="shared" ref="W7:W44" si="2">IF(ISERROR(V7*1),"",IF(AND(H7="飲料水",V7&gt;=11),"○",IF(AND(H7="牛乳・乳児用食品",V7&gt;=51),"○",IF(AND(H7&lt;&gt;"",V7&gt;=110),"○",""))))</f>
        <v/>
      </c>
    </row>
    <row r="8" spans="1:23" x14ac:dyDescent="0.4">
      <c r="A8" s="83">
        <v>2</v>
      </c>
      <c r="B8" s="84" t="s">
        <v>31</v>
      </c>
      <c r="C8" s="84" t="s">
        <v>31</v>
      </c>
      <c r="D8" s="75" t="s">
        <v>33</v>
      </c>
      <c r="E8" s="83" t="s">
        <v>46</v>
      </c>
      <c r="F8" s="84" t="s">
        <v>35</v>
      </c>
      <c r="G8" s="74" t="s">
        <v>36</v>
      </c>
      <c r="H8" s="75" t="s">
        <v>37</v>
      </c>
      <c r="I8" s="83" t="s">
        <v>38</v>
      </c>
      <c r="J8" s="84" t="s">
        <v>35</v>
      </c>
      <c r="K8" s="83" t="s">
        <v>39</v>
      </c>
      <c r="L8" s="76" t="s">
        <v>40</v>
      </c>
      <c r="M8" s="71" t="s">
        <v>41</v>
      </c>
      <c r="N8" s="85" t="s">
        <v>47</v>
      </c>
      <c r="O8" s="86">
        <v>45586</v>
      </c>
      <c r="P8" s="87">
        <v>45607</v>
      </c>
      <c r="Q8" s="80" t="s">
        <v>48</v>
      </c>
      <c r="R8" s="80" t="s">
        <v>49</v>
      </c>
      <c r="S8" s="80" t="s">
        <v>50</v>
      </c>
      <c r="T8" s="81" t="str">
        <f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&lt;0.93</v>
      </c>
      <c r="U8" s="81" t="str">
        <f>IF(R8="","",IF(NOT(ISERROR(R8*1)),ROUNDDOWN(R8*1,2-INT(LOG(ABS(R8*1)))),IFERROR("&lt;"&amp;ROUNDDOWN(IF(SUBSTITUTE(R8,"&lt;","")*1&lt;=50,SUBSTITUTE(R8,"&lt;","")*1,""),2-INT(LOG(ABS(SUBSTITUTE(R8,"&lt;","")*1)))),IF(R8="-",R8,"入力形式が間違っています"))))</f>
        <v>&lt;0.927</v>
      </c>
      <c r="V8" s="82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&lt;1.9</v>
      </c>
      <c r="W8" s="76" t="str">
        <f>IF(ISERROR(V8*1),"",IF(AND(H8="飲料水",V8&gt;=11),"○",IF(AND(H8="牛乳・乳児用食品",V8&gt;=51),"○",IF(AND(H8&lt;&gt;"",V8&gt;=110),"○",""))))</f>
        <v/>
      </c>
    </row>
    <row r="9" spans="1:23" x14ac:dyDescent="0.4">
      <c r="A9" s="71">
        <v>3</v>
      </c>
      <c r="B9" s="88" t="s">
        <v>51</v>
      </c>
      <c r="C9" s="89" t="s">
        <v>51</v>
      </c>
      <c r="D9" s="90" t="s">
        <v>51</v>
      </c>
      <c r="E9" s="88" t="s">
        <v>52</v>
      </c>
      <c r="F9" s="91" t="s">
        <v>53</v>
      </c>
      <c r="G9" s="92" t="s">
        <v>54</v>
      </c>
      <c r="H9" s="75" t="s">
        <v>37</v>
      </c>
      <c r="I9" s="88" t="s">
        <v>55</v>
      </c>
      <c r="J9" s="88" t="s">
        <v>56</v>
      </c>
      <c r="K9" s="88" t="s">
        <v>53</v>
      </c>
      <c r="L9" s="91" t="s">
        <v>57</v>
      </c>
      <c r="M9" s="93" t="s">
        <v>58</v>
      </c>
      <c r="N9" s="89" t="s">
        <v>47</v>
      </c>
      <c r="O9" s="94">
        <v>45595</v>
      </c>
      <c r="P9" s="95">
        <v>45601.549988425897</v>
      </c>
      <c r="Q9" s="96" t="s">
        <v>59</v>
      </c>
      <c r="R9" s="97">
        <v>88.3</v>
      </c>
      <c r="S9" s="98">
        <v>88</v>
      </c>
      <c r="T9" s="99" t="str">
        <f t="shared" ref="T9:U24" si="3">IF(Q9="","",IF(NOT(ISERROR(Q9*1)),ROUNDDOWN(Q9*1,2-INT(LOG(ABS(Q9*1)))),IFERROR("&lt;"&amp;ROUNDDOWN(IF(SUBSTITUTE(Q9,"&lt;","")*1&lt;=50,SUBSTITUTE(Q9,"&lt;","")*1,""),2-INT(LOG(ABS(SUBSTITUTE(Q9,"&lt;","")*1)))),IF(Q9="-",Q9,"入力形式が間違っています"))))</f>
        <v>&lt;7.19</v>
      </c>
      <c r="U9" s="99">
        <f t="shared" si="3"/>
        <v>88.3</v>
      </c>
      <c r="V9" s="100">
        <f t="shared" ref="V9:V72" si="4"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88</v>
      </c>
      <c r="W9" s="101" t="str">
        <f t="shared" si="2"/>
        <v/>
      </c>
    </row>
    <row r="10" spans="1:23" x14ac:dyDescent="0.4">
      <c r="A10" s="83">
        <v>4</v>
      </c>
      <c r="B10" s="88" t="s">
        <v>51</v>
      </c>
      <c r="C10" s="89" t="s">
        <v>51</v>
      </c>
      <c r="D10" s="90" t="s">
        <v>51</v>
      </c>
      <c r="E10" s="88" t="s">
        <v>60</v>
      </c>
      <c r="F10" s="91" t="s">
        <v>53</v>
      </c>
      <c r="G10" s="92" t="s">
        <v>61</v>
      </c>
      <c r="H10" s="75" t="s">
        <v>37</v>
      </c>
      <c r="I10" s="88" t="s">
        <v>62</v>
      </c>
      <c r="J10" s="88" t="s">
        <v>56</v>
      </c>
      <c r="K10" s="88" t="s">
        <v>53</v>
      </c>
      <c r="L10" s="91" t="s">
        <v>63</v>
      </c>
      <c r="M10" s="93" t="s">
        <v>58</v>
      </c>
      <c r="N10" s="89" t="s">
        <v>47</v>
      </c>
      <c r="O10" s="94">
        <v>45604</v>
      </c>
      <c r="P10" s="95">
        <v>45608.510787036997</v>
      </c>
      <c r="Q10" s="96" t="s">
        <v>64</v>
      </c>
      <c r="R10" s="97" t="s">
        <v>65</v>
      </c>
      <c r="S10" s="98" t="s">
        <v>66</v>
      </c>
      <c r="T10" s="81" t="str">
        <f t="shared" si="3"/>
        <v>&lt;7.49</v>
      </c>
      <c r="U10" s="81" t="str">
        <f t="shared" si="3"/>
        <v>&lt;7.33</v>
      </c>
      <c r="V10" s="82" t="str">
        <f t="shared" si="4"/>
        <v>&lt;15</v>
      </c>
      <c r="W10" s="76" t="str">
        <f t="shared" si="2"/>
        <v/>
      </c>
    </row>
    <row r="11" spans="1:23" x14ac:dyDescent="0.4">
      <c r="A11" s="71">
        <v>5</v>
      </c>
      <c r="B11" s="88" t="s">
        <v>51</v>
      </c>
      <c r="C11" s="89" t="s">
        <v>51</v>
      </c>
      <c r="D11" s="90" t="s">
        <v>51</v>
      </c>
      <c r="E11" s="88" t="s">
        <v>60</v>
      </c>
      <c r="F11" s="91" t="s">
        <v>53</v>
      </c>
      <c r="G11" s="92" t="s">
        <v>61</v>
      </c>
      <c r="H11" s="75" t="s">
        <v>37</v>
      </c>
      <c r="I11" s="88" t="s">
        <v>62</v>
      </c>
      <c r="J11" s="88" t="s">
        <v>56</v>
      </c>
      <c r="K11" s="88" t="s">
        <v>53</v>
      </c>
      <c r="L11" s="91" t="s">
        <v>63</v>
      </c>
      <c r="M11" s="93" t="s">
        <v>58</v>
      </c>
      <c r="N11" s="89" t="s">
        <v>47</v>
      </c>
      <c r="O11" s="94">
        <v>45604</v>
      </c>
      <c r="P11" s="95">
        <v>45608.548796296302</v>
      </c>
      <c r="Q11" s="96" t="s">
        <v>67</v>
      </c>
      <c r="R11" s="97" t="s">
        <v>68</v>
      </c>
      <c r="S11" s="98" t="s">
        <v>69</v>
      </c>
      <c r="T11" s="81" t="str">
        <f t="shared" si="3"/>
        <v>&lt;6.43</v>
      </c>
      <c r="U11" s="81" t="str">
        <f t="shared" si="3"/>
        <v>&lt;6.58</v>
      </c>
      <c r="V11" s="82" t="str">
        <f t="shared" si="4"/>
        <v>&lt;13</v>
      </c>
      <c r="W11" s="101" t="str">
        <f t="shared" si="2"/>
        <v/>
      </c>
    </row>
    <row r="12" spans="1:23" x14ac:dyDescent="0.4">
      <c r="A12" s="83">
        <v>6</v>
      </c>
      <c r="B12" s="88" t="s">
        <v>51</v>
      </c>
      <c r="C12" s="89" t="s">
        <v>51</v>
      </c>
      <c r="D12" s="90" t="s">
        <v>51</v>
      </c>
      <c r="E12" s="88" t="s">
        <v>60</v>
      </c>
      <c r="F12" s="91" t="s">
        <v>53</v>
      </c>
      <c r="G12" s="92" t="s">
        <v>61</v>
      </c>
      <c r="H12" s="75" t="s">
        <v>37</v>
      </c>
      <c r="I12" s="88" t="s">
        <v>62</v>
      </c>
      <c r="J12" s="88" t="s">
        <v>56</v>
      </c>
      <c r="K12" s="88" t="s">
        <v>53</v>
      </c>
      <c r="L12" s="91" t="s">
        <v>63</v>
      </c>
      <c r="M12" s="93" t="s">
        <v>58</v>
      </c>
      <c r="N12" s="89" t="s">
        <v>47</v>
      </c>
      <c r="O12" s="94">
        <v>45604</v>
      </c>
      <c r="P12" s="95">
        <v>45608.584826388898</v>
      </c>
      <c r="Q12" s="96" t="s">
        <v>70</v>
      </c>
      <c r="R12" s="97" t="s">
        <v>71</v>
      </c>
      <c r="S12" s="98" t="s">
        <v>72</v>
      </c>
      <c r="T12" s="81" t="str">
        <f t="shared" si="3"/>
        <v>&lt;9.65</v>
      </c>
      <c r="U12" s="81" t="str">
        <f t="shared" si="3"/>
        <v>&lt;8.4</v>
      </c>
      <c r="V12" s="82" t="str">
        <f t="shared" si="4"/>
        <v>&lt;18</v>
      </c>
      <c r="W12" s="102" t="str">
        <f t="shared" si="2"/>
        <v/>
      </c>
    </row>
    <row r="13" spans="1:23" x14ac:dyDescent="0.4">
      <c r="A13" s="71">
        <v>7</v>
      </c>
      <c r="B13" s="88" t="s">
        <v>51</v>
      </c>
      <c r="C13" s="89" t="s">
        <v>51</v>
      </c>
      <c r="D13" s="90" t="s">
        <v>51</v>
      </c>
      <c r="E13" s="88" t="s">
        <v>73</v>
      </c>
      <c r="F13" s="91" t="s">
        <v>53</v>
      </c>
      <c r="G13" s="92" t="s">
        <v>54</v>
      </c>
      <c r="H13" s="75" t="s">
        <v>37</v>
      </c>
      <c r="I13" s="88" t="s">
        <v>74</v>
      </c>
      <c r="J13" s="88" t="s">
        <v>75</v>
      </c>
      <c r="K13" s="88" t="s">
        <v>76</v>
      </c>
      <c r="L13" s="91" t="s">
        <v>63</v>
      </c>
      <c r="M13" s="93" t="s">
        <v>58</v>
      </c>
      <c r="N13" s="89" t="s">
        <v>47</v>
      </c>
      <c r="O13" s="94">
        <v>45609</v>
      </c>
      <c r="P13" s="95">
        <v>45610.617013888899</v>
      </c>
      <c r="Q13" s="96" t="s">
        <v>77</v>
      </c>
      <c r="R13" s="103">
        <v>20.3</v>
      </c>
      <c r="S13" s="98">
        <v>20</v>
      </c>
      <c r="T13" s="81" t="str">
        <f t="shared" si="3"/>
        <v>&lt;8.02</v>
      </c>
      <c r="U13" s="81">
        <f t="shared" si="3"/>
        <v>20.3</v>
      </c>
      <c r="V13" s="82">
        <f t="shared" si="4"/>
        <v>20</v>
      </c>
      <c r="W13" s="102" t="str">
        <f t="shared" si="2"/>
        <v/>
      </c>
    </row>
    <row r="14" spans="1:23" x14ac:dyDescent="0.4">
      <c r="A14" s="83">
        <v>8</v>
      </c>
      <c r="B14" s="88" t="s">
        <v>51</v>
      </c>
      <c r="C14" s="89" t="s">
        <v>51</v>
      </c>
      <c r="D14" s="90" t="s">
        <v>51</v>
      </c>
      <c r="E14" s="88" t="s">
        <v>73</v>
      </c>
      <c r="F14" s="91" t="s">
        <v>53</v>
      </c>
      <c r="G14" s="92" t="s">
        <v>54</v>
      </c>
      <c r="H14" s="75" t="s">
        <v>37</v>
      </c>
      <c r="I14" s="88" t="s">
        <v>74</v>
      </c>
      <c r="J14" s="88" t="s">
        <v>75</v>
      </c>
      <c r="K14" s="88" t="s">
        <v>76</v>
      </c>
      <c r="L14" s="91" t="s">
        <v>63</v>
      </c>
      <c r="M14" s="93" t="s">
        <v>58</v>
      </c>
      <c r="N14" s="89" t="s">
        <v>47</v>
      </c>
      <c r="O14" s="94">
        <v>45609</v>
      </c>
      <c r="P14" s="95">
        <v>45610.6170486111</v>
      </c>
      <c r="Q14" s="96" t="s">
        <v>78</v>
      </c>
      <c r="R14" s="97">
        <v>12.4</v>
      </c>
      <c r="S14" s="98">
        <v>12</v>
      </c>
      <c r="T14" s="81" t="str">
        <f t="shared" si="3"/>
        <v>&lt;7.27</v>
      </c>
      <c r="U14" s="81">
        <f t="shared" si="3"/>
        <v>12.4</v>
      </c>
      <c r="V14" s="82">
        <f t="shared" si="4"/>
        <v>12</v>
      </c>
      <c r="W14" s="102" t="str">
        <f t="shared" si="2"/>
        <v/>
      </c>
    </row>
    <row r="15" spans="1:23" x14ac:dyDescent="0.4">
      <c r="A15" s="71">
        <v>9</v>
      </c>
      <c r="B15" s="88" t="s">
        <v>51</v>
      </c>
      <c r="C15" s="89" t="s">
        <v>51</v>
      </c>
      <c r="D15" s="90" t="s">
        <v>51</v>
      </c>
      <c r="E15" s="88" t="s">
        <v>73</v>
      </c>
      <c r="F15" s="91" t="s">
        <v>53</v>
      </c>
      <c r="G15" s="92" t="s">
        <v>54</v>
      </c>
      <c r="H15" s="75" t="s">
        <v>37</v>
      </c>
      <c r="I15" s="88" t="s">
        <v>74</v>
      </c>
      <c r="J15" s="88" t="s">
        <v>75</v>
      </c>
      <c r="K15" s="88" t="s">
        <v>76</v>
      </c>
      <c r="L15" s="91" t="s">
        <v>63</v>
      </c>
      <c r="M15" s="93" t="s">
        <v>58</v>
      </c>
      <c r="N15" s="89" t="s">
        <v>47</v>
      </c>
      <c r="O15" s="94">
        <v>45609</v>
      </c>
      <c r="P15" s="95">
        <v>45610.629861111098</v>
      </c>
      <c r="Q15" s="96" t="s">
        <v>79</v>
      </c>
      <c r="R15" s="97">
        <v>12.1</v>
      </c>
      <c r="S15" s="98">
        <v>12</v>
      </c>
      <c r="T15" s="81" t="str">
        <f t="shared" si="3"/>
        <v>&lt;7.37</v>
      </c>
      <c r="U15" s="81">
        <f t="shared" si="3"/>
        <v>12.1</v>
      </c>
      <c r="V15" s="82">
        <f t="shared" si="4"/>
        <v>12</v>
      </c>
      <c r="W15" s="102" t="str">
        <f t="shared" si="2"/>
        <v/>
      </c>
    </row>
    <row r="16" spans="1:23" x14ac:dyDescent="0.4">
      <c r="A16" s="83">
        <v>10</v>
      </c>
      <c r="B16" s="88" t="s">
        <v>51</v>
      </c>
      <c r="C16" s="89" t="s">
        <v>51</v>
      </c>
      <c r="D16" s="90" t="s">
        <v>51</v>
      </c>
      <c r="E16" s="88" t="s">
        <v>73</v>
      </c>
      <c r="F16" s="91" t="s">
        <v>53</v>
      </c>
      <c r="G16" s="92" t="s">
        <v>54</v>
      </c>
      <c r="H16" s="75" t="s">
        <v>37</v>
      </c>
      <c r="I16" s="88" t="s">
        <v>74</v>
      </c>
      <c r="J16" s="88" t="s">
        <v>75</v>
      </c>
      <c r="K16" s="88" t="s">
        <v>76</v>
      </c>
      <c r="L16" s="91" t="s">
        <v>63</v>
      </c>
      <c r="M16" s="93" t="s">
        <v>58</v>
      </c>
      <c r="N16" s="89" t="s">
        <v>47</v>
      </c>
      <c r="O16" s="94">
        <v>45609</v>
      </c>
      <c r="P16" s="95">
        <v>45610.629907407398</v>
      </c>
      <c r="Q16" s="96" t="s">
        <v>80</v>
      </c>
      <c r="R16" s="97">
        <v>14.2</v>
      </c>
      <c r="S16" s="98">
        <v>14</v>
      </c>
      <c r="T16" s="81" t="str">
        <f t="shared" si="3"/>
        <v>&lt;9.28</v>
      </c>
      <c r="U16" s="81">
        <f t="shared" si="3"/>
        <v>14.2</v>
      </c>
      <c r="V16" s="82">
        <f t="shared" si="4"/>
        <v>14</v>
      </c>
      <c r="W16" s="102" t="str">
        <f t="shared" si="2"/>
        <v/>
      </c>
    </row>
    <row r="17" spans="1:23" x14ac:dyDescent="0.4">
      <c r="A17" s="71">
        <v>11</v>
      </c>
      <c r="B17" s="88" t="s">
        <v>51</v>
      </c>
      <c r="C17" s="89" t="s">
        <v>51</v>
      </c>
      <c r="D17" s="90" t="s">
        <v>51</v>
      </c>
      <c r="E17" s="88" t="s">
        <v>73</v>
      </c>
      <c r="F17" s="91" t="s">
        <v>53</v>
      </c>
      <c r="G17" s="92" t="s">
        <v>54</v>
      </c>
      <c r="H17" s="75" t="s">
        <v>37</v>
      </c>
      <c r="I17" s="88" t="s">
        <v>74</v>
      </c>
      <c r="J17" s="88" t="s">
        <v>75</v>
      </c>
      <c r="K17" s="88" t="s">
        <v>76</v>
      </c>
      <c r="L17" s="91" t="s">
        <v>63</v>
      </c>
      <c r="M17" s="93" t="s">
        <v>58</v>
      </c>
      <c r="N17" s="89" t="s">
        <v>47</v>
      </c>
      <c r="O17" s="94">
        <v>45609</v>
      </c>
      <c r="P17" s="95">
        <v>45610.63</v>
      </c>
      <c r="Q17" s="96" t="s">
        <v>81</v>
      </c>
      <c r="R17" s="97">
        <v>18</v>
      </c>
      <c r="S17" s="98">
        <v>18</v>
      </c>
      <c r="T17" s="81" t="str">
        <f t="shared" si="3"/>
        <v>&lt;7.98</v>
      </c>
      <c r="U17" s="81">
        <f t="shared" si="3"/>
        <v>18</v>
      </c>
      <c r="V17" s="82">
        <f t="shared" si="4"/>
        <v>18</v>
      </c>
      <c r="W17" s="102" t="str">
        <f t="shared" si="2"/>
        <v/>
      </c>
    </row>
    <row r="18" spans="1:23" x14ac:dyDescent="0.4">
      <c r="A18" s="83">
        <v>12</v>
      </c>
      <c r="B18" s="88" t="s">
        <v>51</v>
      </c>
      <c r="C18" s="89" t="s">
        <v>51</v>
      </c>
      <c r="D18" s="90" t="s">
        <v>51</v>
      </c>
      <c r="E18" s="88" t="s">
        <v>73</v>
      </c>
      <c r="F18" s="91" t="s">
        <v>53</v>
      </c>
      <c r="G18" s="92" t="s">
        <v>54</v>
      </c>
      <c r="H18" s="75" t="s">
        <v>37</v>
      </c>
      <c r="I18" s="88" t="s">
        <v>74</v>
      </c>
      <c r="J18" s="88" t="s">
        <v>75</v>
      </c>
      <c r="K18" s="88" t="s">
        <v>76</v>
      </c>
      <c r="L18" s="91" t="s">
        <v>63</v>
      </c>
      <c r="M18" s="93" t="s">
        <v>58</v>
      </c>
      <c r="N18" s="89" t="s">
        <v>47</v>
      </c>
      <c r="O18" s="94">
        <v>45609</v>
      </c>
      <c r="P18" s="95">
        <v>45610.630023148202</v>
      </c>
      <c r="Q18" s="96" t="s">
        <v>82</v>
      </c>
      <c r="R18" s="97">
        <v>15.2</v>
      </c>
      <c r="S18" s="98">
        <v>15</v>
      </c>
      <c r="T18" s="81" t="str">
        <f t="shared" si="3"/>
        <v>&lt;7.14</v>
      </c>
      <c r="U18" s="81">
        <f t="shared" si="3"/>
        <v>15.2</v>
      </c>
      <c r="V18" s="82">
        <f t="shared" si="4"/>
        <v>15</v>
      </c>
      <c r="W18" s="102" t="str">
        <f t="shared" si="2"/>
        <v/>
      </c>
    </row>
    <row r="19" spans="1:23" x14ac:dyDescent="0.4">
      <c r="A19" s="71">
        <v>13</v>
      </c>
      <c r="B19" s="104" t="s">
        <v>83</v>
      </c>
      <c r="C19" s="105" t="str">
        <f>IF(M19="","",IF(M19="（一財）宮城県公衆衛生協会","宮城県漁業協同組合","宮城県"))</f>
        <v>宮城県</v>
      </c>
      <c r="D19" s="106" t="s">
        <v>84</v>
      </c>
      <c r="E19" s="104" t="s">
        <v>35</v>
      </c>
      <c r="F19" s="105" t="s">
        <v>85</v>
      </c>
      <c r="G19" s="107" t="s">
        <v>36</v>
      </c>
      <c r="H19" s="108" t="s">
        <v>86</v>
      </c>
      <c r="I19" s="104" t="s">
        <v>87</v>
      </c>
      <c r="J19" s="104" t="s">
        <v>88</v>
      </c>
      <c r="K19" s="104" t="s">
        <v>35</v>
      </c>
      <c r="L19" s="109" t="s">
        <v>40</v>
      </c>
      <c r="M19" s="104" t="s">
        <v>89</v>
      </c>
      <c r="N19" s="110" t="s">
        <v>47</v>
      </c>
      <c r="O19" s="111">
        <v>45601</v>
      </c>
      <c r="P19" s="112">
        <v>45607</v>
      </c>
      <c r="Q19" s="106" t="s">
        <v>90</v>
      </c>
      <c r="R19" s="113" t="s">
        <v>91</v>
      </c>
      <c r="S19" s="114" t="s">
        <v>92</v>
      </c>
      <c r="T19" s="81" t="str">
        <f t="shared" si="3"/>
        <v>&lt;4.71</v>
      </c>
      <c r="U19" s="81" t="str">
        <f t="shared" si="3"/>
        <v>&lt;4.39</v>
      </c>
      <c r="V19" s="82" t="str">
        <f t="shared" si="4"/>
        <v>&lt;9.1</v>
      </c>
      <c r="W19" s="102" t="str">
        <f t="shared" si="2"/>
        <v/>
      </c>
    </row>
    <row r="20" spans="1:23" x14ac:dyDescent="0.4">
      <c r="A20" s="83">
        <v>14</v>
      </c>
      <c r="B20" s="104" t="s">
        <v>83</v>
      </c>
      <c r="C20" s="105" t="str">
        <f t="shared" ref="C20:C89" si="5">IF(M20="","",IF(M20="（一財）宮城県公衆衛生協会","宮城県漁業協同組合","宮城県"))</f>
        <v>宮城県</v>
      </c>
      <c r="D20" s="106" t="s">
        <v>93</v>
      </c>
      <c r="E20" s="104" t="s">
        <v>53</v>
      </c>
      <c r="F20" s="105" t="s">
        <v>85</v>
      </c>
      <c r="G20" s="107" t="s">
        <v>36</v>
      </c>
      <c r="H20" s="108" t="s">
        <v>86</v>
      </c>
      <c r="I20" s="115" t="s">
        <v>87</v>
      </c>
      <c r="J20" s="104" t="s">
        <v>88</v>
      </c>
      <c r="K20" s="104" t="s">
        <v>53</v>
      </c>
      <c r="L20" s="109" t="s">
        <v>40</v>
      </c>
      <c r="M20" s="104" t="s">
        <v>89</v>
      </c>
      <c r="N20" s="110" t="s">
        <v>47</v>
      </c>
      <c r="O20" s="111">
        <v>45601</v>
      </c>
      <c r="P20" s="112">
        <v>45607</v>
      </c>
      <c r="Q20" s="108" t="s">
        <v>94</v>
      </c>
      <c r="R20" s="115" t="s">
        <v>95</v>
      </c>
      <c r="S20" s="114" t="s">
        <v>96</v>
      </c>
      <c r="T20" s="81" t="str">
        <f t="shared" si="3"/>
        <v>&lt;4.07</v>
      </c>
      <c r="U20" s="81" t="str">
        <f t="shared" si="3"/>
        <v>&lt;3.83</v>
      </c>
      <c r="V20" s="82" t="str">
        <f t="shared" si="4"/>
        <v>&lt;7.9</v>
      </c>
      <c r="W20" s="102" t="str">
        <f t="shared" si="2"/>
        <v/>
      </c>
    </row>
    <row r="21" spans="1:23" x14ac:dyDescent="0.4">
      <c r="A21" s="71">
        <v>15</v>
      </c>
      <c r="B21" s="104" t="s">
        <v>83</v>
      </c>
      <c r="C21" s="105" t="str">
        <f t="shared" si="5"/>
        <v>宮城県</v>
      </c>
      <c r="D21" s="106" t="s">
        <v>93</v>
      </c>
      <c r="E21" s="104" t="s">
        <v>53</v>
      </c>
      <c r="F21" s="105" t="s">
        <v>85</v>
      </c>
      <c r="G21" s="107" t="s">
        <v>36</v>
      </c>
      <c r="H21" s="108" t="s">
        <v>86</v>
      </c>
      <c r="I21" s="115" t="s">
        <v>87</v>
      </c>
      <c r="J21" s="104" t="s">
        <v>88</v>
      </c>
      <c r="K21" s="104" t="s">
        <v>53</v>
      </c>
      <c r="L21" s="109" t="s">
        <v>40</v>
      </c>
      <c r="M21" s="104" t="s">
        <v>89</v>
      </c>
      <c r="N21" s="110" t="s">
        <v>47</v>
      </c>
      <c r="O21" s="111">
        <v>45601</v>
      </c>
      <c r="P21" s="112">
        <v>45607</v>
      </c>
      <c r="Q21" s="108" t="s">
        <v>97</v>
      </c>
      <c r="R21" s="115" t="s">
        <v>98</v>
      </c>
      <c r="S21" s="114" t="s">
        <v>99</v>
      </c>
      <c r="T21" s="81" t="str">
        <f t="shared" si="3"/>
        <v>&lt;4.26</v>
      </c>
      <c r="U21" s="81" t="str">
        <f t="shared" si="3"/>
        <v>&lt;4.35</v>
      </c>
      <c r="V21" s="82" t="str">
        <f t="shared" si="4"/>
        <v>&lt;8.6</v>
      </c>
      <c r="W21" s="102" t="str">
        <f t="shared" si="2"/>
        <v/>
      </c>
    </row>
    <row r="22" spans="1:23" x14ac:dyDescent="0.4">
      <c r="A22" s="83">
        <v>16</v>
      </c>
      <c r="B22" s="104" t="s">
        <v>83</v>
      </c>
      <c r="C22" s="105" t="str">
        <f t="shared" si="5"/>
        <v>宮城県</v>
      </c>
      <c r="D22" s="106" t="s">
        <v>93</v>
      </c>
      <c r="E22" s="104" t="s">
        <v>53</v>
      </c>
      <c r="F22" s="105" t="s">
        <v>85</v>
      </c>
      <c r="G22" s="107" t="s">
        <v>36</v>
      </c>
      <c r="H22" s="108" t="s">
        <v>86</v>
      </c>
      <c r="I22" s="115" t="s">
        <v>87</v>
      </c>
      <c r="J22" s="104" t="s">
        <v>88</v>
      </c>
      <c r="K22" s="104" t="s">
        <v>53</v>
      </c>
      <c r="L22" s="109" t="s">
        <v>40</v>
      </c>
      <c r="M22" s="104" t="s">
        <v>89</v>
      </c>
      <c r="N22" s="110" t="s">
        <v>47</v>
      </c>
      <c r="O22" s="111">
        <v>45601</v>
      </c>
      <c r="P22" s="112">
        <v>45607</v>
      </c>
      <c r="Q22" s="108" t="s">
        <v>100</v>
      </c>
      <c r="R22" s="116" t="s">
        <v>101</v>
      </c>
      <c r="S22" s="114" t="s">
        <v>102</v>
      </c>
      <c r="T22" s="81" t="str">
        <f t="shared" si="3"/>
        <v>&lt;2.41</v>
      </c>
      <c r="U22" s="81" t="str">
        <f t="shared" si="3"/>
        <v>&lt;2.88</v>
      </c>
      <c r="V22" s="82" t="str">
        <f t="shared" si="4"/>
        <v>&lt;5.3</v>
      </c>
      <c r="W22" s="102" t="str">
        <f t="shared" si="2"/>
        <v/>
      </c>
    </row>
    <row r="23" spans="1:23" x14ac:dyDescent="0.4">
      <c r="A23" s="71">
        <v>17</v>
      </c>
      <c r="B23" s="104" t="s">
        <v>83</v>
      </c>
      <c r="C23" s="105" t="str">
        <f t="shared" si="5"/>
        <v>宮城県</v>
      </c>
      <c r="D23" s="106" t="s">
        <v>93</v>
      </c>
      <c r="E23" s="104" t="s">
        <v>53</v>
      </c>
      <c r="F23" s="105" t="s">
        <v>85</v>
      </c>
      <c r="G23" s="107" t="s">
        <v>36</v>
      </c>
      <c r="H23" s="108" t="s">
        <v>86</v>
      </c>
      <c r="I23" s="115" t="s">
        <v>87</v>
      </c>
      <c r="J23" s="104" t="s">
        <v>88</v>
      </c>
      <c r="K23" s="104" t="s">
        <v>53</v>
      </c>
      <c r="L23" s="109" t="s">
        <v>40</v>
      </c>
      <c r="M23" s="104" t="s">
        <v>89</v>
      </c>
      <c r="N23" s="110" t="s">
        <v>47</v>
      </c>
      <c r="O23" s="111">
        <v>45601</v>
      </c>
      <c r="P23" s="112">
        <v>45607</v>
      </c>
      <c r="Q23" s="108" t="s">
        <v>103</v>
      </c>
      <c r="R23" s="115" t="s">
        <v>104</v>
      </c>
      <c r="S23" s="117" t="s">
        <v>105</v>
      </c>
      <c r="T23" s="81" t="str">
        <f t="shared" si="3"/>
        <v>&lt;3.76</v>
      </c>
      <c r="U23" s="81" t="str">
        <f t="shared" si="3"/>
        <v>&lt;4.23</v>
      </c>
      <c r="V23" s="82" t="str">
        <f t="shared" si="4"/>
        <v>&lt;8</v>
      </c>
      <c r="W23" s="102" t="str">
        <f t="shared" si="2"/>
        <v/>
      </c>
    </row>
    <row r="24" spans="1:23" x14ac:dyDescent="0.4">
      <c r="A24" s="83">
        <v>18</v>
      </c>
      <c r="B24" s="104" t="s">
        <v>83</v>
      </c>
      <c r="C24" s="105" t="str">
        <f t="shared" si="5"/>
        <v>宮城県</v>
      </c>
      <c r="D24" s="106" t="s">
        <v>93</v>
      </c>
      <c r="E24" s="104" t="s">
        <v>35</v>
      </c>
      <c r="F24" s="105" t="s">
        <v>85</v>
      </c>
      <c r="G24" s="107" t="s">
        <v>36</v>
      </c>
      <c r="H24" s="108" t="s">
        <v>86</v>
      </c>
      <c r="I24" s="115" t="s">
        <v>106</v>
      </c>
      <c r="J24" s="104" t="s">
        <v>88</v>
      </c>
      <c r="K24" s="104" t="s">
        <v>53</v>
      </c>
      <c r="L24" s="109" t="s">
        <v>40</v>
      </c>
      <c r="M24" s="104" t="s">
        <v>89</v>
      </c>
      <c r="N24" s="110" t="s">
        <v>47</v>
      </c>
      <c r="O24" s="111">
        <v>45601</v>
      </c>
      <c r="P24" s="112">
        <v>45607</v>
      </c>
      <c r="Q24" s="108" t="s">
        <v>107</v>
      </c>
      <c r="R24" s="115" t="s">
        <v>108</v>
      </c>
      <c r="S24" s="114" t="s">
        <v>109</v>
      </c>
      <c r="T24" s="81" t="str">
        <f t="shared" si="3"/>
        <v>&lt;2.66</v>
      </c>
      <c r="U24" s="81" t="str">
        <f t="shared" si="3"/>
        <v>&lt;3.81</v>
      </c>
      <c r="V24" s="82" t="str">
        <f t="shared" si="4"/>
        <v>&lt;6.5</v>
      </c>
      <c r="W24" s="102" t="str">
        <f t="shared" si="2"/>
        <v/>
      </c>
    </row>
    <row r="25" spans="1:23" x14ac:dyDescent="0.4">
      <c r="A25" s="71">
        <v>19</v>
      </c>
      <c r="B25" s="104" t="s">
        <v>83</v>
      </c>
      <c r="C25" s="105" t="str">
        <f t="shared" si="5"/>
        <v>宮城県</v>
      </c>
      <c r="D25" s="106" t="s">
        <v>93</v>
      </c>
      <c r="E25" s="104" t="s">
        <v>53</v>
      </c>
      <c r="F25" s="105" t="s">
        <v>85</v>
      </c>
      <c r="G25" s="107" t="s">
        <v>36</v>
      </c>
      <c r="H25" s="108" t="s">
        <v>86</v>
      </c>
      <c r="I25" s="115" t="s">
        <v>106</v>
      </c>
      <c r="J25" s="104" t="s">
        <v>88</v>
      </c>
      <c r="K25" s="104" t="s">
        <v>35</v>
      </c>
      <c r="L25" s="109" t="s">
        <v>40</v>
      </c>
      <c r="M25" s="104" t="s">
        <v>89</v>
      </c>
      <c r="N25" s="110" t="s">
        <v>47</v>
      </c>
      <c r="O25" s="111">
        <v>45601</v>
      </c>
      <c r="P25" s="112">
        <v>45607</v>
      </c>
      <c r="Q25" s="108" t="s">
        <v>110</v>
      </c>
      <c r="R25" s="115" t="s">
        <v>111</v>
      </c>
      <c r="S25" s="117" t="s">
        <v>112</v>
      </c>
      <c r="T25" s="118" t="str">
        <f t="shared" ref="T25:U41" si="6">IF(Q25="","",IF(NOT(ISERROR(Q25*1)),ROUNDDOWN(Q25*1,2-INT(LOG(ABS(Q25*1)))),IFERROR("&lt;"&amp;ROUNDDOWN(IF(SUBSTITUTE(Q25,"&lt;","")*1&lt;=50,SUBSTITUTE(Q25,"&lt;","")*1,""),2-INT(LOG(ABS(SUBSTITUTE(Q25,"&lt;","")*1)))),IF(Q25="-",Q25,"入力形式が間違っています"))))</f>
        <v>&lt;4.09</v>
      </c>
      <c r="U25" s="118" t="str">
        <f t="shared" si="6"/>
        <v>&lt;4.31</v>
      </c>
      <c r="V25" s="119" t="str">
        <f t="shared" si="4"/>
        <v>&lt;8.4</v>
      </c>
      <c r="W25" s="109" t="str">
        <f t="shared" si="2"/>
        <v/>
      </c>
    </row>
    <row r="26" spans="1:23" x14ac:dyDescent="0.4">
      <c r="A26" s="83">
        <v>20</v>
      </c>
      <c r="B26" s="104" t="s">
        <v>83</v>
      </c>
      <c r="C26" s="105" t="str">
        <f t="shared" si="5"/>
        <v>宮城県</v>
      </c>
      <c r="D26" s="106" t="s">
        <v>93</v>
      </c>
      <c r="E26" s="104" t="s">
        <v>53</v>
      </c>
      <c r="F26" s="105" t="s">
        <v>85</v>
      </c>
      <c r="G26" s="107" t="s">
        <v>36</v>
      </c>
      <c r="H26" s="108" t="s">
        <v>86</v>
      </c>
      <c r="I26" s="115" t="s">
        <v>106</v>
      </c>
      <c r="J26" s="104" t="s">
        <v>88</v>
      </c>
      <c r="K26" s="104" t="s">
        <v>53</v>
      </c>
      <c r="L26" s="109" t="s">
        <v>40</v>
      </c>
      <c r="M26" s="104" t="s">
        <v>89</v>
      </c>
      <c r="N26" s="110" t="s">
        <v>47</v>
      </c>
      <c r="O26" s="111">
        <v>45601</v>
      </c>
      <c r="P26" s="112">
        <v>45607</v>
      </c>
      <c r="Q26" s="108" t="s">
        <v>113</v>
      </c>
      <c r="R26" s="115" t="s">
        <v>114</v>
      </c>
      <c r="S26" s="114" t="s">
        <v>115</v>
      </c>
      <c r="T26" s="118" t="str">
        <f>IF(Q26="","",IF(NOT(ISERROR(Q26*1)),ROUNDDOWN(Q26*1,2-INT(LOG(ABS(Q26*1)))),IFERROR("&lt;"&amp;ROUNDDOWN(IF(SUBSTITUTE(Q26,"&lt;","")*1&lt;=50,SUBSTITUTE(Q26,"&lt;","")*1,""),2-INT(LOG(ABS(SUBSTITUTE(Q26,"&lt;","")*1)))),IF(Q26="-",Q26,"入力形式が間違っています"))))</f>
        <v>&lt;2.74</v>
      </c>
      <c r="U26" s="118" t="str">
        <f t="shared" si="6"/>
        <v>&lt;3.24</v>
      </c>
      <c r="V26" s="119" t="str">
        <f t="shared" si="4"/>
        <v>&lt;6</v>
      </c>
      <c r="W26" s="109" t="str">
        <f t="shared" si="2"/>
        <v/>
      </c>
    </row>
    <row r="27" spans="1:23" x14ac:dyDescent="0.4">
      <c r="A27" s="71">
        <v>21</v>
      </c>
      <c r="B27" s="104" t="s">
        <v>83</v>
      </c>
      <c r="C27" s="105" t="str">
        <f t="shared" si="5"/>
        <v>宮城県</v>
      </c>
      <c r="D27" s="106" t="s">
        <v>93</v>
      </c>
      <c r="E27" s="104" t="s">
        <v>53</v>
      </c>
      <c r="F27" s="105" t="s">
        <v>85</v>
      </c>
      <c r="G27" s="107" t="s">
        <v>36</v>
      </c>
      <c r="H27" s="108" t="s">
        <v>86</v>
      </c>
      <c r="I27" s="115" t="s">
        <v>106</v>
      </c>
      <c r="J27" s="104" t="s">
        <v>88</v>
      </c>
      <c r="K27" s="104" t="s">
        <v>53</v>
      </c>
      <c r="L27" s="109" t="s">
        <v>40</v>
      </c>
      <c r="M27" s="104" t="s">
        <v>89</v>
      </c>
      <c r="N27" s="110" t="s">
        <v>47</v>
      </c>
      <c r="O27" s="111">
        <v>45601</v>
      </c>
      <c r="P27" s="112">
        <v>45607</v>
      </c>
      <c r="Q27" s="108" t="s">
        <v>116</v>
      </c>
      <c r="R27" s="115" t="s">
        <v>117</v>
      </c>
      <c r="S27" s="114" t="s">
        <v>118</v>
      </c>
      <c r="T27" s="118" t="str">
        <f t="shared" si="6"/>
        <v>&lt;5.12</v>
      </c>
      <c r="U27" s="118" t="str">
        <f t="shared" si="6"/>
        <v>&lt;5.11</v>
      </c>
      <c r="V27" s="119" t="str">
        <f t="shared" si="4"/>
        <v>&lt;10</v>
      </c>
      <c r="W27" s="109" t="str">
        <f t="shared" si="2"/>
        <v/>
      </c>
    </row>
    <row r="28" spans="1:23" x14ac:dyDescent="0.4">
      <c r="A28" s="83">
        <v>22</v>
      </c>
      <c r="B28" s="104" t="s">
        <v>83</v>
      </c>
      <c r="C28" s="105" t="str">
        <f t="shared" si="5"/>
        <v>宮城県</v>
      </c>
      <c r="D28" s="106" t="s">
        <v>93</v>
      </c>
      <c r="E28" s="104" t="s">
        <v>53</v>
      </c>
      <c r="F28" s="105" t="s">
        <v>85</v>
      </c>
      <c r="G28" s="107" t="s">
        <v>36</v>
      </c>
      <c r="H28" s="108" t="s">
        <v>86</v>
      </c>
      <c r="I28" s="115" t="s">
        <v>106</v>
      </c>
      <c r="J28" s="104" t="s">
        <v>88</v>
      </c>
      <c r="K28" s="104" t="s">
        <v>53</v>
      </c>
      <c r="L28" s="109" t="s">
        <v>40</v>
      </c>
      <c r="M28" s="104" t="s">
        <v>89</v>
      </c>
      <c r="N28" s="110" t="s">
        <v>47</v>
      </c>
      <c r="O28" s="111">
        <v>45601</v>
      </c>
      <c r="P28" s="112">
        <v>45607</v>
      </c>
      <c r="Q28" s="108" t="s">
        <v>119</v>
      </c>
      <c r="R28" s="115" t="s">
        <v>120</v>
      </c>
      <c r="S28" s="114" t="s">
        <v>121</v>
      </c>
      <c r="T28" s="118" t="str">
        <f t="shared" si="6"/>
        <v>&lt;3.13</v>
      </c>
      <c r="U28" s="118" t="str">
        <f t="shared" si="6"/>
        <v>&lt;3.11</v>
      </c>
      <c r="V28" s="119" t="str">
        <f t="shared" si="4"/>
        <v>&lt;6.2</v>
      </c>
      <c r="W28" s="109" t="str">
        <f t="shared" si="2"/>
        <v/>
      </c>
    </row>
    <row r="29" spans="1:23" x14ac:dyDescent="0.4">
      <c r="A29" s="71">
        <v>23</v>
      </c>
      <c r="B29" s="104" t="s">
        <v>83</v>
      </c>
      <c r="C29" s="105" t="str">
        <f t="shared" si="5"/>
        <v>宮城県</v>
      </c>
      <c r="D29" s="106" t="s">
        <v>93</v>
      </c>
      <c r="E29" s="104" t="s">
        <v>53</v>
      </c>
      <c r="F29" s="105" t="s">
        <v>85</v>
      </c>
      <c r="G29" s="107" t="s">
        <v>36</v>
      </c>
      <c r="H29" s="108" t="s">
        <v>86</v>
      </c>
      <c r="I29" s="115" t="s">
        <v>122</v>
      </c>
      <c r="J29" s="104" t="s">
        <v>88</v>
      </c>
      <c r="K29" s="104" t="s">
        <v>53</v>
      </c>
      <c r="L29" s="109" t="s">
        <v>40</v>
      </c>
      <c r="M29" s="104" t="s">
        <v>31</v>
      </c>
      <c r="N29" s="110" t="s">
        <v>47</v>
      </c>
      <c r="O29" s="111">
        <v>45606</v>
      </c>
      <c r="P29" s="112">
        <v>45607</v>
      </c>
      <c r="Q29" s="108" t="s">
        <v>123</v>
      </c>
      <c r="R29" s="115" t="s">
        <v>124</v>
      </c>
      <c r="S29" s="114" t="s">
        <v>121</v>
      </c>
      <c r="T29" s="118" t="str">
        <f t="shared" si="6"/>
        <v>&lt;2.67</v>
      </c>
      <c r="U29" s="118" t="str">
        <f t="shared" si="6"/>
        <v>&lt;3.53</v>
      </c>
      <c r="V29" s="119" t="str">
        <f t="shared" si="4"/>
        <v>&lt;6.2</v>
      </c>
      <c r="W29" s="109" t="str">
        <f t="shared" si="2"/>
        <v/>
      </c>
    </row>
    <row r="30" spans="1:23" x14ac:dyDescent="0.4">
      <c r="A30" s="83">
        <v>24</v>
      </c>
      <c r="B30" s="104" t="s">
        <v>83</v>
      </c>
      <c r="C30" s="105" t="str">
        <f t="shared" si="5"/>
        <v>宮城県</v>
      </c>
      <c r="D30" s="106" t="s">
        <v>93</v>
      </c>
      <c r="E30" s="104" t="s">
        <v>53</v>
      </c>
      <c r="F30" s="120" t="s">
        <v>85</v>
      </c>
      <c r="G30" s="107" t="s">
        <v>36</v>
      </c>
      <c r="H30" s="108" t="s">
        <v>86</v>
      </c>
      <c r="I30" s="115" t="s">
        <v>125</v>
      </c>
      <c r="J30" s="104" t="s">
        <v>88</v>
      </c>
      <c r="K30" s="104" t="s">
        <v>53</v>
      </c>
      <c r="L30" s="109" t="s">
        <v>40</v>
      </c>
      <c r="M30" s="104" t="s">
        <v>31</v>
      </c>
      <c r="N30" s="110" t="s">
        <v>47</v>
      </c>
      <c r="O30" s="111">
        <v>45606</v>
      </c>
      <c r="P30" s="112">
        <v>45607</v>
      </c>
      <c r="Q30" s="108" t="s">
        <v>126</v>
      </c>
      <c r="R30" s="115" t="s">
        <v>127</v>
      </c>
      <c r="S30" s="114" t="s">
        <v>128</v>
      </c>
      <c r="T30" s="118" t="str">
        <f t="shared" si="6"/>
        <v>&lt;3.64</v>
      </c>
      <c r="U30" s="118" t="str">
        <f t="shared" si="6"/>
        <v>&lt;3.97</v>
      </c>
      <c r="V30" s="119" t="str">
        <f t="shared" si="4"/>
        <v>&lt;7.6</v>
      </c>
      <c r="W30" s="109" t="str">
        <f t="shared" si="2"/>
        <v/>
      </c>
    </row>
    <row r="31" spans="1:23" x14ac:dyDescent="0.4">
      <c r="A31" s="71">
        <v>25</v>
      </c>
      <c r="B31" s="104" t="s">
        <v>83</v>
      </c>
      <c r="C31" s="105" t="str">
        <f t="shared" si="5"/>
        <v>宮城県</v>
      </c>
      <c r="D31" s="106" t="s">
        <v>93</v>
      </c>
      <c r="E31" s="104" t="s">
        <v>53</v>
      </c>
      <c r="F31" s="121" t="s">
        <v>85</v>
      </c>
      <c r="G31" s="107" t="s">
        <v>36</v>
      </c>
      <c r="H31" s="108" t="s">
        <v>86</v>
      </c>
      <c r="I31" s="115" t="s">
        <v>129</v>
      </c>
      <c r="J31" s="104" t="s">
        <v>88</v>
      </c>
      <c r="K31" s="104" t="s">
        <v>53</v>
      </c>
      <c r="L31" s="109" t="s">
        <v>40</v>
      </c>
      <c r="M31" s="104" t="s">
        <v>31</v>
      </c>
      <c r="N31" s="110" t="s">
        <v>47</v>
      </c>
      <c r="O31" s="111">
        <v>45606</v>
      </c>
      <c r="P31" s="112">
        <v>45607</v>
      </c>
      <c r="Q31" s="108" t="s">
        <v>130</v>
      </c>
      <c r="R31" s="115" t="s">
        <v>120</v>
      </c>
      <c r="S31" s="114" t="s">
        <v>115</v>
      </c>
      <c r="T31" s="118" t="str">
        <f t="shared" si="6"/>
        <v>&lt;2.92</v>
      </c>
      <c r="U31" s="118" t="str">
        <f t="shared" si="6"/>
        <v>&lt;3.11</v>
      </c>
      <c r="V31" s="119" t="str">
        <f t="shared" si="4"/>
        <v>&lt;6</v>
      </c>
      <c r="W31" s="109" t="str">
        <f t="shared" si="2"/>
        <v/>
      </c>
    </row>
    <row r="32" spans="1:23" x14ac:dyDescent="0.4">
      <c r="A32" s="83">
        <v>26</v>
      </c>
      <c r="B32" s="104" t="s">
        <v>83</v>
      </c>
      <c r="C32" s="105" t="str">
        <f t="shared" si="5"/>
        <v>宮城県</v>
      </c>
      <c r="D32" s="106" t="s">
        <v>93</v>
      </c>
      <c r="E32" s="104" t="s">
        <v>53</v>
      </c>
      <c r="F32" s="121" t="s">
        <v>85</v>
      </c>
      <c r="G32" s="107" t="s">
        <v>36</v>
      </c>
      <c r="H32" s="108" t="s">
        <v>86</v>
      </c>
      <c r="I32" s="115" t="s">
        <v>125</v>
      </c>
      <c r="J32" s="104" t="s">
        <v>88</v>
      </c>
      <c r="K32" s="104" t="s">
        <v>53</v>
      </c>
      <c r="L32" s="109" t="s">
        <v>40</v>
      </c>
      <c r="M32" s="104" t="s">
        <v>31</v>
      </c>
      <c r="N32" s="110" t="s">
        <v>47</v>
      </c>
      <c r="O32" s="111">
        <v>45606</v>
      </c>
      <c r="P32" s="112">
        <v>45607</v>
      </c>
      <c r="Q32" s="108" t="s">
        <v>130</v>
      </c>
      <c r="R32" s="115" t="s">
        <v>131</v>
      </c>
      <c r="S32" s="114" t="s">
        <v>132</v>
      </c>
      <c r="T32" s="118" t="str">
        <f t="shared" si="6"/>
        <v>&lt;2.92</v>
      </c>
      <c r="U32" s="118" t="str">
        <f t="shared" si="6"/>
        <v>&lt;3.45</v>
      </c>
      <c r="V32" s="119" t="str">
        <f t="shared" si="4"/>
        <v>&lt;6.4</v>
      </c>
      <c r="W32" s="109" t="str">
        <f t="shared" si="2"/>
        <v/>
      </c>
    </row>
    <row r="33" spans="1:23" x14ac:dyDescent="0.4">
      <c r="A33" s="71">
        <v>27</v>
      </c>
      <c r="B33" s="104" t="s">
        <v>83</v>
      </c>
      <c r="C33" s="105" t="str">
        <f t="shared" si="5"/>
        <v>宮城県</v>
      </c>
      <c r="D33" s="106" t="s">
        <v>93</v>
      </c>
      <c r="E33" s="104" t="s">
        <v>53</v>
      </c>
      <c r="F33" s="121" t="s">
        <v>133</v>
      </c>
      <c r="G33" s="107" t="s">
        <v>36</v>
      </c>
      <c r="H33" s="108" t="s">
        <v>86</v>
      </c>
      <c r="I33" s="115" t="s">
        <v>134</v>
      </c>
      <c r="J33" s="104" t="s">
        <v>88</v>
      </c>
      <c r="K33" s="104" t="s">
        <v>53</v>
      </c>
      <c r="L33" s="109" t="s">
        <v>40</v>
      </c>
      <c r="M33" s="104" t="s">
        <v>31</v>
      </c>
      <c r="N33" s="110" t="s">
        <v>47</v>
      </c>
      <c r="O33" s="111">
        <v>45607</v>
      </c>
      <c r="P33" s="112">
        <v>45608</v>
      </c>
      <c r="Q33" s="108" t="s">
        <v>135</v>
      </c>
      <c r="R33" s="115" t="s">
        <v>136</v>
      </c>
      <c r="S33" s="114" t="s">
        <v>137</v>
      </c>
      <c r="T33" s="118" t="str">
        <f t="shared" si="6"/>
        <v>&lt;3.39</v>
      </c>
      <c r="U33" s="118" t="str">
        <f t="shared" si="6"/>
        <v>&lt;3.61</v>
      </c>
      <c r="V33" s="119" t="str">
        <f t="shared" si="4"/>
        <v>&lt;7</v>
      </c>
      <c r="W33" s="109" t="str">
        <f t="shared" si="2"/>
        <v/>
      </c>
    </row>
    <row r="34" spans="1:23" x14ac:dyDescent="0.4">
      <c r="A34" s="83">
        <v>28</v>
      </c>
      <c r="B34" s="104" t="s">
        <v>83</v>
      </c>
      <c r="C34" s="105" t="str">
        <f t="shared" si="5"/>
        <v>宮城県</v>
      </c>
      <c r="D34" s="106" t="s">
        <v>93</v>
      </c>
      <c r="E34" s="104" t="s">
        <v>53</v>
      </c>
      <c r="F34" s="121" t="s">
        <v>85</v>
      </c>
      <c r="G34" s="107" t="s">
        <v>36</v>
      </c>
      <c r="H34" s="108" t="s">
        <v>86</v>
      </c>
      <c r="I34" s="115" t="s">
        <v>138</v>
      </c>
      <c r="J34" s="104" t="s">
        <v>88</v>
      </c>
      <c r="K34" s="104" t="s">
        <v>53</v>
      </c>
      <c r="L34" s="109" t="s">
        <v>40</v>
      </c>
      <c r="M34" s="104" t="s">
        <v>31</v>
      </c>
      <c r="N34" s="110" t="s">
        <v>47</v>
      </c>
      <c r="O34" s="111">
        <v>45607</v>
      </c>
      <c r="P34" s="112">
        <v>45608</v>
      </c>
      <c r="Q34" s="108" t="s">
        <v>139</v>
      </c>
      <c r="R34" s="115" t="s">
        <v>140</v>
      </c>
      <c r="S34" s="114" t="s">
        <v>141</v>
      </c>
      <c r="T34" s="118" t="str">
        <f t="shared" si="6"/>
        <v>&lt;3.44</v>
      </c>
      <c r="U34" s="118" t="str">
        <f t="shared" si="6"/>
        <v>&lt;2.7</v>
      </c>
      <c r="V34" s="119" t="str">
        <f t="shared" si="4"/>
        <v>&lt;6.1</v>
      </c>
      <c r="W34" s="109" t="str">
        <f t="shared" si="2"/>
        <v/>
      </c>
    </row>
    <row r="35" spans="1:23" x14ac:dyDescent="0.4">
      <c r="A35" s="71">
        <v>29</v>
      </c>
      <c r="B35" s="104" t="s">
        <v>83</v>
      </c>
      <c r="C35" s="105" t="str">
        <f t="shared" si="5"/>
        <v>宮城県</v>
      </c>
      <c r="D35" s="106" t="s">
        <v>93</v>
      </c>
      <c r="E35" s="104" t="s">
        <v>53</v>
      </c>
      <c r="F35" s="121" t="s">
        <v>133</v>
      </c>
      <c r="G35" s="107" t="s">
        <v>36</v>
      </c>
      <c r="H35" s="108" t="s">
        <v>86</v>
      </c>
      <c r="I35" s="115" t="s">
        <v>142</v>
      </c>
      <c r="J35" s="104" t="s">
        <v>88</v>
      </c>
      <c r="K35" s="104" t="s">
        <v>53</v>
      </c>
      <c r="L35" s="109" t="s">
        <v>40</v>
      </c>
      <c r="M35" s="104" t="s">
        <v>31</v>
      </c>
      <c r="N35" s="110" t="s">
        <v>47</v>
      </c>
      <c r="O35" s="111">
        <v>45607</v>
      </c>
      <c r="P35" s="112">
        <v>45608</v>
      </c>
      <c r="Q35" s="108" t="s">
        <v>143</v>
      </c>
      <c r="R35" s="122" t="s">
        <v>144</v>
      </c>
      <c r="S35" s="114" t="s">
        <v>109</v>
      </c>
      <c r="T35" s="118" t="str">
        <f t="shared" si="6"/>
        <v>&lt;2.98</v>
      </c>
      <c r="U35" s="118" t="str">
        <f t="shared" si="6"/>
        <v>&lt;3.54</v>
      </c>
      <c r="V35" s="119" t="str">
        <f t="shared" si="4"/>
        <v>&lt;6.5</v>
      </c>
      <c r="W35" s="109" t="str">
        <f t="shared" si="2"/>
        <v/>
      </c>
    </row>
    <row r="36" spans="1:23" x14ac:dyDescent="0.4">
      <c r="A36" s="83">
        <v>30</v>
      </c>
      <c r="B36" s="104" t="s">
        <v>83</v>
      </c>
      <c r="C36" s="105" t="str">
        <f t="shared" si="5"/>
        <v>宮城県</v>
      </c>
      <c r="D36" s="106" t="s">
        <v>93</v>
      </c>
      <c r="E36" s="104" t="s">
        <v>53</v>
      </c>
      <c r="F36" s="121" t="s">
        <v>133</v>
      </c>
      <c r="G36" s="107" t="s">
        <v>36</v>
      </c>
      <c r="H36" s="108" t="s">
        <v>86</v>
      </c>
      <c r="I36" s="115" t="s">
        <v>145</v>
      </c>
      <c r="J36" s="104" t="s">
        <v>88</v>
      </c>
      <c r="K36" s="104" t="s">
        <v>53</v>
      </c>
      <c r="L36" s="109" t="s">
        <v>40</v>
      </c>
      <c r="M36" s="104" t="s">
        <v>31</v>
      </c>
      <c r="N36" s="110" t="s">
        <v>47</v>
      </c>
      <c r="O36" s="111">
        <v>45607</v>
      </c>
      <c r="P36" s="112">
        <v>45608</v>
      </c>
      <c r="Q36" s="108" t="s">
        <v>146</v>
      </c>
      <c r="R36" s="115" t="s">
        <v>147</v>
      </c>
      <c r="S36" s="114" t="s">
        <v>109</v>
      </c>
      <c r="T36" s="118" t="str">
        <f t="shared" si="6"/>
        <v>&lt;2.82</v>
      </c>
      <c r="U36" s="118" t="str">
        <f t="shared" si="6"/>
        <v>&lt;3.69</v>
      </c>
      <c r="V36" s="119" t="str">
        <f t="shared" si="4"/>
        <v>&lt;6.5</v>
      </c>
      <c r="W36" s="109" t="str">
        <f t="shared" si="2"/>
        <v/>
      </c>
    </row>
    <row r="37" spans="1:23" x14ac:dyDescent="0.4">
      <c r="A37" s="71">
        <v>31</v>
      </c>
      <c r="B37" s="104" t="s">
        <v>83</v>
      </c>
      <c r="C37" s="105" t="str">
        <f t="shared" si="5"/>
        <v>宮城県</v>
      </c>
      <c r="D37" s="106" t="s">
        <v>93</v>
      </c>
      <c r="E37" s="104" t="s">
        <v>53</v>
      </c>
      <c r="F37" s="121" t="s">
        <v>148</v>
      </c>
      <c r="G37" s="107" t="s">
        <v>36</v>
      </c>
      <c r="H37" s="108" t="s">
        <v>86</v>
      </c>
      <c r="I37" s="115" t="s">
        <v>149</v>
      </c>
      <c r="J37" s="104" t="s">
        <v>88</v>
      </c>
      <c r="K37" s="104" t="s">
        <v>53</v>
      </c>
      <c r="L37" s="109" t="s">
        <v>40</v>
      </c>
      <c r="M37" s="104" t="s">
        <v>89</v>
      </c>
      <c r="N37" s="110" t="s">
        <v>47</v>
      </c>
      <c r="O37" s="111">
        <v>45604</v>
      </c>
      <c r="P37" s="112">
        <v>45609</v>
      </c>
      <c r="Q37" s="108" t="s">
        <v>150</v>
      </c>
      <c r="R37" s="122" t="s">
        <v>151</v>
      </c>
      <c r="S37" s="114" t="s">
        <v>152</v>
      </c>
      <c r="T37" s="118" t="str">
        <f t="shared" si="6"/>
        <v>&lt;4.16</v>
      </c>
      <c r="U37" s="118" t="str">
        <f t="shared" si="6"/>
        <v>&lt;4.86</v>
      </c>
      <c r="V37" s="119" t="str">
        <f t="shared" si="4"/>
        <v>&lt;9</v>
      </c>
      <c r="W37" s="109" t="str">
        <f t="shared" si="2"/>
        <v/>
      </c>
    </row>
    <row r="38" spans="1:23" x14ac:dyDescent="0.4">
      <c r="A38" s="83">
        <v>32</v>
      </c>
      <c r="B38" s="104" t="s">
        <v>83</v>
      </c>
      <c r="C38" s="105" t="str">
        <f t="shared" si="5"/>
        <v>宮城県</v>
      </c>
      <c r="D38" s="106" t="s">
        <v>93</v>
      </c>
      <c r="E38" s="104" t="s">
        <v>53</v>
      </c>
      <c r="F38" s="121" t="s">
        <v>153</v>
      </c>
      <c r="G38" s="107" t="s">
        <v>36</v>
      </c>
      <c r="H38" s="108" t="s">
        <v>86</v>
      </c>
      <c r="I38" s="115" t="s">
        <v>154</v>
      </c>
      <c r="J38" s="104" t="s">
        <v>88</v>
      </c>
      <c r="K38" s="104" t="s">
        <v>53</v>
      </c>
      <c r="L38" s="109" t="s">
        <v>40</v>
      </c>
      <c r="M38" s="104" t="s">
        <v>89</v>
      </c>
      <c r="N38" s="110" t="s">
        <v>47</v>
      </c>
      <c r="O38" s="111">
        <v>45604</v>
      </c>
      <c r="P38" s="112">
        <v>45609</v>
      </c>
      <c r="Q38" s="108" t="s">
        <v>155</v>
      </c>
      <c r="R38" s="115" t="s">
        <v>155</v>
      </c>
      <c r="S38" s="114" t="s">
        <v>156</v>
      </c>
      <c r="T38" s="118" t="str">
        <f t="shared" si="6"/>
        <v>&lt;3.93</v>
      </c>
      <c r="U38" s="118" t="str">
        <f t="shared" si="6"/>
        <v>&lt;3.93</v>
      </c>
      <c r="V38" s="119" t="str">
        <f t="shared" si="4"/>
        <v>&lt;7.9</v>
      </c>
      <c r="W38" s="109" t="str">
        <f t="shared" si="2"/>
        <v/>
      </c>
    </row>
    <row r="39" spans="1:23" x14ac:dyDescent="0.4">
      <c r="A39" s="71">
        <v>33</v>
      </c>
      <c r="B39" s="104" t="s">
        <v>83</v>
      </c>
      <c r="C39" s="105" t="str">
        <f t="shared" si="5"/>
        <v>宮城県</v>
      </c>
      <c r="D39" s="106" t="s">
        <v>93</v>
      </c>
      <c r="E39" s="104" t="s">
        <v>53</v>
      </c>
      <c r="F39" s="121" t="s">
        <v>153</v>
      </c>
      <c r="G39" s="107" t="s">
        <v>36</v>
      </c>
      <c r="H39" s="108" t="s">
        <v>86</v>
      </c>
      <c r="I39" s="115" t="s">
        <v>154</v>
      </c>
      <c r="J39" s="104" t="s">
        <v>88</v>
      </c>
      <c r="K39" s="104" t="s">
        <v>53</v>
      </c>
      <c r="L39" s="109" t="s">
        <v>40</v>
      </c>
      <c r="M39" s="104" t="s">
        <v>89</v>
      </c>
      <c r="N39" s="110" t="s">
        <v>47</v>
      </c>
      <c r="O39" s="111">
        <v>45604</v>
      </c>
      <c r="P39" s="112">
        <v>45609</v>
      </c>
      <c r="Q39" s="108" t="s">
        <v>157</v>
      </c>
      <c r="R39" s="115" t="s">
        <v>158</v>
      </c>
      <c r="S39" s="114" t="s">
        <v>159</v>
      </c>
      <c r="T39" s="118" t="str">
        <f t="shared" si="6"/>
        <v>&lt;4.71</v>
      </c>
      <c r="U39" s="118" t="str">
        <f t="shared" si="6"/>
        <v>&lt;4.56</v>
      </c>
      <c r="V39" s="119" t="str">
        <f t="shared" si="4"/>
        <v>&lt;9.3</v>
      </c>
      <c r="W39" s="109" t="str">
        <f t="shared" si="2"/>
        <v/>
      </c>
    </row>
    <row r="40" spans="1:23" x14ac:dyDescent="0.4">
      <c r="A40" s="83">
        <v>34</v>
      </c>
      <c r="B40" s="123" t="s">
        <v>83</v>
      </c>
      <c r="C40" s="124" t="str">
        <f t="shared" si="5"/>
        <v>宮城県</v>
      </c>
      <c r="D40" s="125" t="s">
        <v>93</v>
      </c>
      <c r="E40" s="123" t="s">
        <v>53</v>
      </c>
      <c r="F40" s="126" t="s">
        <v>153</v>
      </c>
      <c r="G40" s="127" t="s">
        <v>36</v>
      </c>
      <c r="H40" s="128" t="s">
        <v>86</v>
      </c>
      <c r="I40" s="122" t="s">
        <v>154</v>
      </c>
      <c r="J40" s="104" t="s">
        <v>88</v>
      </c>
      <c r="K40" s="123" t="s">
        <v>53</v>
      </c>
      <c r="L40" s="129" t="s">
        <v>40</v>
      </c>
      <c r="M40" s="104" t="s">
        <v>89</v>
      </c>
      <c r="N40" s="130" t="s">
        <v>47</v>
      </c>
      <c r="O40" s="131">
        <v>45604</v>
      </c>
      <c r="P40" s="132">
        <v>45609</v>
      </c>
      <c r="Q40" s="128" t="s">
        <v>160</v>
      </c>
      <c r="R40" s="122" t="s">
        <v>161</v>
      </c>
      <c r="S40" s="133" t="s">
        <v>162</v>
      </c>
      <c r="T40" s="118" t="str">
        <f t="shared" si="6"/>
        <v>&lt;3.96</v>
      </c>
      <c r="U40" s="118" t="str">
        <f t="shared" si="6"/>
        <v>&lt;3.45</v>
      </c>
      <c r="V40" s="119" t="str">
        <f t="shared" si="4"/>
        <v>&lt;7.4</v>
      </c>
      <c r="W40" s="109" t="str">
        <f t="shared" si="2"/>
        <v/>
      </c>
    </row>
    <row r="41" spans="1:23" x14ac:dyDescent="0.4">
      <c r="A41" s="71">
        <v>35</v>
      </c>
      <c r="B41" s="104" t="s">
        <v>83</v>
      </c>
      <c r="C41" s="105" t="str">
        <f t="shared" si="5"/>
        <v>宮城県</v>
      </c>
      <c r="D41" s="106" t="s">
        <v>93</v>
      </c>
      <c r="E41" s="104" t="s">
        <v>53</v>
      </c>
      <c r="F41" s="120" t="s">
        <v>153</v>
      </c>
      <c r="G41" s="107" t="s">
        <v>36</v>
      </c>
      <c r="H41" s="108" t="s">
        <v>86</v>
      </c>
      <c r="I41" s="115" t="s">
        <v>154</v>
      </c>
      <c r="J41" s="104" t="s">
        <v>88</v>
      </c>
      <c r="K41" s="104" t="s">
        <v>53</v>
      </c>
      <c r="L41" s="109" t="s">
        <v>40</v>
      </c>
      <c r="M41" s="104" t="s">
        <v>89</v>
      </c>
      <c r="N41" s="110" t="s">
        <v>47</v>
      </c>
      <c r="O41" s="111">
        <v>45604</v>
      </c>
      <c r="P41" s="112">
        <v>45609</v>
      </c>
      <c r="Q41" s="108" t="s">
        <v>163</v>
      </c>
      <c r="R41" s="115" t="s">
        <v>164</v>
      </c>
      <c r="S41" s="114" t="s">
        <v>165</v>
      </c>
      <c r="T41" s="118" t="str">
        <f t="shared" si="6"/>
        <v>&lt;2.21</v>
      </c>
      <c r="U41" s="118" t="str">
        <f t="shared" si="6"/>
        <v>&lt;2.95</v>
      </c>
      <c r="V41" s="119" t="str">
        <f t="shared" si="4"/>
        <v>&lt;5.2</v>
      </c>
      <c r="W41" s="109" t="str">
        <f t="shared" si="2"/>
        <v/>
      </c>
    </row>
    <row r="42" spans="1:23" x14ac:dyDescent="0.4">
      <c r="A42" s="83">
        <v>36</v>
      </c>
      <c r="B42" s="104" t="s">
        <v>83</v>
      </c>
      <c r="C42" s="105" t="str">
        <f t="shared" si="5"/>
        <v>宮城県</v>
      </c>
      <c r="D42" s="106" t="s">
        <v>93</v>
      </c>
      <c r="E42" s="104" t="s">
        <v>53</v>
      </c>
      <c r="F42" s="120" t="s">
        <v>153</v>
      </c>
      <c r="G42" s="107" t="s">
        <v>36</v>
      </c>
      <c r="H42" s="108" t="s">
        <v>86</v>
      </c>
      <c r="I42" s="115" t="s">
        <v>154</v>
      </c>
      <c r="J42" s="104" t="s">
        <v>88</v>
      </c>
      <c r="K42" s="104" t="s">
        <v>53</v>
      </c>
      <c r="L42" s="109" t="s">
        <v>40</v>
      </c>
      <c r="M42" s="104" t="s">
        <v>89</v>
      </c>
      <c r="N42" s="110" t="s">
        <v>47</v>
      </c>
      <c r="O42" s="111">
        <v>45604</v>
      </c>
      <c r="P42" s="112">
        <v>45609</v>
      </c>
      <c r="Q42" s="108" t="s">
        <v>166</v>
      </c>
      <c r="R42" s="115" t="s">
        <v>167</v>
      </c>
      <c r="S42" s="114" t="s">
        <v>152</v>
      </c>
      <c r="T42" s="118" t="str">
        <f t="shared" ref="T42:U58" si="7">IF(Q42="","",IF(NOT(ISERROR(Q42*1)),ROUNDDOWN(Q42*1,2-INT(LOG(ABS(Q42*1)))),IFERROR("&lt;"&amp;ROUNDDOWN(IF(SUBSTITUTE(Q42,"&lt;","")*1&lt;=50,SUBSTITUTE(Q42,"&lt;","")*1,""),2-INT(LOG(ABS(SUBSTITUTE(Q42,"&lt;","")*1)))),IF(Q42="-",Q42,"入力形式が間違っています"))))</f>
        <v>&lt;4.64</v>
      </c>
      <c r="U42" s="118" t="str">
        <f t="shared" si="7"/>
        <v>&lt;4.33</v>
      </c>
      <c r="V42" s="119" t="str">
        <f t="shared" si="4"/>
        <v>&lt;9</v>
      </c>
      <c r="W42" s="109" t="str">
        <f t="shared" si="2"/>
        <v/>
      </c>
    </row>
    <row r="43" spans="1:23" x14ac:dyDescent="0.4">
      <c r="A43" s="71">
        <v>37</v>
      </c>
      <c r="B43" s="104" t="s">
        <v>83</v>
      </c>
      <c r="C43" s="105" t="str">
        <f t="shared" si="5"/>
        <v>宮城県</v>
      </c>
      <c r="D43" s="106" t="s">
        <v>93</v>
      </c>
      <c r="E43" s="104" t="s">
        <v>53</v>
      </c>
      <c r="F43" s="121" t="s">
        <v>153</v>
      </c>
      <c r="G43" s="107" t="s">
        <v>36</v>
      </c>
      <c r="H43" s="108" t="s">
        <v>86</v>
      </c>
      <c r="I43" s="115" t="s">
        <v>168</v>
      </c>
      <c r="J43" s="104" t="s">
        <v>88</v>
      </c>
      <c r="K43" s="104" t="s">
        <v>53</v>
      </c>
      <c r="L43" s="109" t="s">
        <v>40</v>
      </c>
      <c r="M43" s="104" t="s">
        <v>89</v>
      </c>
      <c r="N43" s="110" t="s">
        <v>47</v>
      </c>
      <c r="O43" s="111">
        <v>45604</v>
      </c>
      <c r="P43" s="112">
        <v>45609</v>
      </c>
      <c r="Q43" s="108" t="s">
        <v>169</v>
      </c>
      <c r="R43" s="115" t="s">
        <v>170</v>
      </c>
      <c r="S43" s="114" t="s">
        <v>171</v>
      </c>
      <c r="T43" s="118" t="str">
        <f t="shared" si="7"/>
        <v>&lt;2.67</v>
      </c>
      <c r="U43" s="118" t="str">
        <f t="shared" si="7"/>
        <v>&lt;2.63</v>
      </c>
      <c r="V43" s="119" t="str">
        <f t="shared" si="4"/>
        <v>&lt;5.3</v>
      </c>
      <c r="W43" s="109" t="str">
        <f t="shared" si="2"/>
        <v/>
      </c>
    </row>
    <row r="44" spans="1:23" x14ac:dyDescent="0.4">
      <c r="A44" s="83">
        <v>38</v>
      </c>
      <c r="B44" s="104" t="s">
        <v>83</v>
      </c>
      <c r="C44" s="105" t="str">
        <f t="shared" si="5"/>
        <v>宮城県</v>
      </c>
      <c r="D44" s="106" t="s">
        <v>93</v>
      </c>
      <c r="E44" s="104" t="s">
        <v>53</v>
      </c>
      <c r="F44" s="121" t="s">
        <v>153</v>
      </c>
      <c r="G44" s="107" t="s">
        <v>36</v>
      </c>
      <c r="H44" s="108" t="s">
        <v>86</v>
      </c>
      <c r="I44" s="115" t="s">
        <v>168</v>
      </c>
      <c r="J44" s="104" t="s">
        <v>88</v>
      </c>
      <c r="K44" s="104" t="s">
        <v>53</v>
      </c>
      <c r="L44" s="109" t="s">
        <v>40</v>
      </c>
      <c r="M44" s="104" t="s">
        <v>89</v>
      </c>
      <c r="N44" s="110" t="s">
        <v>47</v>
      </c>
      <c r="O44" s="111">
        <v>45604</v>
      </c>
      <c r="P44" s="112">
        <v>45609</v>
      </c>
      <c r="Q44" s="108" t="s">
        <v>172</v>
      </c>
      <c r="R44" s="115" t="s">
        <v>173</v>
      </c>
      <c r="S44" s="114" t="s">
        <v>174</v>
      </c>
      <c r="T44" s="118" t="str">
        <f t="shared" si="7"/>
        <v>&lt;4.24</v>
      </c>
      <c r="U44" s="118" t="str">
        <f t="shared" si="7"/>
        <v>&lt;3.88</v>
      </c>
      <c r="V44" s="119" t="str">
        <f t="shared" si="4"/>
        <v>&lt;8.1</v>
      </c>
      <c r="W44" s="109" t="str">
        <f t="shared" si="2"/>
        <v/>
      </c>
    </row>
    <row r="45" spans="1:23" x14ac:dyDescent="0.4">
      <c r="A45" s="71">
        <v>39</v>
      </c>
      <c r="B45" s="104" t="s">
        <v>83</v>
      </c>
      <c r="C45" s="105" t="str">
        <f t="shared" si="5"/>
        <v>宮城県</v>
      </c>
      <c r="D45" s="106" t="s">
        <v>93</v>
      </c>
      <c r="E45" s="104" t="s">
        <v>53</v>
      </c>
      <c r="F45" s="120" t="s">
        <v>153</v>
      </c>
      <c r="G45" s="107" t="s">
        <v>36</v>
      </c>
      <c r="H45" s="108" t="s">
        <v>86</v>
      </c>
      <c r="I45" s="115" t="s">
        <v>168</v>
      </c>
      <c r="J45" s="104" t="s">
        <v>88</v>
      </c>
      <c r="K45" s="104" t="s">
        <v>53</v>
      </c>
      <c r="L45" s="109" t="s">
        <v>40</v>
      </c>
      <c r="M45" s="104" t="s">
        <v>89</v>
      </c>
      <c r="N45" s="110" t="s">
        <v>47</v>
      </c>
      <c r="O45" s="111">
        <v>45604</v>
      </c>
      <c r="P45" s="112">
        <v>45609</v>
      </c>
      <c r="Q45" s="108" t="s">
        <v>175</v>
      </c>
      <c r="R45" s="115" t="s">
        <v>176</v>
      </c>
      <c r="S45" s="134" t="s">
        <v>115</v>
      </c>
      <c r="T45" s="118" t="str">
        <f t="shared" si="7"/>
        <v>&lt;2.87</v>
      </c>
      <c r="U45" s="118" t="str">
        <f t="shared" si="7"/>
        <v>&lt;3.1</v>
      </c>
      <c r="V45" s="119" t="str">
        <f t="shared" si="4"/>
        <v>&lt;6</v>
      </c>
      <c r="W45" s="135"/>
    </row>
    <row r="46" spans="1:23" x14ac:dyDescent="0.4">
      <c r="A46" s="83">
        <v>40</v>
      </c>
      <c r="B46" s="104" t="s">
        <v>83</v>
      </c>
      <c r="C46" s="105" t="str">
        <f t="shared" si="5"/>
        <v>宮城県</v>
      </c>
      <c r="D46" s="106" t="s">
        <v>93</v>
      </c>
      <c r="E46" s="104" t="s">
        <v>53</v>
      </c>
      <c r="F46" s="120" t="s">
        <v>153</v>
      </c>
      <c r="G46" s="107" t="s">
        <v>36</v>
      </c>
      <c r="H46" s="108" t="s">
        <v>86</v>
      </c>
      <c r="I46" s="115" t="s">
        <v>168</v>
      </c>
      <c r="J46" s="104" t="s">
        <v>88</v>
      </c>
      <c r="K46" s="104" t="s">
        <v>53</v>
      </c>
      <c r="L46" s="109" t="s">
        <v>40</v>
      </c>
      <c r="M46" s="104" t="s">
        <v>89</v>
      </c>
      <c r="N46" s="110" t="s">
        <v>47</v>
      </c>
      <c r="O46" s="111">
        <v>45604</v>
      </c>
      <c r="P46" s="112">
        <v>45609</v>
      </c>
      <c r="Q46" s="108" t="s">
        <v>158</v>
      </c>
      <c r="R46" s="115" t="s">
        <v>177</v>
      </c>
      <c r="S46" s="114" t="s">
        <v>178</v>
      </c>
      <c r="T46" s="118" t="str">
        <f t="shared" si="7"/>
        <v>&lt;4.56</v>
      </c>
      <c r="U46" s="118" t="str">
        <f t="shared" si="7"/>
        <v>&lt;4.35</v>
      </c>
      <c r="V46" s="119" t="str">
        <f t="shared" si="4"/>
        <v>&lt;8.9</v>
      </c>
      <c r="W46" s="136"/>
    </row>
    <row r="47" spans="1:23" x14ac:dyDescent="0.4">
      <c r="A47" s="71">
        <v>41</v>
      </c>
      <c r="B47" s="104" t="s">
        <v>83</v>
      </c>
      <c r="C47" s="105" t="str">
        <f t="shared" si="5"/>
        <v>宮城県</v>
      </c>
      <c r="D47" s="106" t="s">
        <v>93</v>
      </c>
      <c r="E47" s="104" t="s">
        <v>53</v>
      </c>
      <c r="F47" s="120" t="s">
        <v>153</v>
      </c>
      <c r="G47" s="107" t="s">
        <v>36</v>
      </c>
      <c r="H47" s="108" t="s">
        <v>86</v>
      </c>
      <c r="I47" s="115" t="s">
        <v>168</v>
      </c>
      <c r="J47" s="104" t="s">
        <v>88</v>
      </c>
      <c r="K47" s="104" t="s">
        <v>53</v>
      </c>
      <c r="L47" s="109" t="s">
        <v>40</v>
      </c>
      <c r="M47" s="104" t="s">
        <v>89</v>
      </c>
      <c r="N47" s="110" t="s">
        <v>47</v>
      </c>
      <c r="O47" s="111">
        <v>45604</v>
      </c>
      <c r="P47" s="112">
        <v>45609</v>
      </c>
      <c r="Q47" s="108" t="s">
        <v>179</v>
      </c>
      <c r="R47" s="115" t="s">
        <v>180</v>
      </c>
      <c r="S47" s="114" t="s">
        <v>181</v>
      </c>
      <c r="T47" s="118" t="str">
        <f t="shared" si="7"/>
        <v>&lt;3.08</v>
      </c>
      <c r="U47" s="118" t="str">
        <f t="shared" si="7"/>
        <v>&lt;2.97</v>
      </c>
      <c r="V47" s="119" t="str">
        <f t="shared" si="4"/>
        <v>&lt;6.1</v>
      </c>
      <c r="W47" s="135"/>
    </row>
    <row r="48" spans="1:23" x14ac:dyDescent="0.4">
      <c r="A48" s="83">
        <v>42</v>
      </c>
      <c r="B48" s="104" t="s">
        <v>83</v>
      </c>
      <c r="C48" s="105" t="str">
        <f t="shared" si="5"/>
        <v>宮城県</v>
      </c>
      <c r="D48" s="106" t="s">
        <v>93</v>
      </c>
      <c r="E48" s="104" t="s">
        <v>53</v>
      </c>
      <c r="F48" s="120" t="s">
        <v>148</v>
      </c>
      <c r="G48" s="107" t="s">
        <v>36</v>
      </c>
      <c r="H48" s="108" t="s">
        <v>86</v>
      </c>
      <c r="I48" s="115" t="s">
        <v>149</v>
      </c>
      <c r="J48" s="104" t="s">
        <v>88</v>
      </c>
      <c r="K48" s="104" t="s">
        <v>53</v>
      </c>
      <c r="L48" s="109" t="s">
        <v>40</v>
      </c>
      <c r="M48" s="104" t="s">
        <v>182</v>
      </c>
      <c r="N48" s="110" t="s">
        <v>47</v>
      </c>
      <c r="O48" s="111">
        <v>45604</v>
      </c>
      <c r="P48" s="112">
        <v>45609</v>
      </c>
      <c r="Q48" s="108" t="s">
        <v>183</v>
      </c>
      <c r="R48" s="122" t="s">
        <v>184</v>
      </c>
      <c r="S48" s="137" t="s">
        <v>185</v>
      </c>
      <c r="T48" s="118" t="str">
        <f t="shared" si="7"/>
        <v>&lt;5.26</v>
      </c>
      <c r="U48" s="118" t="str">
        <f t="shared" si="7"/>
        <v>&lt;4.72</v>
      </c>
      <c r="V48" s="119" t="str">
        <f t="shared" si="4"/>
        <v>&lt;10</v>
      </c>
      <c r="W48" s="135"/>
    </row>
    <row r="49" spans="1:23" x14ac:dyDescent="0.4">
      <c r="A49" s="71">
        <v>43</v>
      </c>
      <c r="B49" s="104" t="s">
        <v>83</v>
      </c>
      <c r="C49" s="105" t="str">
        <f t="shared" si="5"/>
        <v>宮城県</v>
      </c>
      <c r="D49" s="106" t="s">
        <v>93</v>
      </c>
      <c r="E49" s="104" t="s">
        <v>53</v>
      </c>
      <c r="F49" s="120" t="s">
        <v>148</v>
      </c>
      <c r="G49" s="107" t="s">
        <v>36</v>
      </c>
      <c r="H49" s="108" t="s">
        <v>86</v>
      </c>
      <c r="I49" s="115" t="s">
        <v>186</v>
      </c>
      <c r="J49" s="104" t="s">
        <v>88</v>
      </c>
      <c r="K49" s="104" t="s">
        <v>53</v>
      </c>
      <c r="L49" s="109" t="s">
        <v>40</v>
      </c>
      <c r="M49" s="104" t="s">
        <v>182</v>
      </c>
      <c r="N49" s="110" t="s">
        <v>47</v>
      </c>
      <c r="O49" s="111">
        <v>45604</v>
      </c>
      <c r="P49" s="112">
        <v>45609</v>
      </c>
      <c r="Q49" s="108" t="s">
        <v>187</v>
      </c>
      <c r="R49" s="115" t="s">
        <v>188</v>
      </c>
      <c r="S49" s="114" t="s">
        <v>189</v>
      </c>
      <c r="T49" s="118" t="str">
        <f t="shared" si="7"/>
        <v>&lt;5.7</v>
      </c>
      <c r="U49" s="118" t="str">
        <f t="shared" si="7"/>
        <v>&lt;4.85</v>
      </c>
      <c r="V49" s="119" t="str">
        <f t="shared" si="4"/>
        <v>&lt;11</v>
      </c>
      <c r="W49" s="135"/>
    </row>
    <row r="50" spans="1:23" x14ac:dyDescent="0.4">
      <c r="A50" s="83">
        <v>44</v>
      </c>
      <c r="B50" s="104" t="s">
        <v>83</v>
      </c>
      <c r="C50" s="105" t="str">
        <f t="shared" si="5"/>
        <v>宮城県</v>
      </c>
      <c r="D50" s="106" t="s">
        <v>93</v>
      </c>
      <c r="E50" s="104" t="s">
        <v>53</v>
      </c>
      <c r="F50" s="120" t="s">
        <v>148</v>
      </c>
      <c r="G50" s="107" t="s">
        <v>36</v>
      </c>
      <c r="H50" s="108" t="s">
        <v>86</v>
      </c>
      <c r="I50" s="115" t="s">
        <v>186</v>
      </c>
      <c r="J50" s="104" t="s">
        <v>88</v>
      </c>
      <c r="K50" s="104" t="s">
        <v>53</v>
      </c>
      <c r="L50" s="109" t="s">
        <v>40</v>
      </c>
      <c r="M50" s="104" t="s">
        <v>182</v>
      </c>
      <c r="N50" s="110" t="s">
        <v>47</v>
      </c>
      <c r="O50" s="111">
        <v>45604</v>
      </c>
      <c r="P50" s="112">
        <v>45609</v>
      </c>
      <c r="Q50" s="108" t="s">
        <v>190</v>
      </c>
      <c r="R50" s="115" t="s">
        <v>191</v>
      </c>
      <c r="S50" s="114" t="s">
        <v>192</v>
      </c>
      <c r="T50" s="118" t="str">
        <f t="shared" si="7"/>
        <v>&lt;5.37</v>
      </c>
      <c r="U50" s="118" t="str">
        <f t="shared" si="7"/>
        <v>&lt;6.64</v>
      </c>
      <c r="V50" s="119" t="str">
        <f t="shared" si="4"/>
        <v>&lt;12</v>
      </c>
      <c r="W50" s="135"/>
    </row>
    <row r="51" spans="1:23" x14ac:dyDescent="0.4">
      <c r="A51" s="71">
        <v>45</v>
      </c>
      <c r="B51" s="104" t="s">
        <v>83</v>
      </c>
      <c r="C51" s="105" t="str">
        <f t="shared" si="5"/>
        <v>宮城県</v>
      </c>
      <c r="D51" s="106" t="s">
        <v>93</v>
      </c>
      <c r="E51" s="104" t="s">
        <v>53</v>
      </c>
      <c r="F51" s="120" t="s">
        <v>148</v>
      </c>
      <c r="G51" s="107" t="s">
        <v>36</v>
      </c>
      <c r="H51" s="108" t="s">
        <v>86</v>
      </c>
      <c r="I51" s="115" t="s">
        <v>186</v>
      </c>
      <c r="J51" s="104" t="s">
        <v>88</v>
      </c>
      <c r="K51" s="104" t="s">
        <v>53</v>
      </c>
      <c r="L51" s="109" t="s">
        <v>40</v>
      </c>
      <c r="M51" s="104" t="s">
        <v>182</v>
      </c>
      <c r="N51" s="110" t="s">
        <v>47</v>
      </c>
      <c r="O51" s="111">
        <v>45604</v>
      </c>
      <c r="P51" s="112">
        <v>45609</v>
      </c>
      <c r="Q51" s="108" t="s">
        <v>193</v>
      </c>
      <c r="R51" s="115" t="s">
        <v>194</v>
      </c>
      <c r="S51" s="114" t="s">
        <v>195</v>
      </c>
      <c r="T51" s="118" t="str">
        <f t="shared" si="7"/>
        <v>&lt;4.65</v>
      </c>
      <c r="U51" s="118" t="str">
        <f t="shared" si="7"/>
        <v>&lt;5.25</v>
      </c>
      <c r="V51" s="119" t="str">
        <f t="shared" si="4"/>
        <v>&lt;9.9</v>
      </c>
      <c r="W51" s="135"/>
    </row>
    <row r="52" spans="1:23" x14ac:dyDescent="0.4">
      <c r="A52" s="83">
        <v>46</v>
      </c>
      <c r="B52" s="104" t="s">
        <v>83</v>
      </c>
      <c r="C52" s="105" t="str">
        <f t="shared" si="5"/>
        <v>宮城県</v>
      </c>
      <c r="D52" s="106" t="s">
        <v>93</v>
      </c>
      <c r="E52" s="104" t="s">
        <v>53</v>
      </c>
      <c r="F52" s="120" t="s">
        <v>85</v>
      </c>
      <c r="G52" s="107" t="s">
        <v>36</v>
      </c>
      <c r="H52" s="108" t="s">
        <v>86</v>
      </c>
      <c r="I52" s="115" t="s">
        <v>122</v>
      </c>
      <c r="J52" s="104" t="s">
        <v>88</v>
      </c>
      <c r="K52" s="104" t="s">
        <v>53</v>
      </c>
      <c r="L52" s="109" t="s">
        <v>40</v>
      </c>
      <c r="M52" s="104" t="s">
        <v>31</v>
      </c>
      <c r="N52" s="110" t="s">
        <v>47</v>
      </c>
      <c r="O52" s="111">
        <v>45608</v>
      </c>
      <c r="P52" s="112">
        <v>45609</v>
      </c>
      <c r="Q52" s="108" t="s">
        <v>196</v>
      </c>
      <c r="R52" s="115" t="s">
        <v>135</v>
      </c>
      <c r="S52" s="114" t="s">
        <v>115</v>
      </c>
      <c r="T52" s="118" t="str">
        <f t="shared" si="7"/>
        <v>&lt;2.58</v>
      </c>
      <c r="U52" s="118" t="str">
        <f t="shared" si="7"/>
        <v>&lt;3.39</v>
      </c>
      <c r="V52" s="119" t="str">
        <f t="shared" si="4"/>
        <v>&lt;6</v>
      </c>
      <c r="W52" s="135"/>
    </row>
    <row r="53" spans="1:23" x14ac:dyDescent="0.4">
      <c r="A53" s="71">
        <v>47</v>
      </c>
      <c r="B53" s="104" t="s">
        <v>83</v>
      </c>
      <c r="C53" s="105" t="str">
        <f t="shared" si="5"/>
        <v>宮城県</v>
      </c>
      <c r="D53" s="106" t="s">
        <v>93</v>
      </c>
      <c r="E53" s="104" t="s">
        <v>53</v>
      </c>
      <c r="F53" s="120" t="s">
        <v>85</v>
      </c>
      <c r="G53" s="107" t="s">
        <v>36</v>
      </c>
      <c r="H53" s="108" t="s">
        <v>86</v>
      </c>
      <c r="I53" s="115" t="s">
        <v>197</v>
      </c>
      <c r="J53" s="104" t="s">
        <v>88</v>
      </c>
      <c r="K53" s="104" t="s">
        <v>53</v>
      </c>
      <c r="L53" s="109" t="s">
        <v>40</v>
      </c>
      <c r="M53" s="104" t="s">
        <v>31</v>
      </c>
      <c r="N53" s="110" t="s">
        <v>47</v>
      </c>
      <c r="O53" s="111">
        <v>45608</v>
      </c>
      <c r="P53" s="112">
        <v>45609</v>
      </c>
      <c r="Q53" s="108" t="s">
        <v>198</v>
      </c>
      <c r="R53" s="115" t="s">
        <v>199</v>
      </c>
      <c r="S53" s="114" t="s">
        <v>200</v>
      </c>
      <c r="T53" s="118" t="str">
        <f t="shared" si="7"/>
        <v>&lt;3.41</v>
      </c>
      <c r="U53" s="118" t="str">
        <f t="shared" si="7"/>
        <v>&lt;3.85</v>
      </c>
      <c r="V53" s="119" t="str">
        <f t="shared" si="4"/>
        <v>&lt;7.3</v>
      </c>
      <c r="W53" s="135"/>
    </row>
    <row r="54" spans="1:23" x14ac:dyDescent="0.4">
      <c r="A54" s="83">
        <v>48</v>
      </c>
      <c r="B54" s="104" t="s">
        <v>83</v>
      </c>
      <c r="C54" s="105" t="str">
        <f t="shared" si="5"/>
        <v>宮城県</v>
      </c>
      <c r="D54" s="106" t="s">
        <v>93</v>
      </c>
      <c r="E54" s="104" t="s">
        <v>53</v>
      </c>
      <c r="F54" s="120" t="s">
        <v>85</v>
      </c>
      <c r="G54" s="107" t="s">
        <v>36</v>
      </c>
      <c r="H54" s="108" t="s">
        <v>86</v>
      </c>
      <c r="I54" s="115" t="s">
        <v>106</v>
      </c>
      <c r="J54" s="104" t="s">
        <v>88</v>
      </c>
      <c r="K54" s="104" t="s">
        <v>53</v>
      </c>
      <c r="L54" s="109" t="s">
        <v>40</v>
      </c>
      <c r="M54" s="104" t="s">
        <v>31</v>
      </c>
      <c r="N54" s="110" t="s">
        <v>47</v>
      </c>
      <c r="O54" s="111">
        <v>45608</v>
      </c>
      <c r="P54" s="112">
        <v>45609</v>
      </c>
      <c r="Q54" s="108" t="s">
        <v>201</v>
      </c>
      <c r="R54" s="115" t="s">
        <v>202</v>
      </c>
      <c r="S54" s="114" t="s">
        <v>137</v>
      </c>
      <c r="T54" s="118" t="str">
        <f t="shared" si="7"/>
        <v>&lt;3.17</v>
      </c>
      <c r="U54" s="118" t="str">
        <f t="shared" si="7"/>
        <v>&lt;3.78</v>
      </c>
      <c r="V54" s="119" t="str">
        <f t="shared" si="4"/>
        <v>&lt;7</v>
      </c>
      <c r="W54" s="135"/>
    </row>
    <row r="55" spans="1:23" x14ac:dyDescent="0.4">
      <c r="A55" s="71">
        <v>49</v>
      </c>
      <c r="B55" s="104" t="s">
        <v>83</v>
      </c>
      <c r="C55" s="105" t="str">
        <f t="shared" si="5"/>
        <v>宮城県</v>
      </c>
      <c r="D55" s="106" t="s">
        <v>93</v>
      </c>
      <c r="E55" s="104" t="s">
        <v>53</v>
      </c>
      <c r="F55" s="120" t="s">
        <v>85</v>
      </c>
      <c r="G55" s="107" t="s">
        <v>36</v>
      </c>
      <c r="H55" s="108" t="s">
        <v>86</v>
      </c>
      <c r="I55" s="115" t="s">
        <v>87</v>
      </c>
      <c r="J55" s="104" t="s">
        <v>88</v>
      </c>
      <c r="K55" s="104" t="s">
        <v>53</v>
      </c>
      <c r="L55" s="109" t="s">
        <v>40</v>
      </c>
      <c r="M55" s="104" t="s">
        <v>31</v>
      </c>
      <c r="N55" s="110" t="s">
        <v>47</v>
      </c>
      <c r="O55" s="111">
        <v>45608</v>
      </c>
      <c r="P55" s="112">
        <v>45609</v>
      </c>
      <c r="Q55" s="108" t="s">
        <v>203</v>
      </c>
      <c r="R55" s="115" t="s">
        <v>204</v>
      </c>
      <c r="S55" s="114" t="s">
        <v>121</v>
      </c>
      <c r="T55" s="118" t="str">
        <f t="shared" si="7"/>
        <v>&lt;3.06</v>
      </c>
      <c r="U55" s="118" t="str">
        <f t="shared" si="7"/>
        <v>&lt;3.12</v>
      </c>
      <c r="V55" s="119" t="str">
        <f t="shared" si="4"/>
        <v>&lt;6.2</v>
      </c>
      <c r="W55" s="135"/>
    </row>
    <row r="56" spans="1:23" x14ac:dyDescent="0.4">
      <c r="A56" s="83">
        <v>50</v>
      </c>
      <c r="B56" s="104" t="s">
        <v>83</v>
      </c>
      <c r="C56" s="105" t="str">
        <f t="shared" si="5"/>
        <v>宮城県</v>
      </c>
      <c r="D56" s="106" t="s">
        <v>93</v>
      </c>
      <c r="E56" s="104" t="s">
        <v>53</v>
      </c>
      <c r="F56" s="120" t="s">
        <v>85</v>
      </c>
      <c r="G56" s="107" t="s">
        <v>36</v>
      </c>
      <c r="H56" s="108" t="s">
        <v>86</v>
      </c>
      <c r="I56" s="115" t="s">
        <v>87</v>
      </c>
      <c r="J56" s="104" t="s">
        <v>88</v>
      </c>
      <c r="K56" s="104" t="s">
        <v>53</v>
      </c>
      <c r="L56" s="109" t="s">
        <v>40</v>
      </c>
      <c r="M56" s="104" t="s">
        <v>205</v>
      </c>
      <c r="N56" s="110" t="s">
        <v>47</v>
      </c>
      <c r="O56" s="111">
        <v>45606</v>
      </c>
      <c r="P56" s="112">
        <v>45610</v>
      </c>
      <c r="Q56" s="108" t="s">
        <v>206</v>
      </c>
      <c r="R56" s="115" t="s">
        <v>207</v>
      </c>
      <c r="S56" s="114" t="s">
        <v>208</v>
      </c>
      <c r="T56" s="118" t="str">
        <f t="shared" si="7"/>
        <v>&lt;5.02</v>
      </c>
      <c r="U56" s="118" t="str">
        <f t="shared" si="7"/>
        <v>&lt;5.49</v>
      </c>
      <c r="V56" s="119" t="str">
        <f t="shared" si="4"/>
        <v>&lt;11</v>
      </c>
      <c r="W56" s="135"/>
    </row>
    <row r="57" spans="1:23" x14ac:dyDescent="0.4">
      <c r="A57" s="71">
        <v>51</v>
      </c>
      <c r="B57" s="104" t="s">
        <v>83</v>
      </c>
      <c r="C57" s="105" t="str">
        <f t="shared" si="5"/>
        <v>宮城県</v>
      </c>
      <c r="D57" s="106" t="s">
        <v>93</v>
      </c>
      <c r="E57" s="104" t="s">
        <v>53</v>
      </c>
      <c r="F57" s="120" t="s">
        <v>85</v>
      </c>
      <c r="G57" s="107" t="s">
        <v>36</v>
      </c>
      <c r="H57" s="108" t="s">
        <v>86</v>
      </c>
      <c r="I57" s="115" t="s">
        <v>138</v>
      </c>
      <c r="J57" s="104" t="s">
        <v>88</v>
      </c>
      <c r="K57" s="104" t="s">
        <v>53</v>
      </c>
      <c r="L57" s="109" t="s">
        <v>40</v>
      </c>
      <c r="M57" s="104" t="s">
        <v>205</v>
      </c>
      <c r="N57" s="110" t="s">
        <v>47</v>
      </c>
      <c r="O57" s="111">
        <v>45606</v>
      </c>
      <c r="P57" s="112">
        <v>45610</v>
      </c>
      <c r="Q57" s="108" t="s">
        <v>209</v>
      </c>
      <c r="R57" s="115" t="s">
        <v>210</v>
      </c>
      <c r="S57" s="114" t="s">
        <v>208</v>
      </c>
      <c r="T57" s="118" t="str">
        <f t="shared" si="7"/>
        <v>&lt;5.38</v>
      </c>
      <c r="U57" s="118" t="str">
        <f t="shared" si="7"/>
        <v>&lt;5.74</v>
      </c>
      <c r="V57" s="119" t="str">
        <f t="shared" si="4"/>
        <v>&lt;11</v>
      </c>
      <c r="W57" s="135"/>
    </row>
    <row r="58" spans="1:23" x14ac:dyDescent="0.4">
      <c r="A58" s="83">
        <v>52</v>
      </c>
      <c r="B58" s="104" t="s">
        <v>83</v>
      </c>
      <c r="C58" s="105" t="str">
        <f t="shared" si="5"/>
        <v>宮城県</v>
      </c>
      <c r="D58" s="106" t="s">
        <v>93</v>
      </c>
      <c r="E58" s="104" t="s">
        <v>53</v>
      </c>
      <c r="F58" s="120" t="s">
        <v>85</v>
      </c>
      <c r="G58" s="107" t="s">
        <v>36</v>
      </c>
      <c r="H58" s="108" t="s">
        <v>86</v>
      </c>
      <c r="I58" s="115" t="s">
        <v>138</v>
      </c>
      <c r="J58" s="104" t="s">
        <v>88</v>
      </c>
      <c r="K58" s="104" t="s">
        <v>53</v>
      </c>
      <c r="L58" s="109" t="s">
        <v>40</v>
      </c>
      <c r="M58" s="104" t="s">
        <v>205</v>
      </c>
      <c r="N58" s="110" t="s">
        <v>47</v>
      </c>
      <c r="O58" s="111">
        <v>45606</v>
      </c>
      <c r="P58" s="112">
        <v>45610</v>
      </c>
      <c r="Q58" s="108" t="s">
        <v>211</v>
      </c>
      <c r="R58" s="115" t="s">
        <v>212</v>
      </c>
      <c r="S58" s="133" t="s">
        <v>208</v>
      </c>
      <c r="T58" s="118" t="str">
        <f t="shared" si="7"/>
        <v>&lt;5.25</v>
      </c>
      <c r="U58" s="118" t="str">
        <f t="shared" si="7"/>
        <v>&lt;5.29</v>
      </c>
      <c r="V58" s="119" t="str">
        <f t="shared" si="4"/>
        <v>&lt;11</v>
      </c>
      <c r="W58" s="135"/>
    </row>
    <row r="59" spans="1:23" x14ac:dyDescent="0.4">
      <c r="A59" s="71">
        <v>53</v>
      </c>
      <c r="B59" s="104" t="s">
        <v>83</v>
      </c>
      <c r="C59" s="105" t="str">
        <f t="shared" si="5"/>
        <v>宮城県</v>
      </c>
      <c r="D59" s="106" t="s">
        <v>93</v>
      </c>
      <c r="E59" s="104" t="s">
        <v>53</v>
      </c>
      <c r="F59" s="120" t="s">
        <v>85</v>
      </c>
      <c r="G59" s="107" t="s">
        <v>36</v>
      </c>
      <c r="H59" s="108" t="s">
        <v>86</v>
      </c>
      <c r="I59" s="115" t="s">
        <v>138</v>
      </c>
      <c r="J59" s="104" t="s">
        <v>88</v>
      </c>
      <c r="K59" s="104" t="s">
        <v>53</v>
      </c>
      <c r="L59" s="109" t="s">
        <v>40</v>
      </c>
      <c r="M59" s="104" t="s">
        <v>205</v>
      </c>
      <c r="N59" s="110" t="s">
        <v>47</v>
      </c>
      <c r="O59" s="111">
        <v>45606</v>
      </c>
      <c r="P59" s="112">
        <v>45610</v>
      </c>
      <c r="Q59" s="108" t="s">
        <v>213</v>
      </c>
      <c r="R59" s="115" t="s">
        <v>214</v>
      </c>
      <c r="S59" s="138" t="s">
        <v>208</v>
      </c>
      <c r="T59" s="118" t="str">
        <f t="shared" ref="T59:U85" si="8">IF(Q59="","",IF(NOT(ISERROR(Q59*1)),ROUNDDOWN(Q59*1,2-INT(LOG(ABS(Q59*1)))),IFERROR("&lt;"&amp;ROUNDDOWN(IF(SUBSTITUTE(Q59,"&lt;","")*1&lt;=50,SUBSTITUTE(Q59,"&lt;","")*1,""),2-INT(LOG(ABS(SUBSTITUTE(Q59,"&lt;","")*1)))),IF(Q59="-",Q59,"入力形式が間違っています"))))</f>
        <v>&lt;5.01</v>
      </c>
      <c r="U59" s="118" t="str">
        <f t="shared" si="8"/>
        <v>&lt;5.77</v>
      </c>
      <c r="V59" s="119" t="str">
        <f t="shared" si="4"/>
        <v>&lt;11</v>
      </c>
      <c r="W59" s="135"/>
    </row>
    <row r="60" spans="1:23" x14ac:dyDescent="0.4">
      <c r="A60" s="83">
        <v>54</v>
      </c>
      <c r="B60" s="104" t="s">
        <v>83</v>
      </c>
      <c r="C60" s="105" t="str">
        <f t="shared" si="5"/>
        <v>宮城県</v>
      </c>
      <c r="D60" s="106" t="s">
        <v>93</v>
      </c>
      <c r="E60" s="104" t="s">
        <v>53</v>
      </c>
      <c r="F60" s="120" t="s">
        <v>85</v>
      </c>
      <c r="G60" s="107" t="s">
        <v>36</v>
      </c>
      <c r="H60" s="108" t="s">
        <v>86</v>
      </c>
      <c r="I60" s="115" t="s">
        <v>138</v>
      </c>
      <c r="J60" s="104" t="s">
        <v>88</v>
      </c>
      <c r="K60" s="104" t="s">
        <v>53</v>
      </c>
      <c r="L60" s="109" t="s">
        <v>40</v>
      </c>
      <c r="M60" s="104" t="s">
        <v>205</v>
      </c>
      <c r="N60" s="110" t="s">
        <v>47</v>
      </c>
      <c r="O60" s="111">
        <v>45606</v>
      </c>
      <c r="P60" s="112">
        <v>45610</v>
      </c>
      <c r="Q60" s="108" t="s">
        <v>215</v>
      </c>
      <c r="R60" s="115" t="s">
        <v>216</v>
      </c>
      <c r="S60" s="138" t="s">
        <v>217</v>
      </c>
      <c r="T60" s="118" t="str">
        <f t="shared" si="8"/>
        <v>&lt;4.41</v>
      </c>
      <c r="U60" s="118" t="str">
        <f t="shared" si="8"/>
        <v>&lt;4.92</v>
      </c>
      <c r="V60" s="119" t="str">
        <f t="shared" si="4"/>
        <v>&lt;9.3</v>
      </c>
      <c r="W60" s="135"/>
    </row>
    <row r="61" spans="1:23" x14ac:dyDescent="0.4">
      <c r="A61" s="71">
        <v>55</v>
      </c>
      <c r="B61" s="104" t="s">
        <v>83</v>
      </c>
      <c r="C61" s="105" t="str">
        <f t="shared" si="5"/>
        <v>宮城県</v>
      </c>
      <c r="D61" s="106" t="s">
        <v>93</v>
      </c>
      <c r="E61" s="104" t="s">
        <v>53</v>
      </c>
      <c r="F61" s="120" t="s">
        <v>85</v>
      </c>
      <c r="G61" s="107" t="s">
        <v>36</v>
      </c>
      <c r="H61" s="108" t="s">
        <v>86</v>
      </c>
      <c r="I61" s="115" t="s">
        <v>125</v>
      </c>
      <c r="J61" s="104" t="s">
        <v>88</v>
      </c>
      <c r="K61" s="104" t="s">
        <v>53</v>
      </c>
      <c r="L61" s="109" t="s">
        <v>40</v>
      </c>
      <c r="M61" s="104" t="s">
        <v>218</v>
      </c>
      <c r="N61" s="110" t="s">
        <v>47</v>
      </c>
      <c r="O61" s="111">
        <v>45606</v>
      </c>
      <c r="P61" s="112">
        <v>45610</v>
      </c>
      <c r="Q61" s="108" t="s">
        <v>219</v>
      </c>
      <c r="R61" s="115" t="s">
        <v>220</v>
      </c>
      <c r="S61" s="138" t="s">
        <v>221</v>
      </c>
      <c r="T61" s="118" t="str">
        <f t="shared" si="8"/>
        <v>&lt;4.43</v>
      </c>
      <c r="U61" s="118" t="str">
        <f t="shared" si="8"/>
        <v>&lt;5.05</v>
      </c>
      <c r="V61" s="119" t="str">
        <f t="shared" si="4"/>
        <v>&lt;9.5</v>
      </c>
      <c r="W61" s="135"/>
    </row>
    <row r="62" spans="1:23" x14ac:dyDescent="0.4">
      <c r="A62" s="83">
        <v>56</v>
      </c>
      <c r="B62" s="104" t="s">
        <v>83</v>
      </c>
      <c r="C62" s="105" t="str">
        <f t="shared" si="5"/>
        <v>宮城県</v>
      </c>
      <c r="D62" s="106" t="s">
        <v>93</v>
      </c>
      <c r="E62" s="104" t="s">
        <v>53</v>
      </c>
      <c r="F62" s="120" t="s">
        <v>85</v>
      </c>
      <c r="G62" s="107" t="s">
        <v>36</v>
      </c>
      <c r="H62" s="108" t="s">
        <v>86</v>
      </c>
      <c r="I62" s="115" t="s">
        <v>125</v>
      </c>
      <c r="J62" s="104" t="s">
        <v>88</v>
      </c>
      <c r="K62" s="104" t="s">
        <v>53</v>
      </c>
      <c r="L62" s="109" t="s">
        <v>40</v>
      </c>
      <c r="M62" s="104" t="s">
        <v>218</v>
      </c>
      <c r="N62" s="110" t="s">
        <v>47</v>
      </c>
      <c r="O62" s="111">
        <v>45606</v>
      </c>
      <c r="P62" s="112">
        <v>45610</v>
      </c>
      <c r="Q62" s="108" t="s">
        <v>222</v>
      </c>
      <c r="R62" s="115" t="s">
        <v>223</v>
      </c>
      <c r="S62" s="138" t="s">
        <v>224</v>
      </c>
      <c r="T62" s="118" t="str">
        <f t="shared" si="8"/>
        <v>&lt;6.26</v>
      </c>
      <c r="U62" s="118" t="str">
        <f t="shared" si="8"/>
        <v>&lt;6.53</v>
      </c>
      <c r="V62" s="119" t="str">
        <f t="shared" si="4"/>
        <v>&lt;13</v>
      </c>
      <c r="W62" s="135"/>
    </row>
    <row r="63" spans="1:23" x14ac:dyDescent="0.4">
      <c r="A63" s="71">
        <v>57</v>
      </c>
      <c r="B63" s="104" t="s">
        <v>83</v>
      </c>
      <c r="C63" s="105" t="str">
        <f t="shared" si="5"/>
        <v>宮城県</v>
      </c>
      <c r="D63" s="106" t="s">
        <v>93</v>
      </c>
      <c r="E63" s="104" t="s">
        <v>53</v>
      </c>
      <c r="F63" s="120" t="s">
        <v>85</v>
      </c>
      <c r="G63" s="107" t="s">
        <v>36</v>
      </c>
      <c r="H63" s="108" t="s">
        <v>86</v>
      </c>
      <c r="I63" s="115" t="s">
        <v>125</v>
      </c>
      <c r="J63" s="104" t="s">
        <v>88</v>
      </c>
      <c r="K63" s="104" t="s">
        <v>53</v>
      </c>
      <c r="L63" s="109" t="s">
        <v>40</v>
      </c>
      <c r="M63" s="104" t="s">
        <v>218</v>
      </c>
      <c r="N63" s="110" t="s">
        <v>47</v>
      </c>
      <c r="O63" s="111">
        <v>45606</v>
      </c>
      <c r="P63" s="112">
        <v>45610</v>
      </c>
      <c r="Q63" s="108" t="s">
        <v>225</v>
      </c>
      <c r="R63" s="115" t="s">
        <v>226</v>
      </c>
      <c r="S63" s="138" t="s">
        <v>227</v>
      </c>
      <c r="T63" s="118" t="str">
        <f t="shared" si="8"/>
        <v>&lt;4.21</v>
      </c>
      <c r="U63" s="118" t="str">
        <f t="shared" si="8"/>
        <v>&lt;4.99</v>
      </c>
      <c r="V63" s="119" t="str">
        <f t="shared" si="4"/>
        <v>&lt;9.2</v>
      </c>
      <c r="W63" s="135"/>
    </row>
    <row r="64" spans="1:23" x14ac:dyDescent="0.4">
      <c r="A64" s="83">
        <v>58</v>
      </c>
      <c r="B64" s="115" t="s">
        <v>83</v>
      </c>
      <c r="C64" s="105" t="str">
        <f t="shared" si="5"/>
        <v>宮城県</v>
      </c>
      <c r="D64" s="106" t="s">
        <v>93</v>
      </c>
      <c r="E64" s="104" t="s">
        <v>53</v>
      </c>
      <c r="F64" s="120" t="s">
        <v>85</v>
      </c>
      <c r="G64" s="107" t="s">
        <v>36</v>
      </c>
      <c r="H64" s="108" t="s">
        <v>86</v>
      </c>
      <c r="I64" s="115" t="s">
        <v>125</v>
      </c>
      <c r="J64" s="104" t="s">
        <v>88</v>
      </c>
      <c r="K64" s="104" t="s">
        <v>53</v>
      </c>
      <c r="L64" s="109" t="s">
        <v>40</v>
      </c>
      <c r="M64" s="104" t="s">
        <v>218</v>
      </c>
      <c r="N64" s="110" t="s">
        <v>47</v>
      </c>
      <c r="O64" s="111">
        <v>45606</v>
      </c>
      <c r="P64" s="112">
        <v>45610</v>
      </c>
      <c r="Q64" s="108" t="s">
        <v>110</v>
      </c>
      <c r="R64" s="115" t="s">
        <v>228</v>
      </c>
      <c r="S64" s="138" t="s">
        <v>112</v>
      </c>
      <c r="T64" s="118" t="str">
        <f t="shared" si="8"/>
        <v>&lt;4.09</v>
      </c>
      <c r="U64" s="118" t="str">
        <f t="shared" si="8"/>
        <v>&lt;4.28</v>
      </c>
      <c r="V64" s="119" t="str">
        <f t="shared" si="4"/>
        <v>&lt;8.4</v>
      </c>
      <c r="W64" s="135"/>
    </row>
    <row r="65" spans="1:23" x14ac:dyDescent="0.4">
      <c r="A65" s="71">
        <v>59</v>
      </c>
      <c r="B65" s="115" t="s">
        <v>83</v>
      </c>
      <c r="C65" s="105" t="str">
        <f t="shared" si="5"/>
        <v>宮城県</v>
      </c>
      <c r="D65" s="106" t="s">
        <v>93</v>
      </c>
      <c r="E65" s="104" t="s">
        <v>53</v>
      </c>
      <c r="F65" s="120" t="s">
        <v>85</v>
      </c>
      <c r="G65" s="107" t="s">
        <v>36</v>
      </c>
      <c r="H65" s="108" t="s">
        <v>86</v>
      </c>
      <c r="I65" s="115" t="s">
        <v>125</v>
      </c>
      <c r="J65" s="104" t="s">
        <v>88</v>
      </c>
      <c r="K65" s="104" t="s">
        <v>53</v>
      </c>
      <c r="L65" s="109" t="s">
        <v>40</v>
      </c>
      <c r="M65" s="104" t="s">
        <v>218</v>
      </c>
      <c r="N65" s="110" t="s">
        <v>47</v>
      </c>
      <c r="O65" s="111">
        <v>45606</v>
      </c>
      <c r="P65" s="112">
        <v>45610</v>
      </c>
      <c r="Q65" s="108" t="s">
        <v>229</v>
      </c>
      <c r="R65" s="115" t="s">
        <v>230</v>
      </c>
      <c r="S65" s="138" t="s">
        <v>224</v>
      </c>
      <c r="T65" s="118" t="str">
        <f t="shared" si="8"/>
        <v>&lt;6.48</v>
      </c>
      <c r="U65" s="118" t="str">
        <f t="shared" si="8"/>
        <v>&lt;6.05</v>
      </c>
      <c r="V65" s="119" t="str">
        <f t="shared" si="4"/>
        <v>&lt;13</v>
      </c>
      <c r="W65" s="135"/>
    </row>
    <row r="66" spans="1:23" x14ac:dyDescent="0.4">
      <c r="A66" s="83">
        <v>60</v>
      </c>
      <c r="B66" s="115" t="s">
        <v>83</v>
      </c>
      <c r="C66" s="105" t="str">
        <f t="shared" si="5"/>
        <v>宮城県</v>
      </c>
      <c r="D66" s="106" t="s">
        <v>93</v>
      </c>
      <c r="E66" s="104" t="s">
        <v>53</v>
      </c>
      <c r="F66" s="120" t="s">
        <v>85</v>
      </c>
      <c r="G66" s="107" t="s">
        <v>36</v>
      </c>
      <c r="H66" s="108" t="s">
        <v>86</v>
      </c>
      <c r="I66" s="115" t="s">
        <v>197</v>
      </c>
      <c r="J66" s="104" t="s">
        <v>88</v>
      </c>
      <c r="K66" s="104" t="s">
        <v>53</v>
      </c>
      <c r="L66" s="109" t="s">
        <v>40</v>
      </c>
      <c r="M66" s="104" t="s">
        <v>218</v>
      </c>
      <c r="N66" s="110" t="s">
        <v>47</v>
      </c>
      <c r="O66" s="111">
        <v>45606</v>
      </c>
      <c r="P66" s="112">
        <v>45610</v>
      </c>
      <c r="Q66" s="108" t="s">
        <v>231</v>
      </c>
      <c r="R66" s="115" t="s">
        <v>232</v>
      </c>
      <c r="S66" s="138" t="s">
        <v>233</v>
      </c>
      <c r="T66" s="118" t="str">
        <f t="shared" si="8"/>
        <v>&lt;5.75</v>
      </c>
      <c r="U66" s="118" t="str">
        <f t="shared" si="8"/>
        <v>&lt;6.6</v>
      </c>
      <c r="V66" s="119" t="str">
        <f t="shared" si="4"/>
        <v>&lt;12</v>
      </c>
      <c r="W66" s="135"/>
    </row>
    <row r="67" spans="1:23" x14ac:dyDescent="0.4">
      <c r="A67" s="71">
        <v>61</v>
      </c>
      <c r="B67" s="115" t="s">
        <v>83</v>
      </c>
      <c r="C67" s="105" t="str">
        <f t="shared" si="5"/>
        <v>宮城県</v>
      </c>
      <c r="D67" s="106" t="s">
        <v>93</v>
      </c>
      <c r="E67" s="104" t="s">
        <v>53</v>
      </c>
      <c r="F67" s="120" t="s">
        <v>85</v>
      </c>
      <c r="G67" s="107" t="s">
        <v>61</v>
      </c>
      <c r="H67" s="108" t="s">
        <v>86</v>
      </c>
      <c r="I67" s="115" t="s">
        <v>197</v>
      </c>
      <c r="J67" s="104" t="s">
        <v>88</v>
      </c>
      <c r="K67" s="104" t="s">
        <v>53</v>
      </c>
      <c r="L67" s="109" t="s">
        <v>40</v>
      </c>
      <c r="M67" s="104" t="s">
        <v>218</v>
      </c>
      <c r="N67" s="110" t="s">
        <v>47</v>
      </c>
      <c r="O67" s="111">
        <v>45606</v>
      </c>
      <c r="P67" s="112">
        <v>45610</v>
      </c>
      <c r="Q67" s="108" t="s">
        <v>234</v>
      </c>
      <c r="R67" s="115" t="s">
        <v>212</v>
      </c>
      <c r="S67" s="138" t="s">
        <v>118</v>
      </c>
      <c r="T67" s="118" t="str">
        <f t="shared" si="8"/>
        <v>&lt;4.88</v>
      </c>
      <c r="U67" s="118" t="str">
        <f t="shared" si="8"/>
        <v>&lt;5.29</v>
      </c>
      <c r="V67" s="119" t="str">
        <f t="shared" si="4"/>
        <v>&lt;10</v>
      </c>
      <c r="W67" s="135"/>
    </row>
    <row r="68" spans="1:23" x14ac:dyDescent="0.4">
      <c r="A68" s="83">
        <v>62</v>
      </c>
      <c r="B68" s="115" t="s">
        <v>83</v>
      </c>
      <c r="C68" s="120" t="str">
        <f t="shared" si="5"/>
        <v>宮城県</v>
      </c>
      <c r="D68" s="106" t="s">
        <v>93</v>
      </c>
      <c r="E68" s="115" t="s">
        <v>53</v>
      </c>
      <c r="F68" s="120" t="s">
        <v>85</v>
      </c>
      <c r="G68" s="107" t="s">
        <v>36</v>
      </c>
      <c r="H68" s="108" t="s">
        <v>86</v>
      </c>
      <c r="I68" s="115" t="s">
        <v>197</v>
      </c>
      <c r="J68" s="104" t="s">
        <v>88</v>
      </c>
      <c r="K68" s="104" t="s">
        <v>53</v>
      </c>
      <c r="L68" s="109" t="s">
        <v>40</v>
      </c>
      <c r="M68" s="104" t="s">
        <v>218</v>
      </c>
      <c r="N68" s="110" t="s">
        <v>47</v>
      </c>
      <c r="O68" s="111">
        <v>45606</v>
      </c>
      <c r="P68" s="112">
        <v>45610</v>
      </c>
      <c r="Q68" s="108" t="s">
        <v>235</v>
      </c>
      <c r="R68" s="115" t="s">
        <v>236</v>
      </c>
      <c r="S68" s="138" t="s">
        <v>237</v>
      </c>
      <c r="T68" s="118" t="str">
        <f t="shared" si="8"/>
        <v>&lt;5.28</v>
      </c>
      <c r="U68" s="118" t="str">
        <f t="shared" si="8"/>
        <v>&lt;4.66</v>
      </c>
      <c r="V68" s="119" t="str">
        <f t="shared" si="4"/>
        <v>&lt;9.9</v>
      </c>
      <c r="W68" s="135"/>
    </row>
    <row r="69" spans="1:23" x14ac:dyDescent="0.4">
      <c r="A69" s="71">
        <v>63</v>
      </c>
      <c r="B69" s="115" t="s">
        <v>83</v>
      </c>
      <c r="C69" s="105" t="str">
        <f t="shared" si="5"/>
        <v>宮城県</v>
      </c>
      <c r="D69" s="106" t="s">
        <v>93</v>
      </c>
      <c r="E69" s="104" t="s">
        <v>53</v>
      </c>
      <c r="F69" s="120" t="s">
        <v>85</v>
      </c>
      <c r="G69" s="107" t="s">
        <v>36</v>
      </c>
      <c r="H69" s="108" t="s">
        <v>86</v>
      </c>
      <c r="I69" s="115" t="s">
        <v>197</v>
      </c>
      <c r="J69" s="104" t="s">
        <v>88</v>
      </c>
      <c r="K69" s="104" t="s">
        <v>53</v>
      </c>
      <c r="L69" s="109" t="s">
        <v>40</v>
      </c>
      <c r="M69" s="104" t="s">
        <v>218</v>
      </c>
      <c r="N69" s="110" t="s">
        <v>47</v>
      </c>
      <c r="O69" s="111">
        <v>45606</v>
      </c>
      <c r="P69" s="112">
        <v>45610</v>
      </c>
      <c r="Q69" s="108" t="s">
        <v>230</v>
      </c>
      <c r="R69" s="122" t="s">
        <v>238</v>
      </c>
      <c r="S69" s="138" t="s">
        <v>224</v>
      </c>
      <c r="T69" s="118" t="str">
        <f t="shared" si="8"/>
        <v>&lt;6.05</v>
      </c>
      <c r="U69" s="118" t="str">
        <f t="shared" si="8"/>
        <v>&lt;7.26</v>
      </c>
      <c r="V69" s="119" t="str">
        <f t="shared" si="4"/>
        <v>&lt;13</v>
      </c>
      <c r="W69" s="135"/>
    </row>
    <row r="70" spans="1:23" x14ac:dyDescent="0.4">
      <c r="A70" s="83">
        <v>64</v>
      </c>
      <c r="B70" s="115" t="s">
        <v>83</v>
      </c>
      <c r="C70" s="105" t="str">
        <f t="shared" si="5"/>
        <v>宮城県</v>
      </c>
      <c r="D70" s="106" t="s">
        <v>93</v>
      </c>
      <c r="E70" s="104" t="s">
        <v>53</v>
      </c>
      <c r="F70" s="120" t="s">
        <v>85</v>
      </c>
      <c r="G70" s="107" t="s">
        <v>36</v>
      </c>
      <c r="H70" s="108" t="s">
        <v>86</v>
      </c>
      <c r="I70" s="115" t="s">
        <v>197</v>
      </c>
      <c r="J70" s="104" t="s">
        <v>88</v>
      </c>
      <c r="K70" s="104" t="s">
        <v>53</v>
      </c>
      <c r="L70" s="109" t="s">
        <v>40</v>
      </c>
      <c r="M70" s="104" t="s">
        <v>218</v>
      </c>
      <c r="N70" s="110" t="s">
        <v>47</v>
      </c>
      <c r="O70" s="111">
        <v>45606</v>
      </c>
      <c r="P70" s="112">
        <v>45610</v>
      </c>
      <c r="Q70" s="108" t="s">
        <v>239</v>
      </c>
      <c r="R70" s="115" t="s">
        <v>240</v>
      </c>
      <c r="S70" s="138" t="s">
        <v>233</v>
      </c>
      <c r="T70" s="118" t="str">
        <f t="shared" si="8"/>
        <v>&lt;6.01</v>
      </c>
      <c r="U70" s="118" t="str">
        <f t="shared" si="8"/>
        <v>&lt;6.12</v>
      </c>
      <c r="V70" s="119" t="str">
        <f t="shared" si="4"/>
        <v>&lt;12</v>
      </c>
      <c r="W70" s="135"/>
    </row>
    <row r="71" spans="1:23" x14ac:dyDescent="0.4">
      <c r="A71" s="71">
        <v>65</v>
      </c>
      <c r="B71" s="115" t="s">
        <v>83</v>
      </c>
      <c r="C71" s="105" t="str">
        <f t="shared" si="5"/>
        <v>宮城県</v>
      </c>
      <c r="D71" s="106" t="s">
        <v>93</v>
      </c>
      <c r="E71" s="104" t="s">
        <v>53</v>
      </c>
      <c r="F71" s="120" t="s">
        <v>85</v>
      </c>
      <c r="G71" s="107" t="s">
        <v>36</v>
      </c>
      <c r="H71" s="108" t="s">
        <v>86</v>
      </c>
      <c r="I71" s="115" t="s">
        <v>197</v>
      </c>
      <c r="J71" s="104" t="s">
        <v>88</v>
      </c>
      <c r="K71" s="104" t="s">
        <v>53</v>
      </c>
      <c r="L71" s="109" t="s">
        <v>40</v>
      </c>
      <c r="M71" s="104" t="s">
        <v>218</v>
      </c>
      <c r="N71" s="110" t="s">
        <v>47</v>
      </c>
      <c r="O71" s="111">
        <v>45606</v>
      </c>
      <c r="P71" s="112">
        <v>45610</v>
      </c>
      <c r="Q71" s="108" t="s">
        <v>241</v>
      </c>
      <c r="R71" s="115" t="s">
        <v>242</v>
      </c>
      <c r="S71" s="138" t="s">
        <v>118</v>
      </c>
      <c r="T71" s="118" t="str">
        <f t="shared" si="8"/>
        <v>&lt;5.64</v>
      </c>
      <c r="U71" s="118" t="str">
        <f t="shared" si="8"/>
        <v>&lt;4.76</v>
      </c>
      <c r="V71" s="119" t="str">
        <f t="shared" si="4"/>
        <v>&lt;10</v>
      </c>
      <c r="W71" s="135"/>
    </row>
    <row r="72" spans="1:23" x14ac:dyDescent="0.4">
      <c r="A72" s="83">
        <v>66</v>
      </c>
      <c r="B72" s="115" t="s">
        <v>83</v>
      </c>
      <c r="C72" s="105" t="str">
        <f t="shared" si="5"/>
        <v>宮城県</v>
      </c>
      <c r="D72" s="106" t="s">
        <v>93</v>
      </c>
      <c r="E72" s="104" t="s">
        <v>53</v>
      </c>
      <c r="F72" s="120" t="s">
        <v>85</v>
      </c>
      <c r="G72" s="107" t="s">
        <v>36</v>
      </c>
      <c r="H72" s="108" t="s">
        <v>86</v>
      </c>
      <c r="I72" s="115" t="s">
        <v>197</v>
      </c>
      <c r="J72" s="104" t="s">
        <v>88</v>
      </c>
      <c r="K72" s="104" t="s">
        <v>53</v>
      </c>
      <c r="L72" s="109" t="s">
        <v>40</v>
      </c>
      <c r="M72" s="104" t="s">
        <v>218</v>
      </c>
      <c r="N72" s="110" t="s">
        <v>47</v>
      </c>
      <c r="O72" s="111">
        <v>45606</v>
      </c>
      <c r="P72" s="112">
        <v>45610</v>
      </c>
      <c r="Q72" s="108" t="s">
        <v>243</v>
      </c>
      <c r="R72" s="115" t="s">
        <v>244</v>
      </c>
      <c r="S72" s="138" t="s">
        <v>245</v>
      </c>
      <c r="T72" s="118" t="str">
        <f t="shared" si="8"/>
        <v>&lt;4.63</v>
      </c>
      <c r="U72" s="118" t="str">
        <f t="shared" si="8"/>
        <v>&lt;4.73</v>
      </c>
      <c r="V72" s="119" t="str">
        <f t="shared" si="4"/>
        <v>&lt;9.4</v>
      </c>
      <c r="W72" s="135"/>
    </row>
    <row r="73" spans="1:23" x14ac:dyDescent="0.4">
      <c r="A73" s="71">
        <v>67</v>
      </c>
      <c r="B73" s="115" t="s">
        <v>83</v>
      </c>
      <c r="C73" s="105" t="str">
        <f t="shared" si="5"/>
        <v>宮城県</v>
      </c>
      <c r="D73" s="106" t="s">
        <v>93</v>
      </c>
      <c r="E73" s="104" t="s">
        <v>53</v>
      </c>
      <c r="F73" s="120" t="s">
        <v>85</v>
      </c>
      <c r="G73" s="107" t="s">
        <v>36</v>
      </c>
      <c r="H73" s="108" t="s">
        <v>86</v>
      </c>
      <c r="I73" s="115" t="s">
        <v>197</v>
      </c>
      <c r="J73" s="104" t="s">
        <v>88</v>
      </c>
      <c r="K73" s="104" t="s">
        <v>53</v>
      </c>
      <c r="L73" s="109" t="s">
        <v>40</v>
      </c>
      <c r="M73" s="104" t="s">
        <v>218</v>
      </c>
      <c r="N73" s="110" t="s">
        <v>47</v>
      </c>
      <c r="O73" s="111">
        <v>45606</v>
      </c>
      <c r="P73" s="112">
        <v>45610</v>
      </c>
      <c r="Q73" s="108" t="s">
        <v>246</v>
      </c>
      <c r="R73" s="115" t="s">
        <v>247</v>
      </c>
      <c r="S73" s="138" t="s">
        <v>208</v>
      </c>
      <c r="T73" s="118" t="str">
        <f t="shared" si="8"/>
        <v>&lt;5.6</v>
      </c>
      <c r="U73" s="118" t="str">
        <f t="shared" si="8"/>
        <v>&lt;5.48</v>
      </c>
      <c r="V73" s="119" t="str">
        <f t="shared" ref="V73:V113" si="9">IFERROR(IF(AND(T73="",U73=""),"",IF(AND(T73="-",U73="-"),IF(S73="","Cs合計を入力してください",S73),IF(NOT(ISERROR(T73*1+U73*1)),ROUND(T73+U73, 1-INT(LOG(ABS(T73+U73)))),IF(NOT(ISERROR(T73*1)),ROUND(T73, 1-INT(LOG(ABS(T73)))),IF(NOT(ISERROR(U73*1)),ROUND(U73, 1-INT(LOG(ABS(U73)))),IF(ISERROR(T73*1+U73*1),"&lt;"&amp;ROUND(IF(T73="-",0,SUBSTITUTE(T73,"&lt;",""))*1+IF(U73="-",0,SUBSTITUTE(U73,"&lt;",""))*1,1-INT(LOG(ABS(IF(T73="-",0,SUBSTITUTE(T73,"&lt;",""))*1+IF(U73="-",0,SUBSTITUTE(U73,"&lt;",""))*1)))))))))),"入力形式が間違っています")</f>
        <v>&lt;11</v>
      </c>
      <c r="W73" s="135"/>
    </row>
    <row r="74" spans="1:23" x14ac:dyDescent="0.4">
      <c r="A74" s="83">
        <v>68</v>
      </c>
      <c r="B74" s="115" t="s">
        <v>83</v>
      </c>
      <c r="C74" s="105" t="str">
        <f t="shared" si="5"/>
        <v>宮城県</v>
      </c>
      <c r="D74" s="106" t="s">
        <v>93</v>
      </c>
      <c r="E74" s="104" t="s">
        <v>53</v>
      </c>
      <c r="F74" s="120" t="s">
        <v>85</v>
      </c>
      <c r="G74" s="107" t="s">
        <v>36</v>
      </c>
      <c r="H74" s="108" t="s">
        <v>86</v>
      </c>
      <c r="I74" s="115" t="s">
        <v>197</v>
      </c>
      <c r="J74" s="104" t="s">
        <v>88</v>
      </c>
      <c r="K74" s="104" t="s">
        <v>53</v>
      </c>
      <c r="L74" s="109" t="s">
        <v>40</v>
      </c>
      <c r="M74" s="104" t="s">
        <v>218</v>
      </c>
      <c r="N74" s="110" t="s">
        <v>47</v>
      </c>
      <c r="O74" s="111">
        <v>45606</v>
      </c>
      <c r="P74" s="112">
        <v>45610</v>
      </c>
      <c r="Q74" s="108" t="s">
        <v>248</v>
      </c>
      <c r="R74" s="115" t="s">
        <v>249</v>
      </c>
      <c r="S74" s="138" t="s">
        <v>250</v>
      </c>
      <c r="T74" s="118" t="str">
        <f t="shared" si="8"/>
        <v>&lt;7.05</v>
      </c>
      <c r="U74" s="118" t="str">
        <f t="shared" si="8"/>
        <v>&lt;7.02</v>
      </c>
      <c r="V74" s="119" t="str">
        <f t="shared" si="9"/>
        <v>&lt;14</v>
      </c>
      <c r="W74" s="135"/>
    </row>
    <row r="75" spans="1:23" x14ac:dyDescent="0.4">
      <c r="A75" s="71">
        <v>69</v>
      </c>
      <c r="B75" s="115" t="s">
        <v>83</v>
      </c>
      <c r="C75" s="105" t="str">
        <f t="shared" si="5"/>
        <v>宮城県</v>
      </c>
      <c r="D75" s="106" t="s">
        <v>93</v>
      </c>
      <c r="E75" s="104" t="s">
        <v>53</v>
      </c>
      <c r="F75" s="120" t="s">
        <v>85</v>
      </c>
      <c r="G75" s="107" t="s">
        <v>36</v>
      </c>
      <c r="H75" s="108" t="s">
        <v>86</v>
      </c>
      <c r="I75" s="115" t="s">
        <v>197</v>
      </c>
      <c r="J75" s="104" t="s">
        <v>88</v>
      </c>
      <c r="K75" s="104" t="s">
        <v>53</v>
      </c>
      <c r="L75" s="109" t="s">
        <v>40</v>
      </c>
      <c r="M75" s="104" t="s">
        <v>58</v>
      </c>
      <c r="N75" s="110" t="s">
        <v>47</v>
      </c>
      <c r="O75" s="111">
        <v>45606</v>
      </c>
      <c r="P75" s="112">
        <v>45610</v>
      </c>
      <c r="Q75" s="108" t="s">
        <v>251</v>
      </c>
      <c r="R75" s="115" t="s">
        <v>252</v>
      </c>
      <c r="S75" s="138" t="s">
        <v>217</v>
      </c>
      <c r="T75" s="118" t="str">
        <f t="shared" si="8"/>
        <v>&lt;4.18</v>
      </c>
      <c r="U75" s="118" t="str">
        <f t="shared" si="8"/>
        <v>&lt;5.1</v>
      </c>
      <c r="V75" s="119" t="str">
        <f t="shared" si="9"/>
        <v>&lt;9.3</v>
      </c>
      <c r="W75" s="135"/>
    </row>
    <row r="76" spans="1:23" x14ac:dyDescent="0.4">
      <c r="A76" s="83">
        <v>70</v>
      </c>
      <c r="B76" s="115" t="s">
        <v>83</v>
      </c>
      <c r="C76" s="105" t="str">
        <f t="shared" si="5"/>
        <v>宮城県</v>
      </c>
      <c r="D76" s="106" t="s">
        <v>93</v>
      </c>
      <c r="E76" s="104" t="s">
        <v>53</v>
      </c>
      <c r="F76" s="120" t="s">
        <v>85</v>
      </c>
      <c r="G76" s="107" t="s">
        <v>36</v>
      </c>
      <c r="H76" s="108" t="s">
        <v>86</v>
      </c>
      <c r="I76" s="115" t="s">
        <v>106</v>
      </c>
      <c r="J76" s="104" t="s">
        <v>88</v>
      </c>
      <c r="K76" s="104" t="s">
        <v>53</v>
      </c>
      <c r="L76" s="109" t="s">
        <v>40</v>
      </c>
      <c r="M76" s="104" t="s">
        <v>58</v>
      </c>
      <c r="N76" s="110" t="s">
        <v>47</v>
      </c>
      <c r="O76" s="111">
        <v>45606</v>
      </c>
      <c r="P76" s="112">
        <v>45610</v>
      </c>
      <c r="Q76" s="108" t="s">
        <v>253</v>
      </c>
      <c r="R76" s="115" t="s">
        <v>254</v>
      </c>
      <c r="S76" s="138" t="s">
        <v>237</v>
      </c>
      <c r="T76" s="118" t="str">
        <f t="shared" si="8"/>
        <v>&lt;5.03</v>
      </c>
      <c r="U76" s="118" t="str">
        <f t="shared" si="8"/>
        <v>&lt;4.9</v>
      </c>
      <c r="V76" s="119" t="str">
        <f t="shared" si="9"/>
        <v>&lt;9.9</v>
      </c>
      <c r="W76" s="135"/>
    </row>
    <row r="77" spans="1:23" x14ac:dyDescent="0.4">
      <c r="A77" s="71">
        <v>71</v>
      </c>
      <c r="B77" s="115" t="s">
        <v>83</v>
      </c>
      <c r="C77" s="105" t="str">
        <f t="shared" si="5"/>
        <v>宮城県</v>
      </c>
      <c r="D77" s="106" t="s">
        <v>93</v>
      </c>
      <c r="E77" s="104" t="s">
        <v>53</v>
      </c>
      <c r="F77" s="120" t="s">
        <v>85</v>
      </c>
      <c r="G77" s="107" t="s">
        <v>36</v>
      </c>
      <c r="H77" s="108" t="s">
        <v>86</v>
      </c>
      <c r="I77" s="115" t="s">
        <v>106</v>
      </c>
      <c r="J77" s="104" t="s">
        <v>88</v>
      </c>
      <c r="K77" s="104" t="s">
        <v>53</v>
      </c>
      <c r="L77" s="109" t="s">
        <v>40</v>
      </c>
      <c r="M77" s="104" t="s">
        <v>58</v>
      </c>
      <c r="N77" s="110" t="s">
        <v>47</v>
      </c>
      <c r="O77" s="111">
        <v>45606</v>
      </c>
      <c r="P77" s="112">
        <v>45610</v>
      </c>
      <c r="Q77" s="108" t="s">
        <v>255</v>
      </c>
      <c r="R77" s="115" t="s">
        <v>256</v>
      </c>
      <c r="S77" s="138" t="s">
        <v>118</v>
      </c>
      <c r="T77" s="118" t="str">
        <f t="shared" si="8"/>
        <v>&lt;5.22</v>
      </c>
      <c r="U77" s="118" t="str">
        <f t="shared" si="8"/>
        <v>&lt;4.81</v>
      </c>
      <c r="V77" s="119" t="str">
        <f t="shared" si="9"/>
        <v>&lt;10</v>
      </c>
      <c r="W77" s="135"/>
    </row>
    <row r="78" spans="1:23" x14ac:dyDescent="0.4">
      <c r="A78" s="83">
        <v>72</v>
      </c>
      <c r="B78" s="115" t="s">
        <v>83</v>
      </c>
      <c r="C78" s="105" t="str">
        <f t="shared" si="5"/>
        <v>宮城県</v>
      </c>
      <c r="D78" s="106" t="s">
        <v>93</v>
      </c>
      <c r="E78" s="104" t="s">
        <v>53</v>
      </c>
      <c r="F78" s="120" t="s">
        <v>85</v>
      </c>
      <c r="G78" s="107" t="s">
        <v>36</v>
      </c>
      <c r="H78" s="108" t="s">
        <v>86</v>
      </c>
      <c r="I78" s="115" t="s">
        <v>106</v>
      </c>
      <c r="J78" s="104" t="s">
        <v>88</v>
      </c>
      <c r="K78" s="104" t="s">
        <v>53</v>
      </c>
      <c r="L78" s="109" t="s">
        <v>40</v>
      </c>
      <c r="M78" s="104" t="s">
        <v>58</v>
      </c>
      <c r="N78" s="110" t="s">
        <v>47</v>
      </c>
      <c r="O78" s="111">
        <v>45606</v>
      </c>
      <c r="P78" s="112">
        <v>45610</v>
      </c>
      <c r="Q78" s="108" t="s">
        <v>257</v>
      </c>
      <c r="R78" s="115" t="s">
        <v>258</v>
      </c>
      <c r="S78" s="138" t="s">
        <v>259</v>
      </c>
      <c r="T78" s="118" t="str">
        <f t="shared" si="8"/>
        <v>&lt;4.91</v>
      </c>
      <c r="U78" s="118" t="str">
        <f t="shared" si="8"/>
        <v>&lt;4.65</v>
      </c>
      <c r="V78" s="119" t="str">
        <f t="shared" si="9"/>
        <v>&lt;9.6</v>
      </c>
      <c r="W78" s="135"/>
    </row>
    <row r="79" spans="1:23" x14ac:dyDescent="0.4">
      <c r="A79" s="71">
        <v>73</v>
      </c>
      <c r="B79" s="115" t="s">
        <v>83</v>
      </c>
      <c r="C79" s="120" t="str">
        <f t="shared" si="5"/>
        <v>宮城県</v>
      </c>
      <c r="D79" s="106" t="s">
        <v>93</v>
      </c>
      <c r="E79" s="115" t="s">
        <v>53</v>
      </c>
      <c r="F79" s="120" t="s">
        <v>85</v>
      </c>
      <c r="G79" s="107" t="s">
        <v>36</v>
      </c>
      <c r="H79" s="108" t="s">
        <v>86</v>
      </c>
      <c r="I79" s="115" t="s">
        <v>106</v>
      </c>
      <c r="J79" s="104" t="s">
        <v>88</v>
      </c>
      <c r="K79" s="104" t="s">
        <v>53</v>
      </c>
      <c r="L79" s="109" t="s">
        <v>40</v>
      </c>
      <c r="M79" s="104" t="s">
        <v>58</v>
      </c>
      <c r="N79" s="110" t="s">
        <v>47</v>
      </c>
      <c r="O79" s="111">
        <v>45606</v>
      </c>
      <c r="P79" s="112">
        <v>45610</v>
      </c>
      <c r="Q79" s="108" t="s">
        <v>260</v>
      </c>
      <c r="R79" s="115" t="s">
        <v>261</v>
      </c>
      <c r="S79" s="138" t="s">
        <v>250</v>
      </c>
      <c r="T79" s="118" t="str">
        <f t="shared" si="8"/>
        <v>&lt;6.57</v>
      </c>
      <c r="U79" s="118" t="str">
        <f t="shared" si="8"/>
        <v>&lt;7.06</v>
      </c>
      <c r="V79" s="119" t="str">
        <f t="shared" si="9"/>
        <v>&lt;14</v>
      </c>
      <c r="W79" s="135"/>
    </row>
    <row r="80" spans="1:23" x14ac:dyDescent="0.4">
      <c r="A80" s="83">
        <v>74</v>
      </c>
      <c r="B80" s="115" t="s">
        <v>83</v>
      </c>
      <c r="C80" s="120" t="str">
        <f t="shared" si="5"/>
        <v>宮城県</v>
      </c>
      <c r="D80" s="106" t="s">
        <v>93</v>
      </c>
      <c r="E80" s="115" t="s">
        <v>53</v>
      </c>
      <c r="F80" s="120" t="s">
        <v>85</v>
      </c>
      <c r="G80" s="107" t="s">
        <v>36</v>
      </c>
      <c r="H80" s="108" t="s">
        <v>86</v>
      </c>
      <c r="I80" s="115" t="s">
        <v>106</v>
      </c>
      <c r="J80" s="104" t="s">
        <v>88</v>
      </c>
      <c r="K80" s="104" t="s">
        <v>53</v>
      </c>
      <c r="L80" s="109" t="s">
        <v>40</v>
      </c>
      <c r="M80" s="104" t="s">
        <v>58</v>
      </c>
      <c r="N80" s="110" t="s">
        <v>47</v>
      </c>
      <c r="O80" s="111">
        <v>45606</v>
      </c>
      <c r="P80" s="112">
        <v>45610</v>
      </c>
      <c r="Q80" s="108" t="s">
        <v>262</v>
      </c>
      <c r="R80" s="115" t="s">
        <v>263</v>
      </c>
      <c r="S80" s="138" t="s">
        <v>208</v>
      </c>
      <c r="T80" s="118" t="str">
        <f t="shared" si="8"/>
        <v>&lt;6.07</v>
      </c>
      <c r="U80" s="118" t="str">
        <f t="shared" si="8"/>
        <v>&lt;4.49</v>
      </c>
      <c r="V80" s="119" t="str">
        <f t="shared" si="9"/>
        <v>&lt;11</v>
      </c>
      <c r="W80" s="135"/>
    </row>
    <row r="81" spans="1:23" x14ac:dyDescent="0.4">
      <c r="A81" s="71">
        <v>75</v>
      </c>
      <c r="B81" s="115" t="s">
        <v>83</v>
      </c>
      <c r="C81" s="120" t="str">
        <f t="shared" si="5"/>
        <v>宮城県</v>
      </c>
      <c r="D81" s="106" t="s">
        <v>93</v>
      </c>
      <c r="E81" s="115" t="s">
        <v>53</v>
      </c>
      <c r="F81" s="120" t="s">
        <v>85</v>
      </c>
      <c r="G81" s="107" t="s">
        <v>36</v>
      </c>
      <c r="H81" s="108" t="s">
        <v>86</v>
      </c>
      <c r="I81" s="115" t="s">
        <v>264</v>
      </c>
      <c r="J81" s="104" t="s">
        <v>88</v>
      </c>
      <c r="K81" s="104" t="s">
        <v>53</v>
      </c>
      <c r="L81" s="109" t="s">
        <v>40</v>
      </c>
      <c r="M81" s="104" t="s">
        <v>58</v>
      </c>
      <c r="N81" s="110" t="s">
        <v>47</v>
      </c>
      <c r="O81" s="139">
        <v>45606</v>
      </c>
      <c r="P81" s="140">
        <v>45610</v>
      </c>
      <c r="Q81" s="108" t="s">
        <v>265</v>
      </c>
      <c r="R81" s="115" t="s">
        <v>266</v>
      </c>
      <c r="S81" s="138" t="s">
        <v>245</v>
      </c>
      <c r="T81" s="118" t="str">
        <f t="shared" si="8"/>
        <v>&lt;4.93</v>
      </c>
      <c r="U81" s="118" t="str">
        <f t="shared" si="8"/>
        <v>&lt;4.45</v>
      </c>
      <c r="V81" s="119" t="str">
        <f t="shared" si="9"/>
        <v>&lt;9.4</v>
      </c>
      <c r="W81" s="135"/>
    </row>
    <row r="82" spans="1:23" x14ac:dyDescent="0.4">
      <c r="A82" s="83">
        <v>76</v>
      </c>
      <c r="B82" s="115" t="s">
        <v>83</v>
      </c>
      <c r="C82" s="120" t="str">
        <f t="shared" si="5"/>
        <v>宮城県</v>
      </c>
      <c r="D82" s="106" t="s">
        <v>93</v>
      </c>
      <c r="E82" s="115" t="s">
        <v>53</v>
      </c>
      <c r="F82" s="120" t="s">
        <v>85</v>
      </c>
      <c r="G82" s="107" t="s">
        <v>36</v>
      </c>
      <c r="H82" s="108" t="s">
        <v>86</v>
      </c>
      <c r="I82" s="115" t="s">
        <v>264</v>
      </c>
      <c r="J82" s="104" t="s">
        <v>88</v>
      </c>
      <c r="K82" s="104" t="s">
        <v>53</v>
      </c>
      <c r="L82" s="109" t="s">
        <v>40</v>
      </c>
      <c r="M82" s="104" t="s">
        <v>58</v>
      </c>
      <c r="N82" s="110" t="s">
        <v>47</v>
      </c>
      <c r="O82" s="111">
        <v>45606</v>
      </c>
      <c r="P82" s="140">
        <v>45610</v>
      </c>
      <c r="Q82" s="108" t="s">
        <v>267</v>
      </c>
      <c r="R82" s="115" t="s">
        <v>268</v>
      </c>
      <c r="S82" s="138" t="s">
        <v>259</v>
      </c>
      <c r="T82" s="118" t="str">
        <f t="shared" si="8"/>
        <v>&lt;5.42</v>
      </c>
      <c r="U82" s="118" t="str">
        <f t="shared" si="8"/>
        <v>&lt;4.14</v>
      </c>
      <c r="V82" s="119" t="str">
        <f t="shared" si="9"/>
        <v>&lt;9.6</v>
      </c>
      <c r="W82" s="135"/>
    </row>
    <row r="83" spans="1:23" x14ac:dyDescent="0.4">
      <c r="A83" s="71">
        <v>77</v>
      </c>
      <c r="B83" s="115" t="s">
        <v>83</v>
      </c>
      <c r="C83" s="105" t="str">
        <f t="shared" si="5"/>
        <v>宮城県</v>
      </c>
      <c r="D83" s="106" t="s">
        <v>93</v>
      </c>
      <c r="E83" s="115" t="s">
        <v>53</v>
      </c>
      <c r="F83" s="120" t="s">
        <v>85</v>
      </c>
      <c r="G83" s="107" t="s">
        <v>36</v>
      </c>
      <c r="H83" s="108" t="s">
        <v>86</v>
      </c>
      <c r="I83" s="115" t="s">
        <v>87</v>
      </c>
      <c r="J83" s="104" t="s">
        <v>88</v>
      </c>
      <c r="K83" s="104" t="s">
        <v>53</v>
      </c>
      <c r="L83" s="109" t="s">
        <v>40</v>
      </c>
      <c r="M83" s="104" t="s">
        <v>58</v>
      </c>
      <c r="N83" s="110" t="s">
        <v>47</v>
      </c>
      <c r="O83" s="111">
        <v>45606</v>
      </c>
      <c r="P83" s="112">
        <v>45610</v>
      </c>
      <c r="Q83" s="108" t="s">
        <v>269</v>
      </c>
      <c r="R83" s="122" t="s">
        <v>210</v>
      </c>
      <c r="S83" s="138" t="s">
        <v>208</v>
      </c>
      <c r="T83" s="118" t="str">
        <f t="shared" si="8"/>
        <v>&lt;5.18</v>
      </c>
      <c r="U83" s="118" t="str">
        <f t="shared" si="8"/>
        <v>&lt;5.74</v>
      </c>
      <c r="V83" s="119" t="str">
        <f t="shared" si="9"/>
        <v>&lt;11</v>
      </c>
      <c r="W83" s="135"/>
    </row>
    <row r="84" spans="1:23" x14ac:dyDescent="0.4">
      <c r="A84" s="83">
        <v>78</v>
      </c>
      <c r="B84" s="115" t="s">
        <v>83</v>
      </c>
      <c r="C84" s="105" t="str">
        <f t="shared" si="5"/>
        <v>宮城県</v>
      </c>
      <c r="D84" s="106" t="s">
        <v>93</v>
      </c>
      <c r="E84" s="115" t="s">
        <v>53</v>
      </c>
      <c r="F84" s="120" t="s">
        <v>85</v>
      </c>
      <c r="G84" s="107" t="s">
        <v>36</v>
      </c>
      <c r="H84" s="108" t="s">
        <v>86</v>
      </c>
      <c r="I84" s="115" t="s">
        <v>87</v>
      </c>
      <c r="J84" s="104" t="s">
        <v>88</v>
      </c>
      <c r="K84" s="104" t="s">
        <v>53</v>
      </c>
      <c r="L84" s="109" t="s">
        <v>40</v>
      </c>
      <c r="M84" s="104" t="s">
        <v>58</v>
      </c>
      <c r="N84" s="110" t="s">
        <v>47</v>
      </c>
      <c r="O84" s="111">
        <v>45606</v>
      </c>
      <c r="P84" s="112">
        <v>45610</v>
      </c>
      <c r="Q84" s="108" t="s">
        <v>219</v>
      </c>
      <c r="R84" s="115" t="s">
        <v>270</v>
      </c>
      <c r="S84" s="138" t="s">
        <v>227</v>
      </c>
      <c r="T84" s="118" t="str">
        <f t="shared" si="8"/>
        <v>&lt;4.43</v>
      </c>
      <c r="U84" s="118" t="str">
        <f t="shared" si="8"/>
        <v>&lt;4.72</v>
      </c>
      <c r="V84" s="119" t="str">
        <f t="shared" si="9"/>
        <v>&lt;9.2</v>
      </c>
      <c r="W84" s="135"/>
    </row>
    <row r="85" spans="1:23" x14ac:dyDescent="0.4">
      <c r="A85" s="71">
        <v>79</v>
      </c>
      <c r="B85" s="115" t="s">
        <v>83</v>
      </c>
      <c r="C85" s="120" t="str">
        <f t="shared" si="5"/>
        <v>宮城県</v>
      </c>
      <c r="D85" s="106" t="s">
        <v>93</v>
      </c>
      <c r="E85" s="115" t="s">
        <v>53</v>
      </c>
      <c r="F85" s="120" t="s">
        <v>85</v>
      </c>
      <c r="G85" s="107" t="s">
        <v>36</v>
      </c>
      <c r="H85" s="108" t="s">
        <v>86</v>
      </c>
      <c r="I85" s="115" t="s">
        <v>87</v>
      </c>
      <c r="J85" s="104" t="s">
        <v>88</v>
      </c>
      <c r="K85" s="104" t="s">
        <v>53</v>
      </c>
      <c r="L85" s="109" t="s">
        <v>40</v>
      </c>
      <c r="M85" s="104" t="s">
        <v>58</v>
      </c>
      <c r="N85" s="110" t="s">
        <v>47</v>
      </c>
      <c r="O85" s="111">
        <v>45606</v>
      </c>
      <c r="P85" s="112">
        <v>45610</v>
      </c>
      <c r="Q85" s="108" t="s">
        <v>255</v>
      </c>
      <c r="R85" s="122" t="s">
        <v>235</v>
      </c>
      <c r="S85" s="138" t="s">
        <v>208</v>
      </c>
      <c r="T85" s="118" t="str">
        <f t="shared" si="8"/>
        <v>&lt;5.22</v>
      </c>
      <c r="U85" s="118" t="str">
        <f t="shared" si="8"/>
        <v>&lt;5.28</v>
      </c>
      <c r="V85" s="119" t="str">
        <f t="shared" si="9"/>
        <v>&lt;11</v>
      </c>
      <c r="W85" s="135"/>
    </row>
    <row r="86" spans="1:23" x14ac:dyDescent="0.4">
      <c r="A86" s="83">
        <v>80</v>
      </c>
      <c r="B86" s="115" t="s">
        <v>83</v>
      </c>
      <c r="C86" s="120" t="str">
        <f t="shared" si="5"/>
        <v>宮城県</v>
      </c>
      <c r="D86" s="106" t="s">
        <v>93</v>
      </c>
      <c r="E86" s="115" t="s">
        <v>53</v>
      </c>
      <c r="F86" s="120" t="s">
        <v>85</v>
      </c>
      <c r="G86" s="107" t="s">
        <v>36</v>
      </c>
      <c r="H86" s="108" t="s">
        <v>86</v>
      </c>
      <c r="I86" s="115" t="s">
        <v>87</v>
      </c>
      <c r="J86" s="104" t="s">
        <v>88</v>
      </c>
      <c r="K86" s="104" t="s">
        <v>53</v>
      </c>
      <c r="L86" s="109" t="s">
        <v>40</v>
      </c>
      <c r="M86" s="104" t="s">
        <v>58</v>
      </c>
      <c r="N86" s="110" t="s">
        <v>47</v>
      </c>
      <c r="O86" s="111">
        <v>45606</v>
      </c>
      <c r="P86" s="112">
        <v>45610</v>
      </c>
      <c r="Q86" s="108" t="s">
        <v>271</v>
      </c>
      <c r="R86" s="115" t="s">
        <v>272</v>
      </c>
      <c r="S86" s="138" t="s">
        <v>233</v>
      </c>
      <c r="T86" s="118" t="str">
        <f t="shared" ref="T86:U113" si="10">IF(Q86="","",IF(NOT(ISERROR(Q86*1)),ROUNDDOWN(Q86*1,2-INT(LOG(ABS(Q86*1)))),IFERROR("&lt;"&amp;ROUNDDOWN(IF(SUBSTITUTE(Q86,"&lt;","")*1&lt;=50,SUBSTITUTE(Q86,"&lt;","")*1,""),2-INT(LOG(ABS(SUBSTITUTE(Q86,"&lt;","")*1)))),IF(Q86="-",Q86,"入力形式が間違っています"))))</f>
        <v>&lt;6.41</v>
      </c>
      <c r="U86" s="118" t="str">
        <f t="shared" si="10"/>
        <v>&lt;6.06</v>
      </c>
      <c r="V86" s="119" t="str">
        <f t="shared" si="9"/>
        <v>&lt;12</v>
      </c>
      <c r="W86" s="135"/>
    </row>
    <row r="87" spans="1:23" x14ac:dyDescent="0.4">
      <c r="A87" s="71">
        <v>81</v>
      </c>
      <c r="B87" s="115" t="s">
        <v>83</v>
      </c>
      <c r="C87" s="120" t="str">
        <f t="shared" si="5"/>
        <v>宮城県漁業協同組合</v>
      </c>
      <c r="D87" s="106" t="s">
        <v>93</v>
      </c>
      <c r="E87" s="115" t="s">
        <v>53</v>
      </c>
      <c r="F87" s="120" t="s">
        <v>273</v>
      </c>
      <c r="G87" s="107" t="s">
        <v>36</v>
      </c>
      <c r="H87" s="108" t="s">
        <v>86</v>
      </c>
      <c r="I87" s="115" t="s">
        <v>274</v>
      </c>
      <c r="J87" s="104" t="s">
        <v>275</v>
      </c>
      <c r="K87" s="104" t="s">
        <v>53</v>
      </c>
      <c r="L87" s="109" t="s">
        <v>40</v>
      </c>
      <c r="M87" s="104" t="s">
        <v>276</v>
      </c>
      <c r="N87" s="110" t="s">
        <v>47</v>
      </c>
      <c r="O87" s="111">
        <v>45603</v>
      </c>
      <c r="P87" s="112">
        <v>45604</v>
      </c>
      <c r="Q87" s="108" t="s">
        <v>118</v>
      </c>
      <c r="R87" s="115" t="s">
        <v>118</v>
      </c>
      <c r="S87" s="138" t="s">
        <v>277</v>
      </c>
      <c r="T87" s="118" t="str">
        <f t="shared" si="10"/>
        <v>&lt;10</v>
      </c>
      <c r="U87" s="118" t="str">
        <f t="shared" si="10"/>
        <v>&lt;10</v>
      </c>
      <c r="V87" s="119" t="str">
        <f t="shared" si="9"/>
        <v>&lt;20</v>
      </c>
      <c r="W87" s="135"/>
    </row>
    <row r="88" spans="1:23" x14ac:dyDescent="0.4">
      <c r="A88" s="83">
        <v>82</v>
      </c>
      <c r="B88" s="115" t="s">
        <v>83</v>
      </c>
      <c r="C88" s="120" t="str">
        <f t="shared" si="5"/>
        <v>宮城県漁業協同組合</v>
      </c>
      <c r="D88" s="106" t="s">
        <v>93</v>
      </c>
      <c r="E88" s="115" t="s">
        <v>53</v>
      </c>
      <c r="F88" s="120" t="s">
        <v>278</v>
      </c>
      <c r="G88" s="107" t="s">
        <v>36</v>
      </c>
      <c r="H88" s="108" t="s">
        <v>86</v>
      </c>
      <c r="I88" s="115" t="s">
        <v>274</v>
      </c>
      <c r="J88" s="104" t="s">
        <v>275</v>
      </c>
      <c r="K88" s="104" t="s">
        <v>53</v>
      </c>
      <c r="L88" s="109" t="s">
        <v>40</v>
      </c>
      <c r="M88" s="104" t="s">
        <v>276</v>
      </c>
      <c r="N88" s="110" t="s">
        <v>47</v>
      </c>
      <c r="O88" s="111">
        <v>45603</v>
      </c>
      <c r="P88" s="112">
        <v>45604</v>
      </c>
      <c r="Q88" s="108" t="s">
        <v>118</v>
      </c>
      <c r="R88" s="115" t="s">
        <v>118</v>
      </c>
      <c r="S88" s="138" t="s">
        <v>277</v>
      </c>
      <c r="T88" s="118" t="str">
        <f t="shared" si="10"/>
        <v>&lt;10</v>
      </c>
      <c r="U88" s="118" t="str">
        <f t="shared" si="10"/>
        <v>&lt;10</v>
      </c>
      <c r="V88" s="119" t="str">
        <f t="shared" si="9"/>
        <v>&lt;20</v>
      </c>
      <c r="W88" s="135"/>
    </row>
    <row r="89" spans="1:23" x14ac:dyDescent="0.4">
      <c r="A89" s="71">
        <v>83</v>
      </c>
      <c r="B89" s="115" t="s">
        <v>83</v>
      </c>
      <c r="C89" s="120" t="str">
        <f t="shared" si="5"/>
        <v>宮城県漁業協同組合</v>
      </c>
      <c r="D89" s="106" t="s">
        <v>93</v>
      </c>
      <c r="E89" s="115" t="s">
        <v>53</v>
      </c>
      <c r="F89" s="120" t="s">
        <v>279</v>
      </c>
      <c r="G89" s="107" t="s">
        <v>36</v>
      </c>
      <c r="H89" s="108" t="s">
        <v>86</v>
      </c>
      <c r="I89" s="115" t="s">
        <v>274</v>
      </c>
      <c r="J89" s="104" t="s">
        <v>275</v>
      </c>
      <c r="K89" s="104" t="s">
        <v>53</v>
      </c>
      <c r="L89" s="109" t="s">
        <v>40</v>
      </c>
      <c r="M89" s="104" t="s">
        <v>276</v>
      </c>
      <c r="N89" s="110" t="s">
        <v>47</v>
      </c>
      <c r="O89" s="111">
        <v>45603</v>
      </c>
      <c r="P89" s="112">
        <v>45604</v>
      </c>
      <c r="Q89" s="108" t="s">
        <v>118</v>
      </c>
      <c r="R89" s="115" t="s">
        <v>118</v>
      </c>
      <c r="S89" s="138" t="s">
        <v>277</v>
      </c>
      <c r="T89" s="118" t="str">
        <f>IF(Q89="","",IF(NOT(ISERROR(Q89*1)),ROUNDDOWN(Q89*1,2-INT(LOG(ABS(Q89*1)))),IFERROR("&lt;"&amp;ROUNDDOWN(IF(SUBSTITUTE(Q89,"&lt;","")*1&lt;=50,SUBSTITUTE(Q89,"&lt;","")*1,""),2-INT(LOG(ABS(SUBSTITUTE(Q89,"&lt;","")*1)))),IF(Q89="-",Q89,"入力形式が間違っています"))))</f>
        <v>&lt;10</v>
      </c>
      <c r="U89" s="118" t="str">
        <f t="shared" si="10"/>
        <v>&lt;10</v>
      </c>
      <c r="V89" s="119" t="str">
        <f t="shared" si="9"/>
        <v>&lt;20</v>
      </c>
      <c r="W89" s="135"/>
    </row>
    <row r="90" spans="1:23" x14ac:dyDescent="0.4">
      <c r="A90" s="83">
        <v>84</v>
      </c>
      <c r="B90" s="115" t="s">
        <v>83</v>
      </c>
      <c r="C90" s="120" t="str">
        <f t="shared" ref="C90:C113" si="11">IF(M90="","",IF(M90="（一財）宮城県公衆衛生協会","宮城県漁業協同組合","宮城県"))</f>
        <v>宮城県漁業協同組合</v>
      </c>
      <c r="D90" s="106" t="s">
        <v>93</v>
      </c>
      <c r="E90" s="115" t="s">
        <v>53</v>
      </c>
      <c r="F90" s="120" t="s">
        <v>280</v>
      </c>
      <c r="G90" s="107" t="s">
        <v>36</v>
      </c>
      <c r="H90" s="108" t="s">
        <v>86</v>
      </c>
      <c r="I90" s="115" t="s">
        <v>274</v>
      </c>
      <c r="J90" s="104" t="s">
        <v>275</v>
      </c>
      <c r="K90" s="104" t="s">
        <v>53</v>
      </c>
      <c r="L90" s="109" t="s">
        <v>40</v>
      </c>
      <c r="M90" s="104" t="s">
        <v>276</v>
      </c>
      <c r="N90" s="110" t="s">
        <v>47</v>
      </c>
      <c r="O90" s="111">
        <v>45603</v>
      </c>
      <c r="P90" s="112">
        <v>45607</v>
      </c>
      <c r="Q90" s="108" t="s">
        <v>118</v>
      </c>
      <c r="R90" s="115" t="s">
        <v>118</v>
      </c>
      <c r="S90" s="133" t="s">
        <v>277</v>
      </c>
      <c r="T90" s="118" t="str">
        <f t="shared" si="10"/>
        <v>&lt;10</v>
      </c>
      <c r="U90" s="118" t="str">
        <f t="shared" si="10"/>
        <v>&lt;10</v>
      </c>
      <c r="V90" s="119" t="str">
        <f t="shared" si="9"/>
        <v>&lt;20</v>
      </c>
      <c r="W90" s="135"/>
    </row>
    <row r="91" spans="1:23" x14ac:dyDescent="0.4">
      <c r="A91" s="71">
        <v>85</v>
      </c>
      <c r="B91" s="115" t="s">
        <v>83</v>
      </c>
      <c r="C91" s="120" t="str">
        <f t="shared" si="11"/>
        <v>宮城県漁業協同組合</v>
      </c>
      <c r="D91" s="106" t="s">
        <v>93</v>
      </c>
      <c r="E91" s="115" t="s">
        <v>53</v>
      </c>
      <c r="F91" s="120" t="s">
        <v>281</v>
      </c>
      <c r="G91" s="107" t="s">
        <v>36</v>
      </c>
      <c r="H91" s="108" t="s">
        <v>86</v>
      </c>
      <c r="I91" s="115" t="s">
        <v>274</v>
      </c>
      <c r="J91" s="104" t="s">
        <v>275</v>
      </c>
      <c r="K91" s="104" t="s">
        <v>53</v>
      </c>
      <c r="L91" s="109" t="s">
        <v>40</v>
      </c>
      <c r="M91" s="104" t="s">
        <v>276</v>
      </c>
      <c r="N91" s="110" t="s">
        <v>47</v>
      </c>
      <c r="O91" s="111">
        <v>45603</v>
      </c>
      <c r="P91" s="112">
        <v>45607</v>
      </c>
      <c r="Q91" s="108" t="s">
        <v>118</v>
      </c>
      <c r="R91" s="115" t="s">
        <v>118</v>
      </c>
      <c r="S91" s="133" t="s">
        <v>277</v>
      </c>
      <c r="T91" s="118" t="str">
        <f t="shared" si="10"/>
        <v>&lt;10</v>
      </c>
      <c r="U91" s="118" t="str">
        <f t="shared" si="10"/>
        <v>&lt;10</v>
      </c>
      <c r="V91" s="119" t="str">
        <f t="shared" si="9"/>
        <v>&lt;20</v>
      </c>
      <c r="W91" s="135"/>
    </row>
    <row r="92" spans="1:23" x14ac:dyDescent="0.4">
      <c r="A92" s="83">
        <v>86</v>
      </c>
      <c r="B92" s="115" t="s">
        <v>83</v>
      </c>
      <c r="C92" s="120" t="str">
        <f t="shared" si="11"/>
        <v>宮城県漁業協同組合</v>
      </c>
      <c r="D92" s="106" t="s">
        <v>93</v>
      </c>
      <c r="E92" s="115" t="s">
        <v>53</v>
      </c>
      <c r="F92" s="120" t="s">
        <v>282</v>
      </c>
      <c r="G92" s="107" t="s">
        <v>36</v>
      </c>
      <c r="H92" s="108" t="s">
        <v>86</v>
      </c>
      <c r="I92" s="115" t="s">
        <v>274</v>
      </c>
      <c r="J92" s="104" t="s">
        <v>275</v>
      </c>
      <c r="K92" s="104" t="s">
        <v>53</v>
      </c>
      <c r="L92" s="109" t="s">
        <v>40</v>
      </c>
      <c r="M92" s="104" t="s">
        <v>276</v>
      </c>
      <c r="N92" s="110" t="s">
        <v>47</v>
      </c>
      <c r="O92" s="111">
        <v>45603</v>
      </c>
      <c r="P92" s="112">
        <v>45607</v>
      </c>
      <c r="Q92" s="108" t="s">
        <v>118</v>
      </c>
      <c r="R92" s="115" t="s">
        <v>118</v>
      </c>
      <c r="S92" s="114" t="s">
        <v>277</v>
      </c>
      <c r="T92" s="118" t="str">
        <f t="shared" si="10"/>
        <v>&lt;10</v>
      </c>
      <c r="U92" s="118" t="str">
        <f t="shared" si="10"/>
        <v>&lt;10</v>
      </c>
      <c r="V92" s="119" t="str">
        <f t="shared" si="9"/>
        <v>&lt;20</v>
      </c>
      <c r="W92" s="135"/>
    </row>
    <row r="93" spans="1:23" x14ac:dyDescent="0.4">
      <c r="A93" s="71">
        <v>87</v>
      </c>
      <c r="B93" s="115" t="s">
        <v>83</v>
      </c>
      <c r="C93" s="120" t="str">
        <f t="shared" si="11"/>
        <v>宮城県漁業協同組合</v>
      </c>
      <c r="D93" s="106" t="s">
        <v>93</v>
      </c>
      <c r="E93" s="115" t="s">
        <v>53</v>
      </c>
      <c r="F93" s="120" t="s">
        <v>282</v>
      </c>
      <c r="G93" s="107" t="s">
        <v>36</v>
      </c>
      <c r="H93" s="108" t="s">
        <v>86</v>
      </c>
      <c r="I93" s="115" t="s">
        <v>274</v>
      </c>
      <c r="J93" s="104" t="s">
        <v>275</v>
      </c>
      <c r="K93" s="104" t="s">
        <v>53</v>
      </c>
      <c r="L93" s="109" t="s">
        <v>40</v>
      </c>
      <c r="M93" s="104" t="s">
        <v>276</v>
      </c>
      <c r="N93" s="110" t="s">
        <v>47</v>
      </c>
      <c r="O93" s="111">
        <v>45603</v>
      </c>
      <c r="P93" s="112">
        <v>45607</v>
      </c>
      <c r="Q93" s="108" t="s">
        <v>118</v>
      </c>
      <c r="R93" s="115" t="s">
        <v>118</v>
      </c>
      <c r="S93" s="114" t="s">
        <v>277</v>
      </c>
      <c r="T93" s="118" t="str">
        <f t="shared" si="10"/>
        <v>&lt;10</v>
      </c>
      <c r="U93" s="118" t="str">
        <f t="shared" si="10"/>
        <v>&lt;10</v>
      </c>
      <c r="V93" s="119" t="str">
        <f t="shared" si="9"/>
        <v>&lt;20</v>
      </c>
      <c r="W93" s="135"/>
    </row>
    <row r="94" spans="1:23" x14ac:dyDescent="0.4">
      <c r="A94" s="83">
        <v>88</v>
      </c>
      <c r="B94" s="115" t="s">
        <v>83</v>
      </c>
      <c r="C94" s="120" t="str">
        <f t="shared" si="11"/>
        <v>宮城県漁業協同組合</v>
      </c>
      <c r="D94" s="106" t="s">
        <v>93</v>
      </c>
      <c r="E94" s="115" t="s">
        <v>53</v>
      </c>
      <c r="F94" s="120" t="s">
        <v>283</v>
      </c>
      <c r="G94" s="107" t="s">
        <v>36</v>
      </c>
      <c r="H94" s="108" t="s">
        <v>86</v>
      </c>
      <c r="I94" s="115" t="s">
        <v>274</v>
      </c>
      <c r="J94" s="104" t="s">
        <v>275</v>
      </c>
      <c r="K94" s="104" t="s">
        <v>53</v>
      </c>
      <c r="L94" s="109" t="s">
        <v>40</v>
      </c>
      <c r="M94" s="104" t="s">
        <v>276</v>
      </c>
      <c r="N94" s="110" t="s">
        <v>47</v>
      </c>
      <c r="O94" s="111">
        <v>45603</v>
      </c>
      <c r="P94" s="112">
        <v>45607</v>
      </c>
      <c r="Q94" s="108" t="s">
        <v>118</v>
      </c>
      <c r="R94" s="115" t="s">
        <v>118</v>
      </c>
      <c r="S94" s="114" t="s">
        <v>277</v>
      </c>
      <c r="T94" s="118" t="str">
        <f t="shared" si="10"/>
        <v>&lt;10</v>
      </c>
      <c r="U94" s="118" t="str">
        <f t="shared" si="10"/>
        <v>&lt;10</v>
      </c>
      <c r="V94" s="119" t="str">
        <f t="shared" si="9"/>
        <v>&lt;20</v>
      </c>
      <c r="W94" s="135"/>
    </row>
    <row r="95" spans="1:23" x14ac:dyDescent="0.4">
      <c r="A95" s="71">
        <v>89</v>
      </c>
      <c r="B95" s="115" t="s">
        <v>83</v>
      </c>
      <c r="C95" s="120" t="str">
        <f t="shared" si="11"/>
        <v>宮城県漁業協同組合</v>
      </c>
      <c r="D95" s="106" t="s">
        <v>93</v>
      </c>
      <c r="E95" s="115" t="s">
        <v>53</v>
      </c>
      <c r="F95" s="120" t="s">
        <v>284</v>
      </c>
      <c r="G95" s="107" t="s">
        <v>36</v>
      </c>
      <c r="H95" s="108" t="s">
        <v>86</v>
      </c>
      <c r="I95" s="115" t="s">
        <v>285</v>
      </c>
      <c r="J95" s="104" t="s">
        <v>275</v>
      </c>
      <c r="K95" s="104" t="s">
        <v>53</v>
      </c>
      <c r="L95" s="109" t="s">
        <v>40</v>
      </c>
      <c r="M95" s="104" t="s">
        <v>276</v>
      </c>
      <c r="N95" s="110" t="s">
        <v>47</v>
      </c>
      <c r="O95" s="111">
        <v>45603</v>
      </c>
      <c r="P95" s="112">
        <v>45607</v>
      </c>
      <c r="Q95" s="108" t="s">
        <v>118</v>
      </c>
      <c r="R95" s="115" t="s">
        <v>118</v>
      </c>
      <c r="S95" s="114" t="s">
        <v>277</v>
      </c>
      <c r="T95" s="118" t="str">
        <f t="shared" si="10"/>
        <v>&lt;10</v>
      </c>
      <c r="U95" s="118" t="str">
        <f t="shared" si="10"/>
        <v>&lt;10</v>
      </c>
      <c r="V95" s="119" t="str">
        <f t="shared" si="9"/>
        <v>&lt;20</v>
      </c>
      <c r="W95" s="135"/>
    </row>
    <row r="96" spans="1:23" x14ac:dyDescent="0.4">
      <c r="A96" s="83">
        <v>90</v>
      </c>
      <c r="B96" s="115" t="s">
        <v>83</v>
      </c>
      <c r="C96" s="120" t="str">
        <f t="shared" si="11"/>
        <v>宮城県漁業協同組合</v>
      </c>
      <c r="D96" s="106" t="s">
        <v>93</v>
      </c>
      <c r="E96" s="115" t="s">
        <v>53</v>
      </c>
      <c r="F96" s="120" t="s">
        <v>286</v>
      </c>
      <c r="G96" s="107" t="s">
        <v>36</v>
      </c>
      <c r="H96" s="108" t="s">
        <v>86</v>
      </c>
      <c r="I96" s="115" t="s">
        <v>274</v>
      </c>
      <c r="J96" s="104" t="s">
        <v>275</v>
      </c>
      <c r="K96" s="104" t="s">
        <v>53</v>
      </c>
      <c r="L96" s="109" t="s">
        <v>40</v>
      </c>
      <c r="M96" s="104" t="s">
        <v>276</v>
      </c>
      <c r="N96" s="110" t="s">
        <v>47</v>
      </c>
      <c r="O96" s="111">
        <v>45603</v>
      </c>
      <c r="P96" s="112">
        <v>45607</v>
      </c>
      <c r="Q96" s="108" t="s">
        <v>118</v>
      </c>
      <c r="R96" s="115" t="s">
        <v>118</v>
      </c>
      <c r="S96" s="114" t="s">
        <v>277</v>
      </c>
      <c r="T96" s="118" t="str">
        <f t="shared" si="10"/>
        <v>&lt;10</v>
      </c>
      <c r="U96" s="118" t="str">
        <f t="shared" si="10"/>
        <v>&lt;10</v>
      </c>
      <c r="V96" s="119" t="str">
        <f t="shared" si="9"/>
        <v>&lt;20</v>
      </c>
      <c r="W96" s="135"/>
    </row>
    <row r="97" spans="1:23" x14ac:dyDescent="0.4">
      <c r="A97" s="71">
        <v>91</v>
      </c>
      <c r="B97" s="115" t="s">
        <v>83</v>
      </c>
      <c r="C97" s="120" t="str">
        <f t="shared" si="11"/>
        <v>宮城県漁業協同組合</v>
      </c>
      <c r="D97" s="106" t="s">
        <v>93</v>
      </c>
      <c r="E97" s="115" t="s">
        <v>53</v>
      </c>
      <c r="F97" s="120" t="s">
        <v>287</v>
      </c>
      <c r="G97" s="107" t="s">
        <v>36</v>
      </c>
      <c r="H97" s="108" t="s">
        <v>86</v>
      </c>
      <c r="I97" s="115" t="s">
        <v>274</v>
      </c>
      <c r="J97" s="104" t="s">
        <v>275</v>
      </c>
      <c r="K97" s="104" t="s">
        <v>53</v>
      </c>
      <c r="L97" s="109" t="s">
        <v>40</v>
      </c>
      <c r="M97" s="104" t="s">
        <v>276</v>
      </c>
      <c r="N97" s="110" t="s">
        <v>47</v>
      </c>
      <c r="O97" s="111">
        <v>45603</v>
      </c>
      <c r="P97" s="112">
        <v>45607</v>
      </c>
      <c r="Q97" s="108" t="s">
        <v>118</v>
      </c>
      <c r="R97" s="115" t="s">
        <v>118</v>
      </c>
      <c r="S97" s="114" t="s">
        <v>277</v>
      </c>
      <c r="T97" s="118" t="str">
        <f t="shared" si="10"/>
        <v>&lt;10</v>
      </c>
      <c r="U97" s="118" t="str">
        <f t="shared" si="10"/>
        <v>&lt;10</v>
      </c>
      <c r="V97" s="119" t="str">
        <f t="shared" si="9"/>
        <v>&lt;20</v>
      </c>
      <c r="W97" s="135"/>
    </row>
    <row r="98" spans="1:23" x14ac:dyDescent="0.4">
      <c r="A98" s="83">
        <v>92</v>
      </c>
      <c r="B98" s="115" t="s">
        <v>83</v>
      </c>
      <c r="C98" s="120" t="str">
        <f t="shared" si="11"/>
        <v>宮城県漁業協同組合</v>
      </c>
      <c r="D98" s="106" t="s">
        <v>93</v>
      </c>
      <c r="E98" s="115" t="s">
        <v>53</v>
      </c>
      <c r="F98" s="120" t="s">
        <v>281</v>
      </c>
      <c r="G98" s="107" t="s">
        <v>36</v>
      </c>
      <c r="H98" s="108" t="s">
        <v>86</v>
      </c>
      <c r="I98" s="115" t="s">
        <v>288</v>
      </c>
      <c r="J98" s="104" t="s">
        <v>275</v>
      </c>
      <c r="K98" s="104" t="s">
        <v>53</v>
      </c>
      <c r="L98" s="109" t="s">
        <v>40</v>
      </c>
      <c r="M98" s="104" t="s">
        <v>276</v>
      </c>
      <c r="N98" s="110" t="s">
        <v>47</v>
      </c>
      <c r="O98" s="111">
        <v>45603</v>
      </c>
      <c r="P98" s="112">
        <v>45607</v>
      </c>
      <c r="Q98" s="108" t="s">
        <v>118</v>
      </c>
      <c r="R98" s="115" t="s">
        <v>118</v>
      </c>
      <c r="S98" s="114" t="s">
        <v>277</v>
      </c>
      <c r="T98" s="118" t="str">
        <f t="shared" si="10"/>
        <v>&lt;10</v>
      </c>
      <c r="U98" s="118" t="str">
        <f t="shared" si="10"/>
        <v>&lt;10</v>
      </c>
      <c r="V98" s="119" t="str">
        <f t="shared" si="9"/>
        <v>&lt;20</v>
      </c>
      <c r="W98" s="135"/>
    </row>
    <row r="99" spans="1:23" x14ac:dyDescent="0.4">
      <c r="A99" s="71">
        <v>93</v>
      </c>
      <c r="B99" s="115" t="s">
        <v>83</v>
      </c>
      <c r="C99" s="120" t="str">
        <f t="shared" si="11"/>
        <v>宮城県</v>
      </c>
      <c r="D99" s="106" t="s">
        <v>93</v>
      </c>
      <c r="E99" s="115" t="s">
        <v>53</v>
      </c>
      <c r="F99" s="120" t="s">
        <v>153</v>
      </c>
      <c r="G99" s="107" t="s">
        <v>36</v>
      </c>
      <c r="H99" s="108" t="s">
        <v>86</v>
      </c>
      <c r="I99" s="115" t="s">
        <v>289</v>
      </c>
      <c r="J99" s="104" t="s">
        <v>88</v>
      </c>
      <c r="K99" s="104" t="s">
        <v>53</v>
      </c>
      <c r="L99" s="109" t="s">
        <v>40</v>
      </c>
      <c r="M99" s="104" t="s">
        <v>290</v>
      </c>
      <c r="N99" s="110" t="s">
        <v>47</v>
      </c>
      <c r="O99" s="111">
        <v>45607</v>
      </c>
      <c r="P99" s="112">
        <v>45611</v>
      </c>
      <c r="Q99" s="108" t="s">
        <v>291</v>
      </c>
      <c r="R99" s="122" t="s">
        <v>292</v>
      </c>
      <c r="S99" s="114" t="s">
        <v>293</v>
      </c>
      <c r="T99" s="118" t="str">
        <f t="shared" si="10"/>
        <v>&lt;4.79</v>
      </c>
      <c r="U99" s="118" t="str">
        <f t="shared" si="10"/>
        <v>&lt;4.41</v>
      </c>
      <c r="V99" s="119" t="str">
        <f t="shared" si="9"/>
        <v>&lt;9.2</v>
      </c>
      <c r="W99" s="135"/>
    </row>
    <row r="100" spans="1:23" x14ac:dyDescent="0.4">
      <c r="A100" s="83">
        <v>94</v>
      </c>
      <c r="B100" s="115" t="s">
        <v>83</v>
      </c>
      <c r="C100" s="120" t="str">
        <f t="shared" si="11"/>
        <v>宮城県</v>
      </c>
      <c r="D100" s="106" t="s">
        <v>93</v>
      </c>
      <c r="E100" s="115" t="s">
        <v>53</v>
      </c>
      <c r="F100" s="120" t="s">
        <v>153</v>
      </c>
      <c r="G100" s="107" t="s">
        <v>36</v>
      </c>
      <c r="H100" s="108" t="s">
        <v>86</v>
      </c>
      <c r="I100" s="115" t="s">
        <v>289</v>
      </c>
      <c r="J100" s="104" t="s">
        <v>88</v>
      </c>
      <c r="K100" s="104" t="s">
        <v>53</v>
      </c>
      <c r="L100" s="109" t="s">
        <v>40</v>
      </c>
      <c r="M100" s="104" t="s">
        <v>290</v>
      </c>
      <c r="N100" s="110" t="s">
        <v>47</v>
      </c>
      <c r="O100" s="111">
        <v>45607</v>
      </c>
      <c r="P100" s="112">
        <v>45611</v>
      </c>
      <c r="Q100" s="108" t="s">
        <v>294</v>
      </c>
      <c r="R100" s="122" t="s">
        <v>295</v>
      </c>
      <c r="S100" s="114" t="s">
        <v>174</v>
      </c>
      <c r="T100" s="118" t="str">
        <f t="shared" si="10"/>
        <v>&lt;4.34</v>
      </c>
      <c r="U100" s="118" t="str">
        <f t="shared" si="10"/>
        <v>&lt;3.73</v>
      </c>
      <c r="V100" s="119" t="str">
        <f t="shared" si="9"/>
        <v>&lt;8.1</v>
      </c>
      <c r="W100" s="135"/>
    </row>
    <row r="101" spans="1:23" x14ac:dyDescent="0.4">
      <c r="A101" s="71">
        <v>95</v>
      </c>
      <c r="B101" s="115" t="s">
        <v>83</v>
      </c>
      <c r="C101" s="120" t="str">
        <f t="shared" si="11"/>
        <v>宮城県</v>
      </c>
      <c r="D101" s="106" t="s">
        <v>93</v>
      </c>
      <c r="E101" s="115" t="s">
        <v>53</v>
      </c>
      <c r="F101" s="120" t="s">
        <v>153</v>
      </c>
      <c r="G101" s="107" t="s">
        <v>36</v>
      </c>
      <c r="H101" s="108" t="s">
        <v>86</v>
      </c>
      <c r="I101" s="115" t="s">
        <v>289</v>
      </c>
      <c r="J101" s="104" t="s">
        <v>88</v>
      </c>
      <c r="K101" s="104" t="s">
        <v>53</v>
      </c>
      <c r="L101" s="109" t="s">
        <v>40</v>
      </c>
      <c r="M101" s="104" t="s">
        <v>290</v>
      </c>
      <c r="N101" s="110" t="s">
        <v>47</v>
      </c>
      <c r="O101" s="111">
        <v>45607</v>
      </c>
      <c r="P101" s="112">
        <v>45611</v>
      </c>
      <c r="Q101" s="108" t="s">
        <v>296</v>
      </c>
      <c r="R101" s="122" t="s">
        <v>297</v>
      </c>
      <c r="S101" s="114" t="s">
        <v>298</v>
      </c>
      <c r="T101" s="118" t="str">
        <f t="shared" si="10"/>
        <v>&lt;4.39</v>
      </c>
      <c r="U101" s="118" t="str">
        <f t="shared" si="10"/>
        <v>&lt;4.03</v>
      </c>
      <c r="V101" s="119" t="str">
        <f t="shared" si="9"/>
        <v>&lt;8.4</v>
      </c>
      <c r="W101" s="135"/>
    </row>
    <row r="102" spans="1:23" x14ac:dyDescent="0.4">
      <c r="A102" s="83">
        <v>96</v>
      </c>
      <c r="B102" s="115" t="s">
        <v>83</v>
      </c>
      <c r="C102" s="120" t="str">
        <f t="shared" si="11"/>
        <v>宮城県</v>
      </c>
      <c r="D102" s="106" t="s">
        <v>93</v>
      </c>
      <c r="E102" s="115" t="s">
        <v>53</v>
      </c>
      <c r="F102" s="120" t="s">
        <v>153</v>
      </c>
      <c r="G102" s="107" t="s">
        <v>36</v>
      </c>
      <c r="H102" s="108" t="s">
        <v>86</v>
      </c>
      <c r="I102" s="115" t="s">
        <v>289</v>
      </c>
      <c r="J102" s="104" t="s">
        <v>88</v>
      </c>
      <c r="K102" s="104" t="s">
        <v>53</v>
      </c>
      <c r="L102" s="109" t="s">
        <v>40</v>
      </c>
      <c r="M102" s="104" t="s">
        <v>290</v>
      </c>
      <c r="N102" s="110" t="s">
        <v>47</v>
      </c>
      <c r="O102" s="111">
        <v>45607</v>
      </c>
      <c r="P102" s="112">
        <v>45611</v>
      </c>
      <c r="Q102" s="108" t="s">
        <v>299</v>
      </c>
      <c r="R102" s="122" t="s">
        <v>300</v>
      </c>
      <c r="S102" s="114" t="s">
        <v>105</v>
      </c>
      <c r="T102" s="118" t="str">
        <f t="shared" si="10"/>
        <v>&lt;4.5</v>
      </c>
      <c r="U102" s="118" t="str">
        <f t="shared" si="10"/>
        <v>&lt;3.54</v>
      </c>
      <c r="V102" s="119" t="str">
        <f t="shared" si="9"/>
        <v>&lt;8</v>
      </c>
      <c r="W102" s="135"/>
    </row>
    <row r="103" spans="1:23" x14ac:dyDescent="0.4">
      <c r="A103" s="71">
        <v>97</v>
      </c>
      <c r="B103" s="115" t="s">
        <v>83</v>
      </c>
      <c r="C103" s="120" t="str">
        <f t="shared" si="11"/>
        <v>宮城県</v>
      </c>
      <c r="D103" s="106" t="s">
        <v>93</v>
      </c>
      <c r="E103" s="115" t="s">
        <v>53</v>
      </c>
      <c r="F103" s="120" t="s">
        <v>153</v>
      </c>
      <c r="G103" s="107" t="s">
        <v>36</v>
      </c>
      <c r="H103" s="108" t="s">
        <v>86</v>
      </c>
      <c r="I103" s="115" t="s">
        <v>289</v>
      </c>
      <c r="J103" s="104" t="s">
        <v>88</v>
      </c>
      <c r="K103" s="104" t="s">
        <v>53</v>
      </c>
      <c r="L103" s="109" t="s">
        <v>40</v>
      </c>
      <c r="M103" s="104" t="s">
        <v>290</v>
      </c>
      <c r="N103" s="110" t="s">
        <v>47</v>
      </c>
      <c r="O103" s="111">
        <v>45607</v>
      </c>
      <c r="P103" s="112">
        <v>45611</v>
      </c>
      <c r="Q103" s="108" t="s">
        <v>301</v>
      </c>
      <c r="R103" s="115" t="s">
        <v>302</v>
      </c>
      <c r="S103" s="114" t="s">
        <v>303</v>
      </c>
      <c r="T103" s="118" t="str">
        <f t="shared" si="10"/>
        <v>&lt;4.75</v>
      </c>
      <c r="U103" s="118" t="str">
        <f t="shared" si="10"/>
        <v>&lt;4.3</v>
      </c>
      <c r="V103" s="119" t="str">
        <f t="shared" si="9"/>
        <v>&lt;9.1</v>
      </c>
      <c r="W103" s="135"/>
    </row>
    <row r="104" spans="1:23" x14ac:dyDescent="0.4">
      <c r="A104" s="83">
        <v>98</v>
      </c>
      <c r="B104" s="115" t="s">
        <v>83</v>
      </c>
      <c r="C104" s="120" t="str">
        <f t="shared" si="11"/>
        <v>宮城県</v>
      </c>
      <c r="D104" s="106" t="s">
        <v>93</v>
      </c>
      <c r="E104" s="115" t="s">
        <v>53</v>
      </c>
      <c r="F104" s="120" t="s">
        <v>153</v>
      </c>
      <c r="G104" s="107" t="s">
        <v>36</v>
      </c>
      <c r="H104" s="108" t="s">
        <v>86</v>
      </c>
      <c r="I104" s="115" t="s">
        <v>304</v>
      </c>
      <c r="J104" s="104" t="s">
        <v>88</v>
      </c>
      <c r="K104" s="104" t="s">
        <v>53</v>
      </c>
      <c r="L104" s="109" t="s">
        <v>40</v>
      </c>
      <c r="M104" s="104" t="s">
        <v>290</v>
      </c>
      <c r="N104" s="110" t="s">
        <v>47</v>
      </c>
      <c r="O104" s="111">
        <v>45607</v>
      </c>
      <c r="P104" s="112">
        <v>45611</v>
      </c>
      <c r="Q104" s="108" t="s">
        <v>305</v>
      </c>
      <c r="R104" s="115" t="s">
        <v>306</v>
      </c>
      <c r="S104" s="114" t="s">
        <v>307</v>
      </c>
      <c r="T104" s="118" t="str">
        <f t="shared" si="10"/>
        <v>&lt;5.66</v>
      </c>
      <c r="U104" s="118" t="str">
        <f t="shared" si="10"/>
        <v>&lt;4.18</v>
      </c>
      <c r="V104" s="119" t="str">
        <f t="shared" si="9"/>
        <v>&lt;9.8</v>
      </c>
      <c r="W104" s="135"/>
    </row>
    <row r="105" spans="1:23" x14ac:dyDescent="0.4">
      <c r="A105" s="71">
        <v>99</v>
      </c>
      <c r="B105" s="115" t="s">
        <v>83</v>
      </c>
      <c r="C105" s="120" t="str">
        <f t="shared" si="11"/>
        <v>宮城県</v>
      </c>
      <c r="D105" s="106" t="s">
        <v>93</v>
      </c>
      <c r="E105" s="115" t="s">
        <v>53</v>
      </c>
      <c r="F105" s="120" t="s">
        <v>153</v>
      </c>
      <c r="G105" s="107" t="s">
        <v>36</v>
      </c>
      <c r="H105" s="108" t="s">
        <v>86</v>
      </c>
      <c r="I105" s="115" t="s">
        <v>304</v>
      </c>
      <c r="J105" s="104" t="s">
        <v>88</v>
      </c>
      <c r="K105" s="104" t="s">
        <v>53</v>
      </c>
      <c r="L105" s="109" t="s">
        <v>40</v>
      </c>
      <c r="M105" s="104" t="s">
        <v>308</v>
      </c>
      <c r="N105" s="110" t="s">
        <v>47</v>
      </c>
      <c r="O105" s="111">
        <v>45607</v>
      </c>
      <c r="P105" s="112">
        <v>45611</v>
      </c>
      <c r="Q105" s="108" t="s">
        <v>309</v>
      </c>
      <c r="R105" s="115" t="s">
        <v>310</v>
      </c>
      <c r="S105" s="114" t="s">
        <v>293</v>
      </c>
      <c r="T105" s="118" t="str">
        <f t="shared" si="10"/>
        <v>&lt;5.08</v>
      </c>
      <c r="U105" s="118" t="str">
        <f t="shared" si="10"/>
        <v>&lt;4.11</v>
      </c>
      <c r="V105" s="119" t="str">
        <f t="shared" si="9"/>
        <v>&lt;9.2</v>
      </c>
      <c r="W105" s="135"/>
    </row>
    <row r="106" spans="1:23" x14ac:dyDescent="0.4">
      <c r="A106" s="83">
        <v>100</v>
      </c>
      <c r="B106" s="115" t="s">
        <v>83</v>
      </c>
      <c r="C106" s="120" t="str">
        <f t="shared" si="11"/>
        <v>宮城県</v>
      </c>
      <c r="D106" s="106" t="s">
        <v>93</v>
      </c>
      <c r="E106" s="115" t="s">
        <v>53</v>
      </c>
      <c r="F106" s="120" t="s">
        <v>153</v>
      </c>
      <c r="G106" s="107" t="s">
        <v>36</v>
      </c>
      <c r="H106" s="108" t="s">
        <v>86</v>
      </c>
      <c r="I106" s="115" t="s">
        <v>304</v>
      </c>
      <c r="J106" s="104" t="s">
        <v>88</v>
      </c>
      <c r="K106" s="104" t="s">
        <v>53</v>
      </c>
      <c r="L106" s="109" t="s">
        <v>40</v>
      </c>
      <c r="M106" s="104" t="s">
        <v>308</v>
      </c>
      <c r="N106" s="110" t="s">
        <v>47</v>
      </c>
      <c r="O106" s="111">
        <v>45607</v>
      </c>
      <c r="P106" s="112">
        <v>45611</v>
      </c>
      <c r="Q106" s="108" t="s">
        <v>311</v>
      </c>
      <c r="R106" s="122" t="s">
        <v>312</v>
      </c>
      <c r="S106" s="114" t="s">
        <v>313</v>
      </c>
      <c r="T106" s="118" t="str">
        <f t="shared" si="10"/>
        <v>&lt;4.07</v>
      </c>
      <c r="U106" s="118" t="str">
        <f t="shared" si="10"/>
        <v>&lt;4.7</v>
      </c>
      <c r="V106" s="119" t="str">
        <f t="shared" si="9"/>
        <v>&lt;8.8</v>
      </c>
      <c r="W106" s="135"/>
    </row>
    <row r="107" spans="1:23" x14ac:dyDescent="0.4">
      <c r="A107" s="71">
        <v>101</v>
      </c>
      <c r="B107" s="115" t="s">
        <v>83</v>
      </c>
      <c r="C107" s="120" t="str">
        <f t="shared" si="11"/>
        <v>宮城県</v>
      </c>
      <c r="D107" s="106" t="s">
        <v>93</v>
      </c>
      <c r="E107" s="115" t="s">
        <v>53</v>
      </c>
      <c r="F107" s="120" t="s">
        <v>153</v>
      </c>
      <c r="G107" s="107" t="s">
        <v>36</v>
      </c>
      <c r="H107" s="108" t="s">
        <v>86</v>
      </c>
      <c r="I107" s="115" t="s">
        <v>304</v>
      </c>
      <c r="J107" s="104" t="s">
        <v>88</v>
      </c>
      <c r="K107" s="104" t="s">
        <v>53</v>
      </c>
      <c r="L107" s="109" t="s">
        <v>40</v>
      </c>
      <c r="M107" s="104" t="s">
        <v>308</v>
      </c>
      <c r="N107" s="110" t="s">
        <v>47</v>
      </c>
      <c r="O107" s="111">
        <v>45607</v>
      </c>
      <c r="P107" s="112">
        <v>45611</v>
      </c>
      <c r="Q107" s="108" t="s">
        <v>314</v>
      </c>
      <c r="R107" s="115" t="s">
        <v>315</v>
      </c>
      <c r="S107" s="114" t="s">
        <v>316</v>
      </c>
      <c r="T107" s="118" t="str">
        <f t="shared" si="10"/>
        <v>&lt;4.84</v>
      </c>
      <c r="U107" s="118" t="str">
        <f t="shared" si="10"/>
        <v>&lt;4.53</v>
      </c>
      <c r="V107" s="119" t="str">
        <f t="shared" si="9"/>
        <v>&lt;9.4</v>
      </c>
      <c r="W107" s="135"/>
    </row>
    <row r="108" spans="1:23" x14ac:dyDescent="0.4">
      <c r="A108" s="83">
        <v>102</v>
      </c>
      <c r="B108" s="115" t="s">
        <v>83</v>
      </c>
      <c r="C108" s="120" t="str">
        <f t="shared" si="11"/>
        <v>宮城県</v>
      </c>
      <c r="D108" s="106" t="s">
        <v>93</v>
      </c>
      <c r="E108" s="115" t="s">
        <v>53</v>
      </c>
      <c r="F108" s="120" t="s">
        <v>153</v>
      </c>
      <c r="G108" s="107" t="s">
        <v>36</v>
      </c>
      <c r="H108" s="108" t="s">
        <v>86</v>
      </c>
      <c r="I108" s="115" t="s">
        <v>304</v>
      </c>
      <c r="J108" s="104" t="s">
        <v>88</v>
      </c>
      <c r="K108" s="104" t="s">
        <v>53</v>
      </c>
      <c r="L108" s="109" t="s">
        <v>40</v>
      </c>
      <c r="M108" s="104" t="s">
        <v>308</v>
      </c>
      <c r="N108" s="110" t="s">
        <v>47</v>
      </c>
      <c r="O108" s="111">
        <v>45607</v>
      </c>
      <c r="P108" s="112">
        <v>45611</v>
      </c>
      <c r="Q108" s="108" t="s">
        <v>297</v>
      </c>
      <c r="R108" s="115" t="s">
        <v>317</v>
      </c>
      <c r="S108" s="114" t="s">
        <v>293</v>
      </c>
      <c r="T108" s="118" t="str">
        <f t="shared" si="10"/>
        <v>&lt;4.03</v>
      </c>
      <c r="U108" s="118" t="str">
        <f t="shared" si="10"/>
        <v>&lt;5.13</v>
      </c>
      <c r="V108" s="119" t="str">
        <f t="shared" si="9"/>
        <v>&lt;9.2</v>
      </c>
      <c r="W108" s="135"/>
    </row>
    <row r="109" spans="1:23" x14ac:dyDescent="0.4">
      <c r="A109" s="71">
        <v>103</v>
      </c>
      <c r="B109" s="115" t="s">
        <v>83</v>
      </c>
      <c r="C109" s="120" t="str">
        <f t="shared" si="11"/>
        <v>宮城県</v>
      </c>
      <c r="D109" s="106" t="s">
        <v>93</v>
      </c>
      <c r="E109" s="115" t="s">
        <v>53</v>
      </c>
      <c r="F109" s="120" t="s">
        <v>153</v>
      </c>
      <c r="G109" s="107" t="s">
        <v>36</v>
      </c>
      <c r="H109" s="108" t="s">
        <v>86</v>
      </c>
      <c r="I109" s="115" t="s">
        <v>168</v>
      </c>
      <c r="J109" s="104" t="s">
        <v>88</v>
      </c>
      <c r="K109" s="104" t="s">
        <v>53</v>
      </c>
      <c r="L109" s="109" t="s">
        <v>40</v>
      </c>
      <c r="M109" s="104" t="s">
        <v>308</v>
      </c>
      <c r="N109" s="110" t="s">
        <v>47</v>
      </c>
      <c r="O109" s="111">
        <v>45607</v>
      </c>
      <c r="P109" s="112">
        <v>45611</v>
      </c>
      <c r="Q109" s="108" t="s">
        <v>318</v>
      </c>
      <c r="R109" s="115" t="s">
        <v>319</v>
      </c>
      <c r="S109" s="114" t="s">
        <v>320</v>
      </c>
      <c r="T109" s="118" t="str">
        <f t="shared" si="10"/>
        <v>&lt;4.51</v>
      </c>
      <c r="U109" s="118" t="str">
        <f t="shared" si="10"/>
        <v>&lt;3.67</v>
      </c>
      <c r="V109" s="119" t="str">
        <f t="shared" si="9"/>
        <v>&lt;8.2</v>
      </c>
      <c r="W109" s="135"/>
    </row>
    <row r="110" spans="1:23" x14ac:dyDescent="0.4">
      <c r="A110" s="83">
        <v>104</v>
      </c>
      <c r="B110" s="115" t="s">
        <v>83</v>
      </c>
      <c r="C110" s="120" t="str">
        <f t="shared" si="11"/>
        <v>宮城県</v>
      </c>
      <c r="D110" s="106" t="s">
        <v>93</v>
      </c>
      <c r="E110" s="115" t="s">
        <v>53</v>
      </c>
      <c r="F110" s="120" t="s">
        <v>153</v>
      </c>
      <c r="G110" s="107" t="s">
        <v>36</v>
      </c>
      <c r="H110" s="108" t="s">
        <v>86</v>
      </c>
      <c r="I110" s="115" t="s">
        <v>168</v>
      </c>
      <c r="J110" s="104" t="s">
        <v>88</v>
      </c>
      <c r="K110" s="104" t="s">
        <v>53</v>
      </c>
      <c r="L110" s="109" t="s">
        <v>40</v>
      </c>
      <c r="M110" s="104" t="s">
        <v>308</v>
      </c>
      <c r="N110" s="110" t="s">
        <v>47</v>
      </c>
      <c r="O110" s="111">
        <v>45607</v>
      </c>
      <c r="P110" s="112">
        <v>45611</v>
      </c>
      <c r="Q110" s="108" t="s">
        <v>183</v>
      </c>
      <c r="R110" s="115" t="s">
        <v>321</v>
      </c>
      <c r="S110" s="114" t="s">
        <v>322</v>
      </c>
      <c r="T110" s="118" t="str">
        <f t="shared" si="10"/>
        <v>&lt;5.26</v>
      </c>
      <c r="U110" s="118" t="str">
        <f t="shared" si="10"/>
        <v>&lt;4.47</v>
      </c>
      <c r="V110" s="119" t="str">
        <f t="shared" si="9"/>
        <v>&lt;9.7</v>
      </c>
      <c r="W110" s="135"/>
    </row>
    <row r="111" spans="1:23" x14ac:dyDescent="0.4">
      <c r="A111" s="71">
        <v>105</v>
      </c>
      <c r="B111" s="115" t="s">
        <v>83</v>
      </c>
      <c r="C111" s="120" t="str">
        <f t="shared" si="11"/>
        <v>宮城県</v>
      </c>
      <c r="D111" s="106" t="s">
        <v>93</v>
      </c>
      <c r="E111" s="115" t="s">
        <v>53</v>
      </c>
      <c r="F111" s="120" t="s">
        <v>153</v>
      </c>
      <c r="G111" s="107" t="s">
        <v>36</v>
      </c>
      <c r="H111" s="108" t="s">
        <v>86</v>
      </c>
      <c r="I111" s="115" t="s">
        <v>168</v>
      </c>
      <c r="J111" s="104" t="s">
        <v>88</v>
      </c>
      <c r="K111" s="104" t="s">
        <v>53</v>
      </c>
      <c r="L111" s="109" t="s">
        <v>40</v>
      </c>
      <c r="M111" s="104" t="s">
        <v>308</v>
      </c>
      <c r="N111" s="110" t="s">
        <v>47</v>
      </c>
      <c r="O111" s="111">
        <v>45607</v>
      </c>
      <c r="P111" s="112">
        <v>45611</v>
      </c>
      <c r="Q111" s="108" t="s">
        <v>323</v>
      </c>
      <c r="R111" s="115" t="s">
        <v>173</v>
      </c>
      <c r="S111" s="114" t="s">
        <v>324</v>
      </c>
      <c r="T111" s="118" t="str">
        <f t="shared" si="10"/>
        <v>&lt;5.59</v>
      </c>
      <c r="U111" s="118" t="str">
        <f t="shared" si="10"/>
        <v>&lt;3.88</v>
      </c>
      <c r="V111" s="119" t="str">
        <f t="shared" si="9"/>
        <v>&lt;9.5</v>
      </c>
      <c r="W111" s="135"/>
    </row>
    <row r="112" spans="1:23" x14ac:dyDescent="0.4">
      <c r="A112" s="83">
        <v>106</v>
      </c>
      <c r="B112" s="115" t="s">
        <v>83</v>
      </c>
      <c r="C112" s="120" t="str">
        <f t="shared" si="11"/>
        <v>宮城県</v>
      </c>
      <c r="D112" s="106" t="s">
        <v>93</v>
      </c>
      <c r="E112" s="115" t="s">
        <v>53</v>
      </c>
      <c r="F112" s="120" t="s">
        <v>153</v>
      </c>
      <c r="G112" s="107" t="s">
        <v>36</v>
      </c>
      <c r="H112" s="108" t="s">
        <v>86</v>
      </c>
      <c r="I112" s="115" t="s">
        <v>168</v>
      </c>
      <c r="J112" s="104" t="s">
        <v>88</v>
      </c>
      <c r="K112" s="104" t="s">
        <v>53</v>
      </c>
      <c r="L112" s="109" t="s">
        <v>40</v>
      </c>
      <c r="M112" s="104" t="s">
        <v>308</v>
      </c>
      <c r="N112" s="110" t="s">
        <v>47</v>
      </c>
      <c r="O112" s="111">
        <v>45607</v>
      </c>
      <c r="P112" s="112">
        <v>45611</v>
      </c>
      <c r="Q112" s="108" t="s">
        <v>325</v>
      </c>
      <c r="R112" s="115" t="s">
        <v>326</v>
      </c>
      <c r="S112" s="114" t="s">
        <v>324</v>
      </c>
      <c r="T112" s="118" t="str">
        <f t="shared" si="10"/>
        <v>&lt;4.67</v>
      </c>
      <c r="U112" s="118" t="str">
        <f t="shared" si="10"/>
        <v>&lt;4.78</v>
      </c>
      <c r="V112" s="119" t="str">
        <f t="shared" si="9"/>
        <v>&lt;9.5</v>
      </c>
      <c r="W112" s="135"/>
    </row>
    <row r="113" spans="1:23" x14ac:dyDescent="0.4">
      <c r="A113" s="71">
        <v>107</v>
      </c>
      <c r="B113" s="115" t="s">
        <v>83</v>
      </c>
      <c r="C113" s="120" t="str">
        <f t="shared" si="11"/>
        <v>宮城県</v>
      </c>
      <c r="D113" s="106" t="s">
        <v>93</v>
      </c>
      <c r="E113" s="115" t="s">
        <v>53</v>
      </c>
      <c r="F113" s="120" t="s">
        <v>153</v>
      </c>
      <c r="G113" s="107" t="s">
        <v>36</v>
      </c>
      <c r="H113" s="108" t="s">
        <v>86</v>
      </c>
      <c r="I113" s="115" t="s">
        <v>168</v>
      </c>
      <c r="J113" s="104" t="s">
        <v>88</v>
      </c>
      <c r="K113" s="104" t="s">
        <v>53</v>
      </c>
      <c r="L113" s="109" t="s">
        <v>40</v>
      </c>
      <c r="M113" s="104" t="s">
        <v>308</v>
      </c>
      <c r="N113" s="110" t="s">
        <v>47</v>
      </c>
      <c r="O113" s="111">
        <v>45607</v>
      </c>
      <c r="P113" s="112">
        <v>45611</v>
      </c>
      <c r="Q113" s="108" t="s">
        <v>327</v>
      </c>
      <c r="R113" s="115" t="s">
        <v>173</v>
      </c>
      <c r="S113" s="114" t="s">
        <v>328</v>
      </c>
      <c r="T113" s="118" t="str">
        <f t="shared" si="10"/>
        <v>&lt;4.83</v>
      </c>
      <c r="U113" s="118" t="str">
        <f t="shared" si="10"/>
        <v>&lt;3.88</v>
      </c>
      <c r="V113" s="119" t="str">
        <f t="shared" si="9"/>
        <v>&lt;8.7</v>
      </c>
      <c r="W113" s="135"/>
    </row>
    <row r="114" spans="1:23" x14ac:dyDescent="0.4">
      <c r="A114" s="83">
        <v>108</v>
      </c>
      <c r="B114" s="115" t="s">
        <v>31</v>
      </c>
      <c r="C114" s="120" t="s">
        <v>32</v>
      </c>
      <c r="D114" s="106" t="s">
        <v>32</v>
      </c>
      <c r="E114" s="115" t="s">
        <v>329</v>
      </c>
      <c r="F114" s="120" t="s">
        <v>53</v>
      </c>
      <c r="G114" s="107" t="s">
        <v>330</v>
      </c>
      <c r="H114" s="108" t="s">
        <v>37</v>
      </c>
      <c r="I114" s="115" t="s">
        <v>55</v>
      </c>
      <c r="J114" s="104" t="s">
        <v>331</v>
      </c>
      <c r="K114" s="104" t="s">
        <v>53</v>
      </c>
      <c r="L114" s="109" t="s">
        <v>332</v>
      </c>
      <c r="M114" s="104" t="s">
        <v>52</v>
      </c>
      <c r="N114" s="110" t="s">
        <v>333</v>
      </c>
      <c r="O114" s="111">
        <v>45594</v>
      </c>
      <c r="P114" s="112">
        <v>45595</v>
      </c>
      <c r="Q114" s="108" t="s">
        <v>53</v>
      </c>
      <c r="R114" s="115" t="s">
        <v>53</v>
      </c>
      <c r="S114" s="114" t="s">
        <v>334</v>
      </c>
      <c r="T114" s="118" t="s">
        <v>53</v>
      </c>
      <c r="U114" s="118" t="s">
        <v>53</v>
      </c>
      <c r="V114" s="119" t="s">
        <v>334</v>
      </c>
      <c r="W114" s="135"/>
    </row>
    <row r="115" spans="1:23" x14ac:dyDescent="0.4">
      <c r="A115" s="71">
        <v>109</v>
      </c>
      <c r="B115" s="115" t="s">
        <v>335</v>
      </c>
      <c r="C115" s="120" t="s">
        <v>93</v>
      </c>
      <c r="D115" s="106" t="s">
        <v>93</v>
      </c>
      <c r="E115" s="115" t="s">
        <v>329</v>
      </c>
      <c r="F115" s="120" t="s">
        <v>53</v>
      </c>
      <c r="G115" s="107" t="s">
        <v>330</v>
      </c>
      <c r="H115" s="108" t="s">
        <v>37</v>
      </c>
      <c r="I115" s="115" t="s">
        <v>55</v>
      </c>
      <c r="J115" s="104" t="s">
        <v>331</v>
      </c>
      <c r="K115" s="104" t="s">
        <v>53</v>
      </c>
      <c r="L115" s="109" t="s">
        <v>332</v>
      </c>
      <c r="M115" s="104" t="s">
        <v>52</v>
      </c>
      <c r="N115" s="110" t="s">
        <v>333</v>
      </c>
      <c r="O115" s="111">
        <v>45593</v>
      </c>
      <c r="P115" s="112">
        <v>45595</v>
      </c>
      <c r="Q115" s="108" t="s">
        <v>53</v>
      </c>
      <c r="R115" s="115" t="s">
        <v>53</v>
      </c>
      <c r="S115" s="114" t="s">
        <v>334</v>
      </c>
      <c r="T115" s="118" t="s">
        <v>53</v>
      </c>
      <c r="U115" s="118" t="s">
        <v>53</v>
      </c>
      <c r="V115" s="119" t="s">
        <v>334</v>
      </c>
      <c r="W115" s="135"/>
    </row>
    <row r="116" spans="1:23" x14ac:dyDescent="0.4">
      <c r="A116" s="83">
        <v>110</v>
      </c>
      <c r="B116" s="115" t="s">
        <v>335</v>
      </c>
      <c r="C116" s="120" t="s">
        <v>93</v>
      </c>
      <c r="D116" s="106" t="s">
        <v>93</v>
      </c>
      <c r="E116" s="115" t="s">
        <v>329</v>
      </c>
      <c r="F116" s="120" t="s">
        <v>53</v>
      </c>
      <c r="G116" s="107" t="s">
        <v>330</v>
      </c>
      <c r="H116" s="108" t="s">
        <v>37</v>
      </c>
      <c r="I116" s="115" t="s">
        <v>55</v>
      </c>
      <c r="J116" s="104" t="s">
        <v>331</v>
      </c>
      <c r="K116" s="104" t="s">
        <v>53</v>
      </c>
      <c r="L116" s="109" t="s">
        <v>332</v>
      </c>
      <c r="M116" s="104" t="s">
        <v>52</v>
      </c>
      <c r="N116" s="110" t="s">
        <v>333</v>
      </c>
      <c r="O116" s="111">
        <v>45593</v>
      </c>
      <c r="P116" s="112">
        <v>45595</v>
      </c>
      <c r="Q116" s="108" t="s">
        <v>53</v>
      </c>
      <c r="R116" s="115" t="s">
        <v>53</v>
      </c>
      <c r="S116" s="114" t="s">
        <v>334</v>
      </c>
      <c r="T116" s="118" t="s">
        <v>53</v>
      </c>
      <c r="U116" s="118" t="s">
        <v>53</v>
      </c>
      <c r="V116" s="119" t="s">
        <v>334</v>
      </c>
      <c r="W116" s="135"/>
    </row>
    <row r="117" spans="1:23" x14ac:dyDescent="0.4">
      <c r="A117" s="71">
        <v>111</v>
      </c>
      <c r="B117" s="115" t="s">
        <v>335</v>
      </c>
      <c r="C117" s="120" t="s">
        <v>93</v>
      </c>
      <c r="D117" s="106" t="s">
        <v>93</v>
      </c>
      <c r="E117" s="115" t="s">
        <v>329</v>
      </c>
      <c r="F117" s="120" t="s">
        <v>53</v>
      </c>
      <c r="G117" s="107" t="s">
        <v>330</v>
      </c>
      <c r="H117" s="108" t="s">
        <v>37</v>
      </c>
      <c r="I117" s="115" t="s">
        <v>55</v>
      </c>
      <c r="J117" s="104" t="s">
        <v>331</v>
      </c>
      <c r="K117" s="104" t="s">
        <v>53</v>
      </c>
      <c r="L117" s="109" t="s">
        <v>332</v>
      </c>
      <c r="M117" s="104" t="s">
        <v>52</v>
      </c>
      <c r="N117" s="110" t="s">
        <v>333</v>
      </c>
      <c r="O117" s="111">
        <v>45594</v>
      </c>
      <c r="P117" s="112">
        <v>45595</v>
      </c>
      <c r="Q117" s="108" t="s">
        <v>53</v>
      </c>
      <c r="R117" s="115" t="s">
        <v>53</v>
      </c>
      <c r="S117" s="114" t="s">
        <v>334</v>
      </c>
      <c r="T117" s="118" t="s">
        <v>53</v>
      </c>
      <c r="U117" s="118" t="s">
        <v>53</v>
      </c>
      <c r="V117" s="119" t="s">
        <v>334</v>
      </c>
      <c r="W117" s="135"/>
    </row>
    <row r="118" spans="1:23" x14ac:dyDescent="0.4">
      <c r="A118" s="83">
        <v>112</v>
      </c>
      <c r="B118" s="115" t="s">
        <v>335</v>
      </c>
      <c r="C118" s="120" t="s">
        <v>93</v>
      </c>
      <c r="D118" s="106" t="s">
        <v>93</v>
      </c>
      <c r="E118" s="115" t="s">
        <v>329</v>
      </c>
      <c r="F118" s="120" t="s">
        <v>53</v>
      </c>
      <c r="G118" s="107" t="s">
        <v>330</v>
      </c>
      <c r="H118" s="108" t="s">
        <v>37</v>
      </c>
      <c r="I118" s="115" t="s">
        <v>55</v>
      </c>
      <c r="J118" s="104" t="s">
        <v>331</v>
      </c>
      <c r="K118" s="104" t="s">
        <v>53</v>
      </c>
      <c r="L118" s="109" t="s">
        <v>332</v>
      </c>
      <c r="M118" s="104" t="s">
        <v>52</v>
      </c>
      <c r="N118" s="110" t="s">
        <v>333</v>
      </c>
      <c r="O118" s="111">
        <v>45594</v>
      </c>
      <c r="P118" s="112">
        <v>45595</v>
      </c>
      <c r="Q118" s="108" t="s">
        <v>53</v>
      </c>
      <c r="R118" s="115" t="s">
        <v>53</v>
      </c>
      <c r="S118" s="114" t="s">
        <v>334</v>
      </c>
      <c r="T118" s="118" t="s">
        <v>53</v>
      </c>
      <c r="U118" s="118" t="s">
        <v>53</v>
      </c>
      <c r="V118" s="119" t="s">
        <v>334</v>
      </c>
      <c r="W118" s="135"/>
    </row>
    <row r="119" spans="1:23" x14ac:dyDescent="0.4">
      <c r="A119" s="71">
        <v>113</v>
      </c>
      <c r="B119" s="115" t="s">
        <v>335</v>
      </c>
      <c r="C119" s="120" t="s">
        <v>93</v>
      </c>
      <c r="D119" s="106" t="s">
        <v>93</v>
      </c>
      <c r="E119" s="115" t="s">
        <v>329</v>
      </c>
      <c r="F119" s="120" t="s">
        <v>53</v>
      </c>
      <c r="G119" s="107" t="s">
        <v>330</v>
      </c>
      <c r="H119" s="108" t="s">
        <v>37</v>
      </c>
      <c r="I119" s="115" t="s">
        <v>55</v>
      </c>
      <c r="J119" s="104" t="s">
        <v>331</v>
      </c>
      <c r="K119" s="104" t="s">
        <v>53</v>
      </c>
      <c r="L119" s="109" t="s">
        <v>332</v>
      </c>
      <c r="M119" s="104" t="s">
        <v>52</v>
      </c>
      <c r="N119" s="110" t="s">
        <v>333</v>
      </c>
      <c r="O119" s="111">
        <v>45594</v>
      </c>
      <c r="P119" s="112">
        <v>45595</v>
      </c>
      <c r="Q119" s="108" t="s">
        <v>53</v>
      </c>
      <c r="R119" s="115" t="s">
        <v>53</v>
      </c>
      <c r="S119" s="114" t="s">
        <v>334</v>
      </c>
      <c r="T119" s="118" t="s">
        <v>53</v>
      </c>
      <c r="U119" s="118" t="s">
        <v>53</v>
      </c>
      <c r="V119" s="119" t="s">
        <v>334</v>
      </c>
      <c r="W119" s="135"/>
    </row>
    <row r="120" spans="1:23" x14ac:dyDescent="0.4">
      <c r="A120" s="83">
        <v>114</v>
      </c>
      <c r="B120" s="115" t="s">
        <v>335</v>
      </c>
      <c r="C120" s="120" t="s">
        <v>93</v>
      </c>
      <c r="D120" s="106" t="s">
        <v>93</v>
      </c>
      <c r="E120" s="115" t="s">
        <v>329</v>
      </c>
      <c r="F120" s="120" t="s">
        <v>53</v>
      </c>
      <c r="G120" s="107" t="s">
        <v>330</v>
      </c>
      <c r="H120" s="108" t="s">
        <v>37</v>
      </c>
      <c r="I120" s="115" t="s">
        <v>55</v>
      </c>
      <c r="J120" s="104" t="s">
        <v>331</v>
      </c>
      <c r="K120" s="104" t="s">
        <v>53</v>
      </c>
      <c r="L120" s="109" t="s">
        <v>332</v>
      </c>
      <c r="M120" s="104" t="s">
        <v>52</v>
      </c>
      <c r="N120" s="110" t="s">
        <v>333</v>
      </c>
      <c r="O120" s="111">
        <v>45594</v>
      </c>
      <c r="P120" s="112">
        <v>45595</v>
      </c>
      <c r="Q120" s="108" t="s">
        <v>53</v>
      </c>
      <c r="R120" s="115" t="s">
        <v>53</v>
      </c>
      <c r="S120" s="114" t="s">
        <v>334</v>
      </c>
      <c r="T120" s="118" t="s">
        <v>53</v>
      </c>
      <c r="U120" s="118" t="s">
        <v>53</v>
      </c>
      <c r="V120" s="119" t="s">
        <v>334</v>
      </c>
      <c r="W120" s="135"/>
    </row>
    <row r="121" spans="1:23" x14ac:dyDescent="0.4">
      <c r="A121" s="71">
        <v>115</v>
      </c>
      <c r="B121" s="115" t="s">
        <v>335</v>
      </c>
      <c r="C121" s="120" t="s">
        <v>93</v>
      </c>
      <c r="D121" s="106" t="s">
        <v>93</v>
      </c>
      <c r="E121" s="115" t="s">
        <v>329</v>
      </c>
      <c r="F121" s="120" t="s">
        <v>53</v>
      </c>
      <c r="G121" s="107" t="s">
        <v>330</v>
      </c>
      <c r="H121" s="108" t="s">
        <v>37</v>
      </c>
      <c r="I121" s="115" t="s">
        <v>55</v>
      </c>
      <c r="J121" s="104" t="s">
        <v>331</v>
      </c>
      <c r="K121" s="104" t="s">
        <v>53</v>
      </c>
      <c r="L121" s="109" t="s">
        <v>332</v>
      </c>
      <c r="M121" s="104" t="s">
        <v>52</v>
      </c>
      <c r="N121" s="110" t="s">
        <v>333</v>
      </c>
      <c r="O121" s="111">
        <v>45594</v>
      </c>
      <c r="P121" s="112">
        <v>45595</v>
      </c>
      <c r="Q121" s="108" t="s">
        <v>53</v>
      </c>
      <c r="R121" s="115" t="s">
        <v>53</v>
      </c>
      <c r="S121" s="114" t="s">
        <v>334</v>
      </c>
      <c r="T121" s="118" t="s">
        <v>53</v>
      </c>
      <c r="U121" s="118" t="s">
        <v>53</v>
      </c>
      <c r="V121" s="119" t="s">
        <v>334</v>
      </c>
      <c r="W121" s="135"/>
    </row>
    <row r="122" spans="1:23" x14ac:dyDescent="0.4">
      <c r="A122" s="83">
        <v>116</v>
      </c>
      <c r="B122" s="115" t="s">
        <v>335</v>
      </c>
      <c r="C122" s="120" t="s">
        <v>93</v>
      </c>
      <c r="D122" s="106" t="s">
        <v>93</v>
      </c>
      <c r="E122" s="115" t="s">
        <v>329</v>
      </c>
      <c r="F122" s="120" t="s">
        <v>53</v>
      </c>
      <c r="G122" s="107" t="s">
        <v>330</v>
      </c>
      <c r="H122" s="108" t="s">
        <v>37</v>
      </c>
      <c r="I122" s="115" t="s">
        <v>55</v>
      </c>
      <c r="J122" s="104" t="s">
        <v>331</v>
      </c>
      <c r="K122" s="104" t="s">
        <v>53</v>
      </c>
      <c r="L122" s="109" t="s">
        <v>332</v>
      </c>
      <c r="M122" s="104" t="s">
        <v>52</v>
      </c>
      <c r="N122" s="110" t="s">
        <v>333</v>
      </c>
      <c r="O122" s="111">
        <v>45595</v>
      </c>
      <c r="P122" s="112">
        <v>45595</v>
      </c>
      <c r="Q122" s="108" t="s">
        <v>53</v>
      </c>
      <c r="R122" s="115" t="s">
        <v>53</v>
      </c>
      <c r="S122" s="114" t="s">
        <v>334</v>
      </c>
      <c r="T122" s="118" t="s">
        <v>53</v>
      </c>
      <c r="U122" s="118" t="s">
        <v>53</v>
      </c>
      <c r="V122" s="119" t="s">
        <v>334</v>
      </c>
      <c r="W122" s="135"/>
    </row>
    <row r="123" spans="1:23" x14ac:dyDescent="0.4">
      <c r="A123" s="71">
        <v>117</v>
      </c>
      <c r="B123" s="115" t="s">
        <v>335</v>
      </c>
      <c r="C123" s="120" t="s">
        <v>93</v>
      </c>
      <c r="D123" s="106" t="s">
        <v>93</v>
      </c>
      <c r="E123" s="115" t="s">
        <v>329</v>
      </c>
      <c r="F123" s="120" t="s">
        <v>53</v>
      </c>
      <c r="G123" s="107" t="s">
        <v>330</v>
      </c>
      <c r="H123" s="108" t="s">
        <v>37</v>
      </c>
      <c r="I123" s="115" t="s">
        <v>55</v>
      </c>
      <c r="J123" s="104" t="s">
        <v>331</v>
      </c>
      <c r="K123" s="104" t="s">
        <v>53</v>
      </c>
      <c r="L123" s="109" t="s">
        <v>332</v>
      </c>
      <c r="M123" s="104" t="s">
        <v>52</v>
      </c>
      <c r="N123" s="110" t="s">
        <v>333</v>
      </c>
      <c r="O123" s="111">
        <v>45593</v>
      </c>
      <c r="P123" s="112">
        <v>45595</v>
      </c>
      <c r="Q123" s="108" t="s">
        <v>53</v>
      </c>
      <c r="R123" s="115" t="s">
        <v>53</v>
      </c>
      <c r="S123" s="114" t="s">
        <v>334</v>
      </c>
      <c r="T123" s="118" t="s">
        <v>53</v>
      </c>
      <c r="U123" s="118" t="s">
        <v>53</v>
      </c>
      <c r="V123" s="119" t="s">
        <v>334</v>
      </c>
      <c r="W123" s="135"/>
    </row>
    <row r="124" spans="1:23" x14ac:dyDescent="0.4">
      <c r="A124" s="83">
        <v>118</v>
      </c>
      <c r="B124" s="115" t="s">
        <v>335</v>
      </c>
      <c r="C124" s="120" t="s">
        <v>93</v>
      </c>
      <c r="D124" s="106" t="s">
        <v>93</v>
      </c>
      <c r="E124" s="115" t="s">
        <v>329</v>
      </c>
      <c r="F124" s="120" t="s">
        <v>53</v>
      </c>
      <c r="G124" s="107" t="s">
        <v>330</v>
      </c>
      <c r="H124" s="108" t="s">
        <v>37</v>
      </c>
      <c r="I124" s="115" t="s">
        <v>55</v>
      </c>
      <c r="J124" s="104" t="s">
        <v>331</v>
      </c>
      <c r="K124" s="104" t="s">
        <v>53</v>
      </c>
      <c r="L124" s="109" t="s">
        <v>332</v>
      </c>
      <c r="M124" s="104" t="s">
        <v>52</v>
      </c>
      <c r="N124" s="110" t="s">
        <v>333</v>
      </c>
      <c r="O124" s="111">
        <v>45594</v>
      </c>
      <c r="P124" s="112">
        <v>45595</v>
      </c>
      <c r="Q124" s="108" t="s">
        <v>53</v>
      </c>
      <c r="R124" s="115" t="s">
        <v>53</v>
      </c>
      <c r="S124" s="114" t="s">
        <v>334</v>
      </c>
      <c r="T124" s="118" t="s">
        <v>53</v>
      </c>
      <c r="U124" s="118" t="s">
        <v>53</v>
      </c>
      <c r="V124" s="119" t="s">
        <v>334</v>
      </c>
      <c r="W124" s="135"/>
    </row>
    <row r="125" spans="1:23" x14ac:dyDescent="0.4">
      <c r="A125" s="71">
        <v>119</v>
      </c>
      <c r="B125" s="115" t="s">
        <v>335</v>
      </c>
      <c r="C125" s="120" t="s">
        <v>93</v>
      </c>
      <c r="D125" s="106" t="s">
        <v>93</v>
      </c>
      <c r="E125" s="115" t="s">
        <v>329</v>
      </c>
      <c r="F125" s="120" t="s">
        <v>53</v>
      </c>
      <c r="G125" s="107" t="s">
        <v>330</v>
      </c>
      <c r="H125" s="108" t="s">
        <v>37</v>
      </c>
      <c r="I125" s="115" t="s">
        <v>55</v>
      </c>
      <c r="J125" s="104" t="s">
        <v>331</v>
      </c>
      <c r="K125" s="104" t="s">
        <v>53</v>
      </c>
      <c r="L125" s="109" t="s">
        <v>332</v>
      </c>
      <c r="M125" s="104" t="s">
        <v>52</v>
      </c>
      <c r="N125" s="110" t="s">
        <v>333</v>
      </c>
      <c r="O125" s="111">
        <v>45594</v>
      </c>
      <c r="P125" s="112">
        <v>45595</v>
      </c>
      <c r="Q125" s="108" t="s">
        <v>53</v>
      </c>
      <c r="R125" s="115" t="s">
        <v>53</v>
      </c>
      <c r="S125" s="114" t="s">
        <v>334</v>
      </c>
      <c r="T125" s="118" t="s">
        <v>53</v>
      </c>
      <c r="U125" s="118" t="s">
        <v>53</v>
      </c>
      <c r="V125" s="119" t="s">
        <v>334</v>
      </c>
      <c r="W125" s="135"/>
    </row>
    <row r="126" spans="1:23" x14ac:dyDescent="0.4">
      <c r="A126" s="83">
        <v>120</v>
      </c>
      <c r="B126" s="115" t="s">
        <v>335</v>
      </c>
      <c r="C126" s="120" t="s">
        <v>93</v>
      </c>
      <c r="D126" s="106" t="s">
        <v>93</v>
      </c>
      <c r="E126" s="115" t="s">
        <v>329</v>
      </c>
      <c r="F126" s="120" t="s">
        <v>53</v>
      </c>
      <c r="G126" s="107" t="s">
        <v>330</v>
      </c>
      <c r="H126" s="108" t="s">
        <v>37</v>
      </c>
      <c r="I126" s="115" t="s">
        <v>55</v>
      </c>
      <c r="J126" s="104" t="s">
        <v>331</v>
      </c>
      <c r="K126" s="104" t="s">
        <v>53</v>
      </c>
      <c r="L126" s="109" t="s">
        <v>332</v>
      </c>
      <c r="M126" s="104" t="s">
        <v>52</v>
      </c>
      <c r="N126" s="110" t="s">
        <v>333</v>
      </c>
      <c r="O126" s="111">
        <v>45594</v>
      </c>
      <c r="P126" s="112">
        <v>45595</v>
      </c>
      <c r="Q126" s="108" t="s">
        <v>53</v>
      </c>
      <c r="R126" s="115" t="s">
        <v>53</v>
      </c>
      <c r="S126" s="114" t="s">
        <v>334</v>
      </c>
      <c r="T126" s="118" t="s">
        <v>53</v>
      </c>
      <c r="U126" s="118" t="s">
        <v>53</v>
      </c>
      <c r="V126" s="119" t="s">
        <v>334</v>
      </c>
      <c r="W126" s="135"/>
    </row>
    <row r="127" spans="1:23" x14ac:dyDescent="0.4">
      <c r="A127" s="71">
        <v>121</v>
      </c>
      <c r="B127" s="115" t="s">
        <v>335</v>
      </c>
      <c r="C127" s="120" t="s">
        <v>93</v>
      </c>
      <c r="D127" s="106" t="s">
        <v>93</v>
      </c>
      <c r="E127" s="115" t="s">
        <v>329</v>
      </c>
      <c r="F127" s="120" t="s">
        <v>53</v>
      </c>
      <c r="G127" s="107" t="s">
        <v>330</v>
      </c>
      <c r="H127" s="108" t="s">
        <v>37</v>
      </c>
      <c r="I127" s="115" t="s">
        <v>55</v>
      </c>
      <c r="J127" s="104" t="s">
        <v>331</v>
      </c>
      <c r="K127" s="104" t="s">
        <v>53</v>
      </c>
      <c r="L127" s="109" t="s">
        <v>332</v>
      </c>
      <c r="M127" s="104" t="s">
        <v>52</v>
      </c>
      <c r="N127" s="110" t="s">
        <v>333</v>
      </c>
      <c r="O127" s="111">
        <v>45594</v>
      </c>
      <c r="P127" s="112">
        <v>45596</v>
      </c>
      <c r="Q127" s="108" t="s">
        <v>53</v>
      </c>
      <c r="R127" s="115" t="s">
        <v>53</v>
      </c>
      <c r="S127" s="114" t="s">
        <v>334</v>
      </c>
      <c r="T127" s="118" t="s">
        <v>53</v>
      </c>
      <c r="U127" s="118" t="s">
        <v>53</v>
      </c>
      <c r="V127" s="119" t="s">
        <v>334</v>
      </c>
      <c r="W127" s="135"/>
    </row>
    <row r="128" spans="1:23" x14ac:dyDescent="0.4">
      <c r="A128" s="83">
        <v>122</v>
      </c>
      <c r="B128" s="115" t="s">
        <v>335</v>
      </c>
      <c r="C128" s="120" t="s">
        <v>93</v>
      </c>
      <c r="D128" s="106" t="s">
        <v>93</v>
      </c>
      <c r="E128" s="115" t="s">
        <v>329</v>
      </c>
      <c r="F128" s="120" t="s">
        <v>53</v>
      </c>
      <c r="G128" s="107" t="s">
        <v>330</v>
      </c>
      <c r="H128" s="108" t="s">
        <v>37</v>
      </c>
      <c r="I128" s="115" t="s">
        <v>55</v>
      </c>
      <c r="J128" s="104" t="s">
        <v>331</v>
      </c>
      <c r="K128" s="104" t="s">
        <v>53</v>
      </c>
      <c r="L128" s="109" t="s">
        <v>332</v>
      </c>
      <c r="M128" s="104" t="s">
        <v>52</v>
      </c>
      <c r="N128" s="110" t="s">
        <v>333</v>
      </c>
      <c r="O128" s="111">
        <v>45594</v>
      </c>
      <c r="P128" s="112">
        <v>45596</v>
      </c>
      <c r="Q128" s="108" t="s">
        <v>53</v>
      </c>
      <c r="R128" s="115" t="s">
        <v>53</v>
      </c>
      <c r="S128" s="114" t="s">
        <v>334</v>
      </c>
      <c r="T128" s="118" t="s">
        <v>53</v>
      </c>
      <c r="U128" s="118" t="s">
        <v>53</v>
      </c>
      <c r="V128" s="119" t="s">
        <v>334</v>
      </c>
      <c r="W128" s="135"/>
    </row>
    <row r="129" spans="1:23" x14ac:dyDescent="0.4">
      <c r="A129" s="71">
        <v>123</v>
      </c>
      <c r="B129" s="115" t="s">
        <v>335</v>
      </c>
      <c r="C129" s="120" t="s">
        <v>93</v>
      </c>
      <c r="D129" s="106" t="s">
        <v>93</v>
      </c>
      <c r="E129" s="115" t="s">
        <v>329</v>
      </c>
      <c r="F129" s="120" t="s">
        <v>53</v>
      </c>
      <c r="G129" s="107" t="s">
        <v>330</v>
      </c>
      <c r="H129" s="108" t="s">
        <v>37</v>
      </c>
      <c r="I129" s="115" t="s">
        <v>55</v>
      </c>
      <c r="J129" s="104" t="s">
        <v>331</v>
      </c>
      <c r="K129" s="104" t="s">
        <v>53</v>
      </c>
      <c r="L129" s="109" t="s">
        <v>332</v>
      </c>
      <c r="M129" s="104" t="s">
        <v>52</v>
      </c>
      <c r="N129" s="110" t="s">
        <v>333</v>
      </c>
      <c r="O129" s="111">
        <v>45595</v>
      </c>
      <c r="P129" s="112">
        <v>45596</v>
      </c>
      <c r="Q129" s="108" t="s">
        <v>53</v>
      </c>
      <c r="R129" s="115" t="s">
        <v>53</v>
      </c>
      <c r="S129" s="114" t="s">
        <v>334</v>
      </c>
      <c r="T129" s="118" t="s">
        <v>53</v>
      </c>
      <c r="U129" s="118" t="s">
        <v>53</v>
      </c>
      <c r="V129" s="119" t="s">
        <v>334</v>
      </c>
      <c r="W129" s="135"/>
    </row>
    <row r="130" spans="1:23" x14ac:dyDescent="0.4">
      <c r="A130" s="83">
        <v>124</v>
      </c>
      <c r="B130" s="115" t="s">
        <v>335</v>
      </c>
      <c r="C130" s="120" t="s">
        <v>93</v>
      </c>
      <c r="D130" s="106" t="s">
        <v>93</v>
      </c>
      <c r="E130" s="115" t="s">
        <v>329</v>
      </c>
      <c r="F130" s="120" t="s">
        <v>53</v>
      </c>
      <c r="G130" s="107" t="s">
        <v>330</v>
      </c>
      <c r="H130" s="108" t="s">
        <v>37</v>
      </c>
      <c r="I130" s="115" t="s">
        <v>55</v>
      </c>
      <c r="J130" s="104" t="s">
        <v>331</v>
      </c>
      <c r="K130" s="104" t="s">
        <v>53</v>
      </c>
      <c r="L130" s="109" t="s">
        <v>332</v>
      </c>
      <c r="M130" s="104" t="s">
        <v>52</v>
      </c>
      <c r="N130" s="110" t="s">
        <v>333</v>
      </c>
      <c r="O130" s="111">
        <v>45596</v>
      </c>
      <c r="P130" s="112">
        <v>45596</v>
      </c>
      <c r="Q130" s="108" t="s">
        <v>53</v>
      </c>
      <c r="R130" s="115" t="s">
        <v>53</v>
      </c>
      <c r="S130" s="114" t="s">
        <v>334</v>
      </c>
      <c r="T130" s="118" t="s">
        <v>53</v>
      </c>
      <c r="U130" s="118" t="s">
        <v>53</v>
      </c>
      <c r="V130" s="119" t="s">
        <v>334</v>
      </c>
      <c r="W130" s="135"/>
    </row>
    <row r="131" spans="1:23" x14ac:dyDescent="0.4">
      <c r="A131" s="71">
        <v>125</v>
      </c>
      <c r="B131" s="115" t="s">
        <v>335</v>
      </c>
      <c r="C131" s="120" t="s">
        <v>93</v>
      </c>
      <c r="D131" s="106" t="s">
        <v>93</v>
      </c>
      <c r="E131" s="115" t="s">
        <v>329</v>
      </c>
      <c r="F131" s="120" t="s">
        <v>53</v>
      </c>
      <c r="G131" s="107" t="s">
        <v>330</v>
      </c>
      <c r="H131" s="108" t="s">
        <v>37</v>
      </c>
      <c r="I131" s="115" t="s">
        <v>55</v>
      </c>
      <c r="J131" s="104" t="s">
        <v>331</v>
      </c>
      <c r="K131" s="104" t="s">
        <v>53</v>
      </c>
      <c r="L131" s="109" t="s">
        <v>332</v>
      </c>
      <c r="M131" s="104" t="s">
        <v>52</v>
      </c>
      <c r="N131" s="110" t="s">
        <v>333</v>
      </c>
      <c r="O131" s="111">
        <v>45596</v>
      </c>
      <c r="P131" s="112">
        <v>45596</v>
      </c>
      <c r="Q131" s="108" t="s">
        <v>53</v>
      </c>
      <c r="R131" s="115" t="s">
        <v>53</v>
      </c>
      <c r="S131" s="114" t="s">
        <v>334</v>
      </c>
      <c r="T131" s="118" t="s">
        <v>53</v>
      </c>
      <c r="U131" s="118" t="s">
        <v>53</v>
      </c>
      <c r="V131" s="119" t="s">
        <v>334</v>
      </c>
      <c r="W131" s="135"/>
    </row>
    <row r="132" spans="1:23" x14ac:dyDescent="0.4">
      <c r="A132" s="83">
        <v>126</v>
      </c>
      <c r="B132" s="115" t="s">
        <v>335</v>
      </c>
      <c r="C132" s="120" t="s">
        <v>93</v>
      </c>
      <c r="D132" s="106" t="s">
        <v>93</v>
      </c>
      <c r="E132" s="115" t="s">
        <v>329</v>
      </c>
      <c r="F132" s="120" t="s">
        <v>53</v>
      </c>
      <c r="G132" s="107" t="s">
        <v>330</v>
      </c>
      <c r="H132" s="108" t="s">
        <v>37</v>
      </c>
      <c r="I132" s="115" t="s">
        <v>55</v>
      </c>
      <c r="J132" s="104" t="s">
        <v>331</v>
      </c>
      <c r="K132" s="104" t="s">
        <v>53</v>
      </c>
      <c r="L132" s="109" t="s">
        <v>332</v>
      </c>
      <c r="M132" s="104" t="s">
        <v>52</v>
      </c>
      <c r="N132" s="110" t="s">
        <v>333</v>
      </c>
      <c r="O132" s="111">
        <v>45596</v>
      </c>
      <c r="P132" s="112">
        <v>45596</v>
      </c>
      <c r="Q132" s="108" t="s">
        <v>53</v>
      </c>
      <c r="R132" s="115" t="s">
        <v>53</v>
      </c>
      <c r="S132" s="114" t="s">
        <v>334</v>
      </c>
      <c r="T132" s="118" t="s">
        <v>53</v>
      </c>
      <c r="U132" s="118" t="s">
        <v>53</v>
      </c>
      <c r="V132" s="119" t="s">
        <v>334</v>
      </c>
      <c r="W132" s="135"/>
    </row>
    <row r="133" spans="1:23" x14ac:dyDescent="0.4">
      <c r="A133" s="71">
        <v>127</v>
      </c>
      <c r="B133" s="115" t="s">
        <v>335</v>
      </c>
      <c r="C133" s="120" t="s">
        <v>93</v>
      </c>
      <c r="D133" s="106" t="s">
        <v>93</v>
      </c>
      <c r="E133" s="115" t="s">
        <v>329</v>
      </c>
      <c r="F133" s="120" t="s">
        <v>53</v>
      </c>
      <c r="G133" s="107" t="s">
        <v>330</v>
      </c>
      <c r="H133" s="108" t="s">
        <v>37</v>
      </c>
      <c r="I133" s="115" t="s">
        <v>55</v>
      </c>
      <c r="J133" s="104" t="s">
        <v>331</v>
      </c>
      <c r="K133" s="104" t="s">
        <v>53</v>
      </c>
      <c r="L133" s="109" t="s">
        <v>332</v>
      </c>
      <c r="M133" s="104" t="s">
        <v>52</v>
      </c>
      <c r="N133" s="110" t="s">
        <v>333</v>
      </c>
      <c r="O133" s="111">
        <v>45596</v>
      </c>
      <c r="P133" s="112">
        <v>45596</v>
      </c>
      <c r="Q133" s="108" t="s">
        <v>53</v>
      </c>
      <c r="R133" s="115" t="s">
        <v>53</v>
      </c>
      <c r="S133" s="114" t="s">
        <v>334</v>
      </c>
      <c r="T133" s="118" t="s">
        <v>53</v>
      </c>
      <c r="U133" s="118" t="s">
        <v>53</v>
      </c>
      <c r="V133" s="119" t="s">
        <v>334</v>
      </c>
      <c r="W133" s="135"/>
    </row>
    <row r="134" spans="1:23" x14ac:dyDescent="0.4">
      <c r="A134" s="83">
        <v>128</v>
      </c>
      <c r="B134" s="115" t="s">
        <v>335</v>
      </c>
      <c r="C134" s="120" t="s">
        <v>93</v>
      </c>
      <c r="D134" s="106" t="s">
        <v>93</v>
      </c>
      <c r="E134" s="115" t="s">
        <v>329</v>
      </c>
      <c r="F134" s="120" t="s">
        <v>53</v>
      </c>
      <c r="G134" s="107" t="s">
        <v>330</v>
      </c>
      <c r="H134" s="108" t="s">
        <v>37</v>
      </c>
      <c r="I134" s="115" t="s">
        <v>55</v>
      </c>
      <c r="J134" s="104" t="s">
        <v>331</v>
      </c>
      <c r="K134" s="104" t="s">
        <v>53</v>
      </c>
      <c r="L134" s="109" t="s">
        <v>332</v>
      </c>
      <c r="M134" s="104" t="s">
        <v>52</v>
      </c>
      <c r="N134" s="110" t="s">
        <v>333</v>
      </c>
      <c r="O134" s="111">
        <v>45595</v>
      </c>
      <c r="P134" s="112">
        <v>45596</v>
      </c>
      <c r="Q134" s="108" t="s">
        <v>53</v>
      </c>
      <c r="R134" s="115" t="s">
        <v>53</v>
      </c>
      <c r="S134" s="114" t="s">
        <v>334</v>
      </c>
      <c r="T134" s="118" t="s">
        <v>53</v>
      </c>
      <c r="U134" s="118" t="s">
        <v>53</v>
      </c>
      <c r="V134" s="119" t="s">
        <v>334</v>
      </c>
      <c r="W134" s="135"/>
    </row>
    <row r="135" spans="1:23" x14ac:dyDescent="0.4">
      <c r="A135" s="71">
        <v>129</v>
      </c>
      <c r="B135" s="115" t="s">
        <v>335</v>
      </c>
      <c r="C135" s="120" t="s">
        <v>93</v>
      </c>
      <c r="D135" s="106" t="s">
        <v>93</v>
      </c>
      <c r="E135" s="115" t="s">
        <v>329</v>
      </c>
      <c r="F135" s="120" t="s">
        <v>53</v>
      </c>
      <c r="G135" s="107" t="s">
        <v>330</v>
      </c>
      <c r="H135" s="108" t="s">
        <v>37</v>
      </c>
      <c r="I135" s="115" t="s">
        <v>55</v>
      </c>
      <c r="J135" s="104" t="s">
        <v>331</v>
      </c>
      <c r="K135" s="104" t="s">
        <v>53</v>
      </c>
      <c r="L135" s="109" t="s">
        <v>332</v>
      </c>
      <c r="M135" s="104" t="s">
        <v>52</v>
      </c>
      <c r="N135" s="110" t="s">
        <v>333</v>
      </c>
      <c r="O135" s="111">
        <v>45596</v>
      </c>
      <c r="P135" s="112">
        <v>45596</v>
      </c>
      <c r="Q135" s="108" t="s">
        <v>53</v>
      </c>
      <c r="R135" s="115" t="s">
        <v>53</v>
      </c>
      <c r="S135" s="114" t="s">
        <v>334</v>
      </c>
      <c r="T135" s="118" t="s">
        <v>53</v>
      </c>
      <c r="U135" s="118" t="s">
        <v>53</v>
      </c>
      <c r="V135" s="119" t="s">
        <v>334</v>
      </c>
      <c r="W135" s="135"/>
    </row>
    <row r="136" spans="1:23" x14ac:dyDescent="0.4">
      <c r="A136" s="83">
        <v>130</v>
      </c>
      <c r="B136" s="115" t="s">
        <v>335</v>
      </c>
      <c r="C136" s="120" t="s">
        <v>93</v>
      </c>
      <c r="D136" s="106" t="s">
        <v>93</v>
      </c>
      <c r="E136" s="115" t="s">
        <v>329</v>
      </c>
      <c r="F136" s="120" t="s">
        <v>53</v>
      </c>
      <c r="G136" s="107" t="s">
        <v>330</v>
      </c>
      <c r="H136" s="108" t="s">
        <v>37</v>
      </c>
      <c r="I136" s="115" t="s">
        <v>55</v>
      </c>
      <c r="J136" s="104" t="s">
        <v>331</v>
      </c>
      <c r="K136" s="104" t="s">
        <v>53</v>
      </c>
      <c r="L136" s="109" t="s">
        <v>332</v>
      </c>
      <c r="M136" s="104" t="s">
        <v>52</v>
      </c>
      <c r="N136" s="110" t="s">
        <v>333</v>
      </c>
      <c r="O136" s="111">
        <v>45597</v>
      </c>
      <c r="P136" s="112">
        <v>45597</v>
      </c>
      <c r="Q136" s="108" t="s">
        <v>53</v>
      </c>
      <c r="R136" s="115" t="s">
        <v>53</v>
      </c>
      <c r="S136" s="114" t="s">
        <v>334</v>
      </c>
      <c r="T136" s="118" t="s">
        <v>53</v>
      </c>
      <c r="U136" s="118" t="s">
        <v>53</v>
      </c>
      <c r="V136" s="119" t="s">
        <v>334</v>
      </c>
      <c r="W136" s="135"/>
    </row>
    <row r="137" spans="1:23" x14ac:dyDescent="0.4">
      <c r="A137" s="71">
        <v>131</v>
      </c>
      <c r="B137" s="115" t="s">
        <v>335</v>
      </c>
      <c r="C137" s="120" t="s">
        <v>93</v>
      </c>
      <c r="D137" s="106" t="s">
        <v>93</v>
      </c>
      <c r="E137" s="115" t="s">
        <v>329</v>
      </c>
      <c r="F137" s="120" t="s">
        <v>53</v>
      </c>
      <c r="G137" s="107" t="s">
        <v>330</v>
      </c>
      <c r="H137" s="108" t="s">
        <v>37</v>
      </c>
      <c r="I137" s="115" t="s">
        <v>55</v>
      </c>
      <c r="J137" s="104" t="s">
        <v>331</v>
      </c>
      <c r="K137" s="104" t="s">
        <v>53</v>
      </c>
      <c r="L137" s="109" t="s">
        <v>332</v>
      </c>
      <c r="M137" s="104" t="s">
        <v>52</v>
      </c>
      <c r="N137" s="110" t="s">
        <v>333</v>
      </c>
      <c r="O137" s="111">
        <v>45596</v>
      </c>
      <c r="P137" s="112">
        <v>45597</v>
      </c>
      <c r="Q137" s="108" t="s">
        <v>53</v>
      </c>
      <c r="R137" s="115" t="s">
        <v>53</v>
      </c>
      <c r="S137" s="114" t="s">
        <v>334</v>
      </c>
      <c r="T137" s="118" t="s">
        <v>53</v>
      </c>
      <c r="U137" s="118" t="s">
        <v>53</v>
      </c>
      <c r="V137" s="119" t="s">
        <v>334</v>
      </c>
      <c r="W137" s="135"/>
    </row>
    <row r="138" spans="1:23" x14ac:dyDescent="0.4">
      <c r="A138" s="83">
        <v>132</v>
      </c>
      <c r="B138" s="115" t="s">
        <v>335</v>
      </c>
      <c r="C138" s="120" t="s">
        <v>93</v>
      </c>
      <c r="D138" s="106" t="s">
        <v>93</v>
      </c>
      <c r="E138" s="115" t="s">
        <v>329</v>
      </c>
      <c r="F138" s="120" t="s">
        <v>53</v>
      </c>
      <c r="G138" s="107" t="s">
        <v>330</v>
      </c>
      <c r="H138" s="108" t="s">
        <v>37</v>
      </c>
      <c r="I138" s="115" t="s">
        <v>55</v>
      </c>
      <c r="J138" s="104" t="s">
        <v>331</v>
      </c>
      <c r="K138" s="104" t="s">
        <v>53</v>
      </c>
      <c r="L138" s="109" t="s">
        <v>332</v>
      </c>
      <c r="M138" s="104" t="s">
        <v>52</v>
      </c>
      <c r="N138" s="110" t="s">
        <v>333</v>
      </c>
      <c r="O138" s="111">
        <v>45596</v>
      </c>
      <c r="P138" s="112">
        <v>45597</v>
      </c>
      <c r="Q138" s="108" t="s">
        <v>53</v>
      </c>
      <c r="R138" s="115" t="s">
        <v>53</v>
      </c>
      <c r="S138" s="114" t="s">
        <v>334</v>
      </c>
      <c r="T138" s="118" t="s">
        <v>53</v>
      </c>
      <c r="U138" s="118" t="s">
        <v>53</v>
      </c>
      <c r="V138" s="119" t="s">
        <v>334</v>
      </c>
      <c r="W138" s="135"/>
    </row>
    <row r="139" spans="1:23" x14ac:dyDescent="0.4">
      <c r="A139" s="71">
        <v>133</v>
      </c>
      <c r="B139" s="115" t="s">
        <v>335</v>
      </c>
      <c r="C139" s="120" t="s">
        <v>93</v>
      </c>
      <c r="D139" s="106" t="s">
        <v>93</v>
      </c>
      <c r="E139" s="115" t="s">
        <v>329</v>
      </c>
      <c r="F139" s="120" t="s">
        <v>53</v>
      </c>
      <c r="G139" s="107" t="s">
        <v>330</v>
      </c>
      <c r="H139" s="108" t="s">
        <v>37</v>
      </c>
      <c r="I139" s="115" t="s">
        <v>55</v>
      </c>
      <c r="J139" s="104" t="s">
        <v>331</v>
      </c>
      <c r="K139" s="104" t="s">
        <v>53</v>
      </c>
      <c r="L139" s="109" t="s">
        <v>332</v>
      </c>
      <c r="M139" s="104" t="s">
        <v>52</v>
      </c>
      <c r="N139" s="110" t="s">
        <v>333</v>
      </c>
      <c r="O139" s="111">
        <v>45596</v>
      </c>
      <c r="P139" s="112">
        <v>45597</v>
      </c>
      <c r="Q139" s="108" t="s">
        <v>53</v>
      </c>
      <c r="R139" s="115" t="s">
        <v>53</v>
      </c>
      <c r="S139" s="114" t="s">
        <v>334</v>
      </c>
      <c r="T139" s="118" t="s">
        <v>53</v>
      </c>
      <c r="U139" s="118" t="s">
        <v>53</v>
      </c>
      <c r="V139" s="119" t="s">
        <v>334</v>
      </c>
      <c r="W139" s="135"/>
    </row>
    <row r="140" spans="1:23" x14ac:dyDescent="0.4">
      <c r="A140" s="83">
        <v>134</v>
      </c>
      <c r="B140" s="115" t="s">
        <v>335</v>
      </c>
      <c r="C140" s="120" t="s">
        <v>93</v>
      </c>
      <c r="D140" s="106" t="s">
        <v>93</v>
      </c>
      <c r="E140" s="115" t="s">
        <v>329</v>
      </c>
      <c r="F140" s="120" t="s">
        <v>53</v>
      </c>
      <c r="G140" s="107" t="s">
        <v>330</v>
      </c>
      <c r="H140" s="108" t="s">
        <v>37</v>
      </c>
      <c r="I140" s="115" t="s">
        <v>55</v>
      </c>
      <c r="J140" s="104" t="s">
        <v>331</v>
      </c>
      <c r="K140" s="104" t="s">
        <v>53</v>
      </c>
      <c r="L140" s="109" t="s">
        <v>332</v>
      </c>
      <c r="M140" s="104" t="s">
        <v>52</v>
      </c>
      <c r="N140" s="110" t="s">
        <v>333</v>
      </c>
      <c r="O140" s="111">
        <v>45597</v>
      </c>
      <c r="P140" s="112">
        <v>45597</v>
      </c>
      <c r="Q140" s="108" t="s">
        <v>53</v>
      </c>
      <c r="R140" s="115" t="s">
        <v>53</v>
      </c>
      <c r="S140" s="114" t="s">
        <v>334</v>
      </c>
      <c r="T140" s="118" t="s">
        <v>53</v>
      </c>
      <c r="U140" s="118" t="s">
        <v>53</v>
      </c>
      <c r="V140" s="119" t="s">
        <v>334</v>
      </c>
      <c r="W140" s="135"/>
    </row>
    <row r="141" spans="1:23" x14ac:dyDescent="0.4">
      <c r="A141" s="71">
        <v>135</v>
      </c>
      <c r="B141" s="115" t="s">
        <v>335</v>
      </c>
      <c r="C141" s="120" t="s">
        <v>93</v>
      </c>
      <c r="D141" s="106" t="s">
        <v>93</v>
      </c>
      <c r="E141" s="115" t="s">
        <v>329</v>
      </c>
      <c r="F141" s="120" t="s">
        <v>53</v>
      </c>
      <c r="G141" s="107" t="s">
        <v>330</v>
      </c>
      <c r="H141" s="108" t="s">
        <v>37</v>
      </c>
      <c r="I141" s="115" t="s">
        <v>55</v>
      </c>
      <c r="J141" s="104" t="s">
        <v>331</v>
      </c>
      <c r="K141" s="104" t="s">
        <v>53</v>
      </c>
      <c r="L141" s="109" t="s">
        <v>332</v>
      </c>
      <c r="M141" s="104" t="s">
        <v>52</v>
      </c>
      <c r="N141" s="110" t="s">
        <v>333</v>
      </c>
      <c r="O141" s="111">
        <v>45596</v>
      </c>
      <c r="P141" s="112">
        <v>45597</v>
      </c>
      <c r="Q141" s="108" t="s">
        <v>53</v>
      </c>
      <c r="R141" s="115" t="s">
        <v>53</v>
      </c>
      <c r="S141" s="114" t="s">
        <v>334</v>
      </c>
      <c r="T141" s="118" t="s">
        <v>53</v>
      </c>
      <c r="U141" s="118" t="s">
        <v>53</v>
      </c>
      <c r="V141" s="119" t="s">
        <v>334</v>
      </c>
      <c r="W141" s="135"/>
    </row>
    <row r="142" spans="1:23" x14ac:dyDescent="0.4">
      <c r="A142" s="83">
        <v>136</v>
      </c>
      <c r="B142" s="115" t="s">
        <v>335</v>
      </c>
      <c r="C142" s="120" t="s">
        <v>93</v>
      </c>
      <c r="D142" s="106" t="s">
        <v>93</v>
      </c>
      <c r="E142" s="115" t="s">
        <v>329</v>
      </c>
      <c r="F142" s="120" t="s">
        <v>53</v>
      </c>
      <c r="G142" s="107" t="s">
        <v>330</v>
      </c>
      <c r="H142" s="108" t="s">
        <v>37</v>
      </c>
      <c r="I142" s="115" t="s">
        <v>55</v>
      </c>
      <c r="J142" s="104" t="s">
        <v>331</v>
      </c>
      <c r="K142" s="104" t="s">
        <v>53</v>
      </c>
      <c r="L142" s="109" t="s">
        <v>332</v>
      </c>
      <c r="M142" s="104" t="s">
        <v>52</v>
      </c>
      <c r="N142" s="110" t="s">
        <v>333</v>
      </c>
      <c r="O142" s="111">
        <v>45597</v>
      </c>
      <c r="P142" s="112">
        <v>45597</v>
      </c>
      <c r="Q142" s="108" t="s">
        <v>53</v>
      </c>
      <c r="R142" s="115" t="s">
        <v>53</v>
      </c>
      <c r="S142" s="114" t="s">
        <v>334</v>
      </c>
      <c r="T142" s="118" t="s">
        <v>53</v>
      </c>
      <c r="U142" s="118" t="s">
        <v>53</v>
      </c>
      <c r="V142" s="119" t="s">
        <v>334</v>
      </c>
      <c r="W142" s="135"/>
    </row>
    <row r="143" spans="1:23" x14ac:dyDescent="0.4">
      <c r="A143" s="71">
        <v>137</v>
      </c>
      <c r="B143" s="115" t="s">
        <v>335</v>
      </c>
      <c r="C143" s="120" t="s">
        <v>93</v>
      </c>
      <c r="D143" s="106" t="s">
        <v>93</v>
      </c>
      <c r="E143" s="115" t="s">
        <v>329</v>
      </c>
      <c r="F143" s="120" t="s">
        <v>53</v>
      </c>
      <c r="G143" s="107" t="s">
        <v>330</v>
      </c>
      <c r="H143" s="108" t="s">
        <v>37</v>
      </c>
      <c r="I143" s="115" t="s">
        <v>55</v>
      </c>
      <c r="J143" s="104" t="s">
        <v>331</v>
      </c>
      <c r="K143" s="104" t="s">
        <v>53</v>
      </c>
      <c r="L143" s="109" t="s">
        <v>332</v>
      </c>
      <c r="M143" s="104" t="s">
        <v>52</v>
      </c>
      <c r="N143" s="110" t="s">
        <v>333</v>
      </c>
      <c r="O143" s="111">
        <v>45597</v>
      </c>
      <c r="P143" s="112">
        <v>45597</v>
      </c>
      <c r="Q143" s="108" t="s">
        <v>53</v>
      </c>
      <c r="R143" s="115" t="s">
        <v>53</v>
      </c>
      <c r="S143" s="114" t="s">
        <v>334</v>
      </c>
      <c r="T143" s="118" t="s">
        <v>53</v>
      </c>
      <c r="U143" s="118" t="s">
        <v>53</v>
      </c>
      <c r="V143" s="119" t="s">
        <v>334</v>
      </c>
      <c r="W143" s="135"/>
    </row>
    <row r="144" spans="1:23" x14ac:dyDescent="0.4">
      <c r="A144" s="83">
        <v>138</v>
      </c>
      <c r="B144" s="115" t="s">
        <v>335</v>
      </c>
      <c r="C144" s="120" t="s">
        <v>93</v>
      </c>
      <c r="D144" s="106" t="s">
        <v>93</v>
      </c>
      <c r="E144" s="115" t="s">
        <v>329</v>
      </c>
      <c r="F144" s="120" t="s">
        <v>53</v>
      </c>
      <c r="G144" s="107" t="s">
        <v>330</v>
      </c>
      <c r="H144" s="108" t="s">
        <v>37</v>
      </c>
      <c r="I144" s="115" t="s">
        <v>55</v>
      </c>
      <c r="J144" s="104" t="s">
        <v>331</v>
      </c>
      <c r="K144" s="104" t="s">
        <v>53</v>
      </c>
      <c r="L144" s="109" t="s">
        <v>332</v>
      </c>
      <c r="M144" s="104" t="s">
        <v>52</v>
      </c>
      <c r="N144" s="110" t="s">
        <v>333</v>
      </c>
      <c r="O144" s="111">
        <v>45599</v>
      </c>
      <c r="P144" s="112">
        <v>45600</v>
      </c>
      <c r="Q144" s="108" t="s">
        <v>53</v>
      </c>
      <c r="R144" s="115" t="s">
        <v>53</v>
      </c>
      <c r="S144" s="114" t="s">
        <v>334</v>
      </c>
      <c r="T144" s="118" t="s">
        <v>53</v>
      </c>
      <c r="U144" s="118" t="s">
        <v>53</v>
      </c>
      <c r="V144" s="119" t="s">
        <v>334</v>
      </c>
      <c r="W144" s="135"/>
    </row>
    <row r="145" spans="1:23" x14ac:dyDescent="0.4">
      <c r="A145" s="71">
        <v>139</v>
      </c>
      <c r="B145" s="115" t="s">
        <v>335</v>
      </c>
      <c r="C145" s="120" t="s">
        <v>93</v>
      </c>
      <c r="D145" s="106" t="s">
        <v>93</v>
      </c>
      <c r="E145" s="115" t="s">
        <v>329</v>
      </c>
      <c r="F145" s="120" t="s">
        <v>53</v>
      </c>
      <c r="G145" s="107" t="s">
        <v>330</v>
      </c>
      <c r="H145" s="108" t="s">
        <v>37</v>
      </c>
      <c r="I145" s="115" t="s">
        <v>55</v>
      </c>
      <c r="J145" s="104" t="s">
        <v>331</v>
      </c>
      <c r="K145" s="104" t="s">
        <v>53</v>
      </c>
      <c r="L145" s="109" t="s">
        <v>332</v>
      </c>
      <c r="M145" s="104" t="s">
        <v>52</v>
      </c>
      <c r="N145" s="110" t="s">
        <v>333</v>
      </c>
      <c r="O145" s="111">
        <v>45599</v>
      </c>
      <c r="P145" s="112">
        <v>45600</v>
      </c>
      <c r="Q145" s="108" t="s">
        <v>53</v>
      </c>
      <c r="R145" s="115" t="s">
        <v>53</v>
      </c>
      <c r="S145" s="114" t="s">
        <v>334</v>
      </c>
      <c r="T145" s="118" t="s">
        <v>53</v>
      </c>
      <c r="U145" s="118" t="s">
        <v>53</v>
      </c>
      <c r="V145" s="119" t="s">
        <v>334</v>
      </c>
      <c r="W145" s="135"/>
    </row>
    <row r="146" spans="1:23" x14ac:dyDescent="0.4">
      <c r="A146" s="83">
        <v>140</v>
      </c>
      <c r="B146" s="115" t="s">
        <v>335</v>
      </c>
      <c r="C146" s="120" t="s">
        <v>93</v>
      </c>
      <c r="D146" s="106" t="s">
        <v>93</v>
      </c>
      <c r="E146" s="115" t="s">
        <v>329</v>
      </c>
      <c r="F146" s="120" t="s">
        <v>53</v>
      </c>
      <c r="G146" s="107" t="s">
        <v>330</v>
      </c>
      <c r="H146" s="108" t="s">
        <v>37</v>
      </c>
      <c r="I146" s="115" t="s">
        <v>55</v>
      </c>
      <c r="J146" s="104" t="s">
        <v>331</v>
      </c>
      <c r="K146" s="104" t="s">
        <v>53</v>
      </c>
      <c r="L146" s="109" t="s">
        <v>332</v>
      </c>
      <c r="M146" s="104" t="s">
        <v>52</v>
      </c>
      <c r="N146" s="110" t="s">
        <v>333</v>
      </c>
      <c r="O146" s="111">
        <v>45599</v>
      </c>
      <c r="P146" s="112">
        <v>45600</v>
      </c>
      <c r="Q146" s="108" t="s">
        <v>53</v>
      </c>
      <c r="R146" s="115" t="s">
        <v>53</v>
      </c>
      <c r="S146" s="114" t="s">
        <v>334</v>
      </c>
      <c r="T146" s="118" t="s">
        <v>53</v>
      </c>
      <c r="U146" s="118" t="s">
        <v>53</v>
      </c>
      <c r="V146" s="119" t="s">
        <v>334</v>
      </c>
      <c r="W146" s="135"/>
    </row>
    <row r="147" spans="1:23" x14ac:dyDescent="0.4">
      <c r="A147" s="71">
        <v>141</v>
      </c>
      <c r="B147" s="115" t="s">
        <v>335</v>
      </c>
      <c r="C147" s="120" t="s">
        <v>93</v>
      </c>
      <c r="D147" s="106" t="s">
        <v>93</v>
      </c>
      <c r="E147" s="115" t="s">
        <v>329</v>
      </c>
      <c r="F147" s="120" t="s">
        <v>53</v>
      </c>
      <c r="G147" s="107" t="s">
        <v>330</v>
      </c>
      <c r="H147" s="108" t="s">
        <v>37</v>
      </c>
      <c r="I147" s="115" t="s">
        <v>55</v>
      </c>
      <c r="J147" s="104" t="s">
        <v>331</v>
      </c>
      <c r="K147" s="104" t="s">
        <v>53</v>
      </c>
      <c r="L147" s="109" t="s">
        <v>332</v>
      </c>
      <c r="M147" s="104" t="s">
        <v>52</v>
      </c>
      <c r="N147" s="110" t="s">
        <v>333</v>
      </c>
      <c r="O147" s="111">
        <v>45600</v>
      </c>
      <c r="P147" s="112">
        <v>45601</v>
      </c>
      <c r="Q147" s="108" t="s">
        <v>53</v>
      </c>
      <c r="R147" s="115" t="s">
        <v>53</v>
      </c>
      <c r="S147" s="114" t="s">
        <v>334</v>
      </c>
      <c r="T147" s="118" t="s">
        <v>53</v>
      </c>
      <c r="U147" s="118" t="s">
        <v>53</v>
      </c>
      <c r="V147" s="119" t="s">
        <v>334</v>
      </c>
      <c r="W147" s="135"/>
    </row>
    <row r="148" spans="1:23" x14ac:dyDescent="0.4">
      <c r="A148" s="83">
        <v>142</v>
      </c>
      <c r="B148" s="115" t="s">
        <v>335</v>
      </c>
      <c r="C148" s="120" t="s">
        <v>93</v>
      </c>
      <c r="D148" s="106" t="s">
        <v>93</v>
      </c>
      <c r="E148" s="115" t="s">
        <v>329</v>
      </c>
      <c r="F148" s="120" t="s">
        <v>53</v>
      </c>
      <c r="G148" s="107" t="s">
        <v>330</v>
      </c>
      <c r="H148" s="108" t="s">
        <v>37</v>
      </c>
      <c r="I148" s="115" t="s">
        <v>55</v>
      </c>
      <c r="J148" s="104" t="s">
        <v>331</v>
      </c>
      <c r="K148" s="104" t="s">
        <v>53</v>
      </c>
      <c r="L148" s="109" t="s">
        <v>332</v>
      </c>
      <c r="M148" s="104" t="s">
        <v>52</v>
      </c>
      <c r="N148" s="110" t="s">
        <v>333</v>
      </c>
      <c r="O148" s="111">
        <v>45600</v>
      </c>
      <c r="P148" s="112">
        <v>45601</v>
      </c>
      <c r="Q148" s="108" t="s">
        <v>53</v>
      </c>
      <c r="R148" s="115" t="s">
        <v>53</v>
      </c>
      <c r="S148" s="114" t="s">
        <v>334</v>
      </c>
      <c r="T148" s="118" t="s">
        <v>53</v>
      </c>
      <c r="U148" s="118" t="s">
        <v>53</v>
      </c>
      <c r="V148" s="119" t="s">
        <v>334</v>
      </c>
      <c r="W148" s="135"/>
    </row>
    <row r="149" spans="1:23" x14ac:dyDescent="0.4">
      <c r="A149" s="71">
        <v>143</v>
      </c>
      <c r="B149" s="115" t="s">
        <v>335</v>
      </c>
      <c r="C149" s="120" t="s">
        <v>93</v>
      </c>
      <c r="D149" s="106" t="s">
        <v>93</v>
      </c>
      <c r="E149" s="115" t="s">
        <v>329</v>
      </c>
      <c r="F149" s="120" t="s">
        <v>53</v>
      </c>
      <c r="G149" s="107" t="s">
        <v>330</v>
      </c>
      <c r="H149" s="108" t="s">
        <v>37</v>
      </c>
      <c r="I149" s="115" t="s">
        <v>55</v>
      </c>
      <c r="J149" s="104" t="s">
        <v>331</v>
      </c>
      <c r="K149" s="104" t="s">
        <v>53</v>
      </c>
      <c r="L149" s="109" t="s">
        <v>332</v>
      </c>
      <c r="M149" s="104" t="s">
        <v>52</v>
      </c>
      <c r="N149" s="110" t="s">
        <v>333</v>
      </c>
      <c r="O149" s="111">
        <v>45600</v>
      </c>
      <c r="P149" s="112">
        <v>45601</v>
      </c>
      <c r="Q149" s="108" t="s">
        <v>53</v>
      </c>
      <c r="R149" s="115" t="s">
        <v>53</v>
      </c>
      <c r="S149" s="114" t="s">
        <v>334</v>
      </c>
      <c r="T149" s="118" t="s">
        <v>53</v>
      </c>
      <c r="U149" s="118" t="s">
        <v>53</v>
      </c>
      <c r="V149" s="119" t="s">
        <v>334</v>
      </c>
      <c r="W149" s="135"/>
    </row>
    <row r="150" spans="1:23" x14ac:dyDescent="0.4">
      <c r="A150" s="83">
        <v>144</v>
      </c>
      <c r="B150" s="115" t="s">
        <v>335</v>
      </c>
      <c r="C150" s="120" t="s">
        <v>93</v>
      </c>
      <c r="D150" s="106" t="s">
        <v>93</v>
      </c>
      <c r="E150" s="115" t="s">
        <v>329</v>
      </c>
      <c r="F150" s="120" t="s">
        <v>53</v>
      </c>
      <c r="G150" s="107" t="s">
        <v>330</v>
      </c>
      <c r="H150" s="108" t="s">
        <v>37</v>
      </c>
      <c r="I150" s="115" t="s">
        <v>55</v>
      </c>
      <c r="J150" s="104" t="s">
        <v>331</v>
      </c>
      <c r="K150" s="104" t="s">
        <v>53</v>
      </c>
      <c r="L150" s="109" t="s">
        <v>332</v>
      </c>
      <c r="M150" s="104" t="s">
        <v>52</v>
      </c>
      <c r="N150" s="110" t="s">
        <v>333</v>
      </c>
      <c r="O150" s="111">
        <v>45601</v>
      </c>
      <c r="P150" s="112">
        <v>45601</v>
      </c>
      <c r="Q150" s="108" t="s">
        <v>53</v>
      </c>
      <c r="R150" s="115" t="s">
        <v>53</v>
      </c>
      <c r="S150" s="114" t="s">
        <v>334</v>
      </c>
      <c r="T150" s="118" t="s">
        <v>53</v>
      </c>
      <c r="U150" s="118" t="s">
        <v>53</v>
      </c>
      <c r="V150" s="119" t="s">
        <v>334</v>
      </c>
      <c r="W150" s="135"/>
    </row>
    <row r="151" spans="1:23" x14ac:dyDescent="0.4">
      <c r="A151" s="71">
        <v>145</v>
      </c>
      <c r="B151" s="115" t="s">
        <v>335</v>
      </c>
      <c r="C151" s="120" t="s">
        <v>93</v>
      </c>
      <c r="D151" s="106" t="s">
        <v>93</v>
      </c>
      <c r="E151" s="115" t="s">
        <v>329</v>
      </c>
      <c r="F151" s="120" t="s">
        <v>53</v>
      </c>
      <c r="G151" s="107" t="s">
        <v>330</v>
      </c>
      <c r="H151" s="108" t="s">
        <v>37</v>
      </c>
      <c r="I151" s="115" t="s">
        <v>55</v>
      </c>
      <c r="J151" s="104" t="s">
        <v>331</v>
      </c>
      <c r="K151" s="104" t="s">
        <v>53</v>
      </c>
      <c r="L151" s="109" t="s">
        <v>332</v>
      </c>
      <c r="M151" s="104" t="s">
        <v>52</v>
      </c>
      <c r="N151" s="110" t="s">
        <v>333</v>
      </c>
      <c r="O151" s="111">
        <v>45601</v>
      </c>
      <c r="P151" s="112">
        <v>45602</v>
      </c>
      <c r="Q151" s="108" t="s">
        <v>53</v>
      </c>
      <c r="R151" s="115" t="s">
        <v>53</v>
      </c>
      <c r="S151" s="114" t="s">
        <v>334</v>
      </c>
      <c r="T151" s="118" t="s">
        <v>53</v>
      </c>
      <c r="U151" s="118" t="s">
        <v>53</v>
      </c>
      <c r="V151" s="119" t="s">
        <v>334</v>
      </c>
      <c r="W151" s="135"/>
    </row>
    <row r="152" spans="1:23" x14ac:dyDescent="0.4">
      <c r="A152" s="83">
        <v>146</v>
      </c>
      <c r="B152" s="115" t="s">
        <v>335</v>
      </c>
      <c r="C152" s="120" t="s">
        <v>93</v>
      </c>
      <c r="D152" s="106" t="s">
        <v>93</v>
      </c>
      <c r="E152" s="115" t="s">
        <v>329</v>
      </c>
      <c r="F152" s="120" t="s">
        <v>53</v>
      </c>
      <c r="G152" s="107" t="s">
        <v>330</v>
      </c>
      <c r="H152" s="108" t="s">
        <v>37</v>
      </c>
      <c r="I152" s="115" t="s">
        <v>55</v>
      </c>
      <c r="J152" s="104" t="s">
        <v>331</v>
      </c>
      <c r="K152" s="104" t="s">
        <v>53</v>
      </c>
      <c r="L152" s="109" t="s">
        <v>332</v>
      </c>
      <c r="M152" s="104" t="s">
        <v>52</v>
      </c>
      <c r="N152" s="110" t="s">
        <v>333</v>
      </c>
      <c r="O152" s="111">
        <v>45602</v>
      </c>
      <c r="P152" s="112">
        <v>45603</v>
      </c>
      <c r="Q152" s="108" t="s">
        <v>53</v>
      </c>
      <c r="R152" s="115" t="s">
        <v>53</v>
      </c>
      <c r="S152" s="114" t="s">
        <v>334</v>
      </c>
      <c r="T152" s="118" t="s">
        <v>53</v>
      </c>
      <c r="U152" s="118" t="s">
        <v>53</v>
      </c>
      <c r="V152" s="119" t="s">
        <v>334</v>
      </c>
      <c r="W152" s="135"/>
    </row>
    <row r="153" spans="1:23" x14ac:dyDescent="0.4">
      <c r="A153" s="71">
        <v>147</v>
      </c>
      <c r="B153" s="115" t="s">
        <v>335</v>
      </c>
      <c r="C153" s="120" t="s">
        <v>93</v>
      </c>
      <c r="D153" s="106" t="s">
        <v>93</v>
      </c>
      <c r="E153" s="115" t="s">
        <v>329</v>
      </c>
      <c r="F153" s="120" t="s">
        <v>53</v>
      </c>
      <c r="G153" s="107" t="s">
        <v>330</v>
      </c>
      <c r="H153" s="108" t="s">
        <v>37</v>
      </c>
      <c r="I153" s="115" t="s">
        <v>55</v>
      </c>
      <c r="J153" s="104" t="s">
        <v>331</v>
      </c>
      <c r="K153" s="104" t="s">
        <v>53</v>
      </c>
      <c r="L153" s="109" t="s">
        <v>332</v>
      </c>
      <c r="M153" s="104" t="s">
        <v>52</v>
      </c>
      <c r="N153" s="110" t="s">
        <v>333</v>
      </c>
      <c r="O153" s="111">
        <v>45605</v>
      </c>
      <c r="P153" s="112">
        <v>45606</v>
      </c>
      <c r="Q153" s="108" t="s">
        <v>53</v>
      </c>
      <c r="R153" s="115" t="s">
        <v>53</v>
      </c>
      <c r="S153" s="114" t="s">
        <v>334</v>
      </c>
      <c r="T153" s="118" t="s">
        <v>53</v>
      </c>
      <c r="U153" s="118" t="s">
        <v>53</v>
      </c>
      <c r="V153" s="119" t="s">
        <v>334</v>
      </c>
      <c r="W153" s="135"/>
    </row>
    <row r="154" spans="1:23" x14ac:dyDescent="0.4">
      <c r="A154" s="83">
        <v>148</v>
      </c>
      <c r="B154" s="115" t="s">
        <v>335</v>
      </c>
      <c r="C154" s="120" t="s">
        <v>93</v>
      </c>
      <c r="D154" s="106" t="s">
        <v>93</v>
      </c>
      <c r="E154" s="115" t="s">
        <v>329</v>
      </c>
      <c r="F154" s="120" t="s">
        <v>53</v>
      </c>
      <c r="G154" s="107" t="s">
        <v>330</v>
      </c>
      <c r="H154" s="108" t="s">
        <v>37</v>
      </c>
      <c r="I154" s="115" t="s">
        <v>55</v>
      </c>
      <c r="J154" s="104" t="s">
        <v>331</v>
      </c>
      <c r="K154" s="104" t="s">
        <v>53</v>
      </c>
      <c r="L154" s="109" t="s">
        <v>332</v>
      </c>
      <c r="M154" s="104" t="s">
        <v>52</v>
      </c>
      <c r="N154" s="110" t="s">
        <v>333</v>
      </c>
      <c r="O154" s="111">
        <v>45605</v>
      </c>
      <c r="P154" s="112">
        <v>45606</v>
      </c>
      <c r="Q154" s="108" t="s">
        <v>53</v>
      </c>
      <c r="R154" s="115" t="s">
        <v>53</v>
      </c>
      <c r="S154" s="114" t="s">
        <v>334</v>
      </c>
      <c r="T154" s="118" t="s">
        <v>53</v>
      </c>
      <c r="U154" s="118" t="s">
        <v>53</v>
      </c>
      <c r="V154" s="119" t="s">
        <v>334</v>
      </c>
      <c r="W154" s="135"/>
    </row>
    <row r="155" spans="1:23" x14ac:dyDescent="0.4">
      <c r="A155" s="83">
        <v>149</v>
      </c>
      <c r="B155" s="141" t="s">
        <v>31</v>
      </c>
      <c r="C155" s="142" t="s">
        <v>31</v>
      </c>
      <c r="D155" s="143" t="s">
        <v>33</v>
      </c>
      <c r="E155" s="141" t="s">
        <v>336</v>
      </c>
      <c r="F155" s="142" t="s">
        <v>337</v>
      </c>
      <c r="G155" s="144" t="s">
        <v>36</v>
      </c>
      <c r="H155" s="75" t="s">
        <v>338</v>
      </c>
      <c r="I155" s="71" t="s">
        <v>339</v>
      </c>
      <c r="J155" s="141" t="s">
        <v>340</v>
      </c>
      <c r="K155" s="141" t="s">
        <v>341</v>
      </c>
      <c r="L155" s="145" t="s">
        <v>342</v>
      </c>
      <c r="M155" s="71" t="s">
        <v>343</v>
      </c>
      <c r="N155" s="146" t="s">
        <v>47</v>
      </c>
      <c r="O155" s="12">
        <v>45597</v>
      </c>
      <c r="P155" s="147">
        <v>45601</v>
      </c>
      <c r="Q155" s="148" t="s">
        <v>344</v>
      </c>
      <c r="R155" s="13">
        <v>22.5</v>
      </c>
      <c r="S155" s="149">
        <f t="shared" ref="S155:S191" si="12">V155</f>
        <v>23</v>
      </c>
      <c r="T155" s="150" t="str">
        <f t="shared" ref="T155:U170" si="13">IF(Q155="","",IF(NOT(ISERROR(Q155*1)),ROUNDDOWN(Q155*1,2-INT(LOG(ABS(Q155*1)))),IFERROR("&lt;"&amp;ROUNDDOWN(IF(SUBSTITUTE(Q155,"&lt;","")*1&lt;=50,SUBSTITUTE(Q155,"&lt;","")*1,""),2-INT(LOG(ABS(SUBSTITUTE(Q155,"&lt;","")*1)))),IF(Q155="-",Q155,"入力形式が間違っています"))))</f>
        <v>&lt;9.14</v>
      </c>
      <c r="U155" s="150">
        <f t="shared" si="13"/>
        <v>22.5</v>
      </c>
      <c r="V155" s="151">
        <f t="shared" ref="V155:V191" si="14">IFERROR(IF(AND(T155="",U155=""),"",IF(AND(T155="-",U155="-"),IF(S155="","Cs合計を入力してください",S155),IF(NOT(ISERROR(T155*1+U155*1)),ROUND(T155+U155, 1-INT(LOG(ABS(T155+U155)))),IF(NOT(ISERROR(T155*1)),ROUND(T155, 1-INT(LOG(ABS(T155)))),IF(NOT(ISERROR(U155*1)),ROUND(U155, 1-INT(LOG(ABS(U155)))),IF(ISERROR(T155*1+U155*1),"&lt;"&amp;ROUND(IF(T155="-",0,SUBSTITUTE(T155,"&lt;",""))*1+IF(U155="-",0,SUBSTITUTE(U155,"&lt;",""))*1,1-INT(LOG(ABS(IF(T155="-",0,SUBSTITUTE(T155,"&lt;",""))*1+IF(U155="-",0,SUBSTITUTE(U155,"&lt;",""))*1)))))))))),"入力形式が間違っています")</f>
        <v>23</v>
      </c>
      <c r="W155" s="145" t="str">
        <f t="shared" ref="W155:W173" si="15">IF(ISERROR(V155*1),"",IF(AND(H155="飲料水",V155&gt;=11),"○",IF(AND(H155="牛乳・乳児用食品",V155&gt;=51),"○",IF(AND(H155&lt;&gt;"",V155&gt;=110),"○",""))))</f>
        <v/>
      </c>
    </row>
    <row r="156" spans="1:23" x14ac:dyDescent="0.4">
      <c r="A156" s="83">
        <v>150</v>
      </c>
      <c r="B156" s="141" t="s">
        <v>31</v>
      </c>
      <c r="C156" s="142" t="s">
        <v>31</v>
      </c>
      <c r="D156" s="143" t="s">
        <v>33</v>
      </c>
      <c r="E156" s="141" t="s">
        <v>336</v>
      </c>
      <c r="F156" s="142" t="s">
        <v>337</v>
      </c>
      <c r="G156" s="144" t="s">
        <v>36</v>
      </c>
      <c r="H156" s="75" t="s">
        <v>338</v>
      </c>
      <c r="I156" s="71" t="s">
        <v>339</v>
      </c>
      <c r="J156" s="141" t="s">
        <v>340</v>
      </c>
      <c r="K156" s="141" t="s">
        <v>341</v>
      </c>
      <c r="L156" s="145" t="s">
        <v>342</v>
      </c>
      <c r="M156" s="71" t="s">
        <v>343</v>
      </c>
      <c r="N156" s="146" t="s">
        <v>47</v>
      </c>
      <c r="O156" s="12">
        <v>45597</v>
      </c>
      <c r="P156" s="147">
        <v>45601</v>
      </c>
      <c r="Q156" s="148" t="s">
        <v>345</v>
      </c>
      <c r="R156" s="152">
        <v>19</v>
      </c>
      <c r="S156" s="149">
        <f t="shared" si="12"/>
        <v>19</v>
      </c>
      <c r="T156" s="150" t="str">
        <f t="shared" si="13"/>
        <v>&lt;8.88</v>
      </c>
      <c r="U156" s="150">
        <f t="shared" si="13"/>
        <v>19</v>
      </c>
      <c r="V156" s="151">
        <f t="shared" si="14"/>
        <v>19</v>
      </c>
      <c r="W156" s="145" t="str">
        <f t="shared" si="15"/>
        <v/>
      </c>
    </row>
    <row r="157" spans="1:23" x14ac:dyDescent="0.4">
      <c r="A157" s="83">
        <v>151</v>
      </c>
      <c r="B157" s="141" t="s">
        <v>31</v>
      </c>
      <c r="C157" s="142" t="s">
        <v>31</v>
      </c>
      <c r="D157" s="143" t="s">
        <v>33</v>
      </c>
      <c r="E157" s="141" t="s">
        <v>346</v>
      </c>
      <c r="F157" s="142" t="s">
        <v>337</v>
      </c>
      <c r="G157" s="144" t="s">
        <v>36</v>
      </c>
      <c r="H157" s="75" t="s">
        <v>338</v>
      </c>
      <c r="I157" s="71" t="s">
        <v>347</v>
      </c>
      <c r="J157" s="141" t="s">
        <v>340</v>
      </c>
      <c r="K157" s="141" t="s">
        <v>341</v>
      </c>
      <c r="L157" s="145" t="s">
        <v>342</v>
      </c>
      <c r="M157" s="71" t="s">
        <v>343</v>
      </c>
      <c r="N157" s="146" t="s">
        <v>47</v>
      </c>
      <c r="O157" s="12">
        <v>45596</v>
      </c>
      <c r="P157" s="147">
        <v>45601</v>
      </c>
      <c r="Q157" s="148" t="s">
        <v>348</v>
      </c>
      <c r="R157" s="152">
        <v>75</v>
      </c>
      <c r="S157" s="149">
        <f t="shared" si="12"/>
        <v>75</v>
      </c>
      <c r="T157" s="150" t="str">
        <f t="shared" si="13"/>
        <v>&lt;9.91</v>
      </c>
      <c r="U157" s="150">
        <f t="shared" si="13"/>
        <v>75</v>
      </c>
      <c r="V157" s="151">
        <f t="shared" si="14"/>
        <v>75</v>
      </c>
      <c r="W157" s="145" t="str">
        <f t="shared" si="15"/>
        <v/>
      </c>
    </row>
    <row r="158" spans="1:23" x14ac:dyDescent="0.4">
      <c r="A158" s="83">
        <v>152</v>
      </c>
      <c r="B158" s="141" t="s">
        <v>31</v>
      </c>
      <c r="C158" s="142" t="s">
        <v>31</v>
      </c>
      <c r="D158" s="143" t="s">
        <v>33</v>
      </c>
      <c r="E158" s="141" t="s">
        <v>346</v>
      </c>
      <c r="F158" s="142" t="s">
        <v>337</v>
      </c>
      <c r="G158" s="144" t="s">
        <v>36</v>
      </c>
      <c r="H158" s="75" t="s">
        <v>338</v>
      </c>
      <c r="I158" s="71" t="s">
        <v>347</v>
      </c>
      <c r="J158" s="141" t="s">
        <v>340</v>
      </c>
      <c r="K158" s="141" t="s">
        <v>341</v>
      </c>
      <c r="L158" s="145" t="s">
        <v>342</v>
      </c>
      <c r="M158" s="71" t="s">
        <v>343</v>
      </c>
      <c r="N158" s="146" t="s">
        <v>47</v>
      </c>
      <c r="O158" s="12">
        <v>45596</v>
      </c>
      <c r="P158" s="147">
        <v>45601</v>
      </c>
      <c r="Q158" s="148" t="s">
        <v>349</v>
      </c>
      <c r="R158" s="13">
        <v>128</v>
      </c>
      <c r="S158" s="149">
        <f t="shared" si="12"/>
        <v>130</v>
      </c>
      <c r="T158" s="150" t="str">
        <f t="shared" si="13"/>
        <v>&lt;8.46</v>
      </c>
      <c r="U158" s="150">
        <f t="shared" si="13"/>
        <v>128</v>
      </c>
      <c r="V158" s="151">
        <f t="shared" si="14"/>
        <v>130</v>
      </c>
      <c r="W158" s="145" t="str">
        <f t="shared" si="15"/>
        <v>○</v>
      </c>
    </row>
    <row r="159" spans="1:23" x14ac:dyDescent="0.4">
      <c r="A159" s="83">
        <v>153</v>
      </c>
      <c r="B159" s="141" t="s">
        <v>31</v>
      </c>
      <c r="C159" s="142" t="s">
        <v>31</v>
      </c>
      <c r="D159" s="143" t="s">
        <v>33</v>
      </c>
      <c r="E159" s="141" t="s">
        <v>346</v>
      </c>
      <c r="F159" s="142" t="s">
        <v>337</v>
      </c>
      <c r="G159" s="144" t="s">
        <v>36</v>
      </c>
      <c r="H159" s="75" t="s">
        <v>338</v>
      </c>
      <c r="I159" s="71" t="s">
        <v>347</v>
      </c>
      <c r="J159" s="141" t="s">
        <v>340</v>
      </c>
      <c r="K159" s="141" t="s">
        <v>341</v>
      </c>
      <c r="L159" s="145" t="s">
        <v>342</v>
      </c>
      <c r="M159" s="71" t="s">
        <v>343</v>
      </c>
      <c r="N159" s="146" t="s">
        <v>47</v>
      </c>
      <c r="O159" s="12">
        <v>45597</v>
      </c>
      <c r="P159" s="147">
        <v>45601</v>
      </c>
      <c r="Q159" s="148" t="s">
        <v>350</v>
      </c>
      <c r="R159" s="152">
        <v>66</v>
      </c>
      <c r="S159" s="149">
        <f t="shared" si="12"/>
        <v>66</v>
      </c>
      <c r="T159" s="150" t="str">
        <f t="shared" si="13"/>
        <v>&lt;7.7</v>
      </c>
      <c r="U159" s="150">
        <f t="shared" si="13"/>
        <v>66</v>
      </c>
      <c r="V159" s="151">
        <f t="shared" si="14"/>
        <v>66</v>
      </c>
      <c r="W159" s="145" t="str">
        <f t="shared" si="15"/>
        <v/>
      </c>
    </row>
    <row r="160" spans="1:23" x14ac:dyDescent="0.4">
      <c r="A160" s="83">
        <v>154</v>
      </c>
      <c r="B160" s="141" t="s">
        <v>31</v>
      </c>
      <c r="C160" s="142" t="s">
        <v>31</v>
      </c>
      <c r="D160" s="143" t="s">
        <v>33</v>
      </c>
      <c r="E160" s="141" t="s">
        <v>346</v>
      </c>
      <c r="F160" s="142" t="s">
        <v>337</v>
      </c>
      <c r="G160" s="144" t="s">
        <v>36</v>
      </c>
      <c r="H160" s="75" t="s">
        <v>338</v>
      </c>
      <c r="I160" s="71" t="s">
        <v>347</v>
      </c>
      <c r="J160" s="141" t="s">
        <v>340</v>
      </c>
      <c r="K160" s="141" t="s">
        <v>341</v>
      </c>
      <c r="L160" s="145" t="s">
        <v>342</v>
      </c>
      <c r="M160" s="71" t="s">
        <v>343</v>
      </c>
      <c r="N160" s="146" t="s">
        <v>47</v>
      </c>
      <c r="O160" s="12">
        <v>45597</v>
      </c>
      <c r="P160" s="147">
        <v>45601</v>
      </c>
      <c r="Q160" s="148" t="s">
        <v>351</v>
      </c>
      <c r="R160" s="13">
        <v>65.5</v>
      </c>
      <c r="S160" s="149">
        <f t="shared" si="12"/>
        <v>66</v>
      </c>
      <c r="T160" s="150" t="str">
        <f t="shared" si="13"/>
        <v>&lt;8.33</v>
      </c>
      <c r="U160" s="150">
        <f t="shared" si="13"/>
        <v>65.5</v>
      </c>
      <c r="V160" s="151">
        <f t="shared" si="14"/>
        <v>66</v>
      </c>
      <c r="W160" s="145" t="str">
        <f t="shared" si="15"/>
        <v/>
      </c>
    </row>
    <row r="161" spans="1:23" x14ac:dyDescent="0.4">
      <c r="A161" s="83">
        <v>155</v>
      </c>
      <c r="B161" s="141" t="s">
        <v>31</v>
      </c>
      <c r="C161" s="142" t="s">
        <v>31</v>
      </c>
      <c r="D161" s="143" t="s">
        <v>33</v>
      </c>
      <c r="E161" s="141" t="s">
        <v>346</v>
      </c>
      <c r="F161" s="142" t="s">
        <v>337</v>
      </c>
      <c r="G161" s="144" t="s">
        <v>36</v>
      </c>
      <c r="H161" s="75" t="s">
        <v>338</v>
      </c>
      <c r="I161" s="71" t="s">
        <v>347</v>
      </c>
      <c r="J161" s="141" t="s">
        <v>340</v>
      </c>
      <c r="K161" s="141" t="s">
        <v>341</v>
      </c>
      <c r="L161" s="145" t="s">
        <v>342</v>
      </c>
      <c r="M161" s="71" t="s">
        <v>343</v>
      </c>
      <c r="N161" s="146" t="s">
        <v>47</v>
      </c>
      <c r="O161" s="12">
        <v>45598</v>
      </c>
      <c r="P161" s="147">
        <v>45601</v>
      </c>
      <c r="Q161" s="148" t="s">
        <v>352</v>
      </c>
      <c r="R161" s="13">
        <v>25.2</v>
      </c>
      <c r="S161" s="149">
        <f t="shared" si="12"/>
        <v>25</v>
      </c>
      <c r="T161" s="150" t="str">
        <f t="shared" si="13"/>
        <v>&lt;8.73</v>
      </c>
      <c r="U161" s="150">
        <f t="shared" si="13"/>
        <v>25.2</v>
      </c>
      <c r="V161" s="151">
        <f t="shared" si="14"/>
        <v>25</v>
      </c>
      <c r="W161" s="145" t="str">
        <f t="shared" si="15"/>
        <v/>
      </c>
    </row>
    <row r="162" spans="1:23" x14ac:dyDescent="0.4">
      <c r="A162" s="83">
        <v>156</v>
      </c>
      <c r="B162" s="141" t="s">
        <v>31</v>
      </c>
      <c r="C162" s="142" t="s">
        <v>31</v>
      </c>
      <c r="D162" s="143" t="s">
        <v>33</v>
      </c>
      <c r="E162" s="141" t="s">
        <v>346</v>
      </c>
      <c r="F162" s="142" t="s">
        <v>337</v>
      </c>
      <c r="G162" s="144" t="s">
        <v>36</v>
      </c>
      <c r="H162" s="75" t="s">
        <v>338</v>
      </c>
      <c r="I162" s="71" t="s">
        <v>347</v>
      </c>
      <c r="J162" s="141" t="s">
        <v>340</v>
      </c>
      <c r="K162" s="141" t="s">
        <v>341</v>
      </c>
      <c r="L162" s="145" t="s">
        <v>342</v>
      </c>
      <c r="M162" s="71" t="s">
        <v>343</v>
      </c>
      <c r="N162" s="146" t="s">
        <v>47</v>
      </c>
      <c r="O162" s="12">
        <v>45598</v>
      </c>
      <c r="P162" s="147">
        <v>45601</v>
      </c>
      <c r="Q162" s="148" t="s">
        <v>353</v>
      </c>
      <c r="R162" s="152">
        <v>45</v>
      </c>
      <c r="S162" s="149">
        <f t="shared" si="12"/>
        <v>45</v>
      </c>
      <c r="T162" s="150" t="str">
        <f t="shared" si="13"/>
        <v>&lt;9.24</v>
      </c>
      <c r="U162" s="150">
        <f t="shared" si="13"/>
        <v>45</v>
      </c>
      <c r="V162" s="151">
        <f t="shared" si="14"/>
        <v>45</v>
      </c>
      <c r="W162" s="145" t="str">
        <f t="shared" si="15"/>
        <v/>
      </c>
    </row>
    <row r="163" spans="1:23" x14ac:dyDescent="0.4">
      <c r="A163" s="83">
        <v>157</v>
      </c>
      <c r="B163" s="141" t="s">
        <v>31</v>
      </c>
      <c r="C163" s="142" t="s">
        <v>31</v>
      </c>
      <c r="D163" s="143" t="s">
        <v>33</v>
      </c>
      <c r="E163" s="141" t="s">
        <v>346</v>
      </c>
      <c r="F163" s="142" t="s">
        <v>337</v>
      </c>
      <c r="G163" s="144" t="s">
        <v>36</v>
      </c>
      <c r="H163" s="75" t="s">
        <v>338</v>
      </c>
      <c r="I163" s="71" t="s">
        <v>347</v>
      </c>
      <c r="J163" s="141" t="s">
        <v>340</v>
      </c>
      <c r="K163" s="141" t="s">
        <v>341</v>
      </c>
      <c r="L163" s="145" t="s">
        <v>342</v>
      </c>
      <c r="M163" s="71" t="s">
        <v>343</v>
      </c>
      <c r="N163" s="146" t="s">
        <v>47</v>
      </c>
      <c r="O163" s="12">
        <v>45599</v>
      </c>
      <c r="P163" s="147">
        <v>45602</v>
      </c>
      <c r="Q163" s="148" t="s">
        <v>354</v>
      </c>
      <c r="R163" s="13">
        <v>31.9</v>
      </c>
      <c r="S163" s="149">
        <f t="shared" si="12"/>
        <v>32</v>
      </c>
      <c r="T163" s="150" t="str">
        <f t="shared" si="13"/>
        <v>&lt;9.2</v>
      </c>
      <c r="U163" s="150">
        <f t="shared" si="13"/>
        <v>31.9</v>
      </c>
      <c r="V163" s="151">
        <f t="shared" si="14"/>
        <v>32</v>
      </c>
      <c r="W163" s="145" t="str">
        <f t="shared" si="15"/>
        <v/>
      </c>
    </row>
    <row r="164" spans="1:23" x14ac:dyDescent="0.4">
      <c r="A164" s="83">
        <v>158</v>
      </c>
      <c r="B164" s="141" t="s">
        <v>31</v>
      </c>
      <c r="C164" s="142" t="s">
        <v>31</v>
      </c>
      <c r="D164" s="143" t="s">
        <v>33</v>
      </c>
      <c r="E164" s="141" t="s">
        <v>346</v>
      </c>
      <c r="F164" s="142" t="s">
        <v>337</v>
      </c>
      <c r="G164" s="144" t="s">
        <v>36</v>
      </c>
      <c r="H164" s="75" t="s">
        <v>338</v>
      </c>
      <c r="I164" s="71" t="s">
        <v>347</v>
      </c>
      <c r="J164" s="141" t="s">
        <v>340</v>
      </c>
      <c r="K164" s="141" t="s">
        <v>341</v>
      </c>
      <c r="L164" s="145" t="s">
        <v>342</v>
      </c>
      <c r="M164" s="71" t="s">
        <v>343</v>
      </c>
      <c r="N164" s="146" t="s">
        <v>47</v>
      </c>
      <c r="O164" s="12">
        <v>45601</v>
      </c>
      <c r="P164" s="147">
        <v>45602</v>
      </c>
      <c r="Q164" s="148" t="s">
        <v>355</v>
      </c>
      <c r="R164" s="13">
        <v>79.900000000000006</v>
      </c>
      <c r="S164" s="149">
        <f t="shared" si="12"/>
        <v>80</v>
      </c>
      <c r="T164" s="150" t="str">
        <f t="shared" si="13"/>
        <v>&lt;8.52</v>
      </c>
      <c r="U164" s="150">
        <f t="shared" si="13"/>
        <v>79.900000000000006</v>
      </c>
      <c r="V164" s="151">
        <f t="shared" si="14"/>
        <v>80</v>
      </c>
      <c r="W164" s="145" t="str">
        <f t="shared" si="15"/>
        <v/>
      </c>
    </row>
    <row r="165" spans="1:23" x14ac:dyDescent="0.4">
      <c r="A165" s="83">
        <v>159</v>
      </c>
      <c r="B165" s="141" t="s">
        <v>31</v>
      </c>
      <c r="C165" s="142" t="s">
        <v>31</v>
      </c>
      <c r="D165" s="143" t="s">
        <v>33</v>
      </c>
      <c r="E165" s="141" t="s">
        <v>346</v>
      </c>
      <c r="F165" s="142" t="s">
        <v>337</v>
      </c>
      <c r="G165" s="144" t="s">
        <v>36</v>
      </c>
      <c r="H165" s="75" t="s">
        <v>338</v>
      </c>
      <c r="I165" s="71" t="s">
        <v>347</v>
      </c>
      <c r="J165" s="141" t="s">
        <v>340</v>
      </c>
      <c r="K165" s="141" t="s">
        <v>341</v>
      </c>
      <c r="L165" s="145" t="s">
        <v>342</v>
      </c>
      <c r="M165" s="71" t="s">
        <v>343</v>
      </c>
      <c r="N165" s="146" t="s">
        <v>47</v>
      </c>
      <c r="O165" s="12">
        <v>45603</v>
      </c>
      <c r="P165" s="147">
        <v>45607</v>
      </c>
      <c r="Q165" s="148" t="s">
        <v>356</v>
      </c>
      <c r="R165" s="13">
        <v>35.1</v>
      </c>
      <c r="S165" s="149">
        <f t="shared" si="12"/>
        <v>35</v>
      </c>
      <c r="T165" s="150" t="str">
        <f t="shared" si="13"/>
        <v>&lt;9.63</v>
      </c>
      <c r="U165" s="150">
        <f t="shared" si="13"/>
        <v>35.1</v>
      </c>
      <c r="V165" s="151">
        <f t="shared" si="14"/>
        <v>35</v>
      </c>
      <c r="W165" s="145" t="str">
        <f t="shared" si="15"/>
        <v/>
      </c>
    </row>
    <row r="166" spans="1:23" x14ac:dyDescent="0.4">
      <c r="A166" s="83">
        <v>160</v>
      </c>
      <c r="B166" s="141" t="s">
        <v>31</v>
      </c>
      <c r="C166" s="142" t="s">
        <v>31</v>
      </c>
      <c r="D166" s="143" t="s">
        <v>33</v>
      </c>
      <c r="E166" s="141" t="s">
        <v>346</v>
      </c>
      <c r="F166" s="142" t="s">
        <v>337</v>
      </c>
      <c r="G166" s="144" t="s">
        <v>36</v>
      </c>
      <c r="H166" s="75" t="s">
        <v>338</v>
      </c>
      <c r="I166" s="71" t="s">
        <v>347</v>
      </c>
      <c r="J166" s="141" t="s">
        <v>340</v>
      </c>
      <c r="K166" s="141" t="s">
        <v>341</v>
      </c>
      <c r="L166" s="145" t="s">
        <v>342</v>
      </c>
      <c r="M166" s="71" t="s">
        <v>343</v>
      </c>
      <c r="N166" s="146" t="s">
        <v>47</v>
      </c>
      <c r="O166" s="12">
        <v>45604</v>
      </c>
      <c r="P166" s="147">
        <v>45607</v>
      </c>
      <c r="Q166" s="148" t="s">
        <v>357</v>
      </c>
      <c r="R166" s="13">
        <v>62.9</v>
      </c>
      <c r="S166" s="149">
        <f t="shared" si="12"/>
        <v>63</v>
      </c>
      <c r="T166" s="150" t="str">
        <f t="shared" si="13"/>
        <v>&lt;9.18</v>
      </c>
      <c r="U166" s="150">
        <f t="shared" si="13"/>
        <v>62.9</v>
      </c>
      <c r="V166" s="151">
        <f t="shared" si="14"/>
        <v>63</v>
      </c>
      <c r="W166" s="145" t="str">
        <f t="shared" si="15"/>
        <v/>
      </c>
    </row>
    <row r="167" spans="1:23" x14ac:dyDescent="0.4">
      <c r="A167" s="83">
        <v>161</v>
      </c>
      <c r="B167" s="141" t="s">
        <v>31</v>
      </c>
      <c r="C167" s="142" t="s">
        <v>31</v>
      </c>
      <c r="D167" s="143" t="s">
        <v>33</v>
      </c>
      <c r="E167" s="141" t="s">
        <v>346</v>
      </c>
      <c r="F167" s="142" t="s">
        <v>337</v>
      </c>
      <c r="G167" s="144" t="s">
        <v>36</v>
      </c>
      <c r="H167" s="75" t="s">
        <v>338</v>
      </c>
      <c r="I167" s="71" t="s">
        <v>347</v>
      </c>
      <c r="J167" s="141" t="s">
        <v>340</v>
      </c>
      <c r="K167" s="141" t="s">
        <v>341</v>
      </c>
      <c r="L167" s="145" t="s">
        <v>342</v>
      </c>
      <c r="M167" s="71" t="s">
        <v>343</v>
      </c>
      <c r="N167" s="146" t="s">
        <v>47</v>
      </c>
      <c r="O167" s="12">
        <v>45604</v>
      </c>
      <c r="P167" s="147">
        <v>45607</v>
      </c>
      <c r="Q167" s="148" t="s">
        <v>358</v>
      </c>
      <c r="R167" s="13">
        <v>36.4</v>
      </c>
      <c r="S167" s="149">
        <f t="shared" si="12"/>
        <v>36</v>
      </c>
      <c r="T167" s="150" t="str">
        <f t="shared" si="13"/>
        <v>&lt;9.3</v>
      </c>
      <c r="U167" s="150">
        <f t="shared" si="13"/>
        <v>36.4</v>
      </c>
      <c r="V167" s="151">
        <f t="shared" si="14"/>
        <v>36</v>
      </c>
      <c r="W167" s="145" t="str">
        <f t="shared" si="15"/>
        <v/>
      </c>
    </row>
    <row r="168" spans="1:23" x14ac:dyDescent="0.4">
      <c r="A168" s="83">
        <v>162</v>
      </c>
      <c r="B168" s="141" t="s">
        <v>31</v>
      </c>
      <c r="C168" s="142" t="s">
        <v>31</v>
      </c>
      <c r="D168" s="143" t="s">
        <v>33</v>
      </c>
      <c r="E168" s="141" t="s">
        <v>346</v>
      </c>
      <c r="F168" s="142" t="s">
        <v>337</v>
      </c>
      <c r="G168" s="144" t="s">
        <v>36</v>
      </c>
      <c r="H168" s="75" t="s">
        <v>338</v>
      </c>
      <c r="I168" s="71" t="s">
        <v>347</v>
      </c>
      <c r="J168" s="141" t="s">
        <v>340</v>
      </c>
      <c r="K168" s="141" t="s">
        <v>341</v>
      </c>
      <c r="L168" s="145" t="s">
        <v>342</v>
      </c>
      <c r="M168" s="71" t="s">
        <v>343</v>
      </c>
      <c r="N168" s="146" t="s">
        <v>47</v>
      </c>
      <c r="O168" s="12">
        <v>45605</v>
      </c>
      <c r="P168" s="147">
        <v>45607</v>
      </c>
      <c r="Q168" s="148" t="s">
        <v>359</v>
      </c>
      <c r="R168" s="13">
        <v>52.4</v>
      </c>
      <c r="S168" s="149">
        <f t="shared" si="12"/>
        <v>52</v>
      </c>
      <c r="T168" s="150" t="str">
        <f t="shared" si="13"/>
        <v>&lt;9.32</v>
      </c>
      <c r="U168" s="150">
        <f t="shared" si="13"/>
        <v>52.4</v>
      </c>
      <c r="V168" s="151">
        <f t="shared" si="14"/>
        <v>52</v>
      </c>
      <c r="W168" s="145" t="str">
        <f t="shared" si="15"/>
        <v/>
      </c>
    </row>
    <row r="169" spans="1:23" x14ac:dyDescent="0.4">
      <c r="A169" s="83">
        <v>163</v>
      </c>
      <c r="B169" s="141" t="s">
        <v>31</v>
      </c>
      <c r="C169" s="142" t="s">
        <v>31</v>
      </c>
      <c r="D169" s="143" t="s">
        <v>33</v>
      </c>
      <c r="E169" s="141" t="s">
        <v>346</v>
      </c>
      <c r="F169" s="142" t="s">
        <v>337</v>
      </c>
      <c r="G169" s="144" t="s">
        <v>36</v>
      </c>
      <c r="H169" s="75" t="s">
        <v>338</v>
      </c>
      <c r="I169" s="71" t="s">
        <v>347</v>
      </c>
      <c r="J169" s="141" t="s">
        <v>340</v>
      </c>
      <c r="K169" s="141" t="s">
        <v>341</v>
      </c>
      <c r="L169" s="145" t="s">
        <v>342</v>
      </c>
      <c r="M169" s="71" t="s">
        <v>343</v>
      </c>
      <c r="N169" s="146" t="s">
        <v>47</v>
      </c>
      <c r="O169" s="12">
        <v>45605</v>
      </c>
      <c r="P169" s="147">
        <v>45607</v>
      </c>
      <c r="Q169" s="148" t="s">
        <v>360</v>
      </c>
      <c r="R169" s="13">
        <v>28.6</v>
      </c>
      <c r="S169" s="149">
        <f t="shared" si="12"/>
        <v>29</v>
      </c>
      <c r="T169" s="150" t="str">
        <f t="shared" si="13"/>
        <v>&lt;9.92</v>
      </c>
      <c r="U169" s="150">
        <f t="shared" si="13"/>
        <v>28.6</v>
      </c>
      <c r="V169" s="151">
        <f t="shared" si="14"/>
        <v>29</v>
      </c>
      <c r="W169" s="145" t="str">
        <f t="shared" si="15"/>
        <v/>
      </c>
    </row>
    <row r="170" spans="1:23" x14ac:dyDescent="0.4">
      <c r="A170" s="83">
        <v>164</v>
      </c>
      <c r="B170" s="141" t="s">
        <v>31</v>
      </c>
      <c r="C170" s="142" t="s">
        <v>31</v>
      </c>
      <c r="D170" s="143" t="s">
        <v>33</v>
      </c>
      <c r="E170" s="141" t="s">
        <v>346</v>
      </c>
      <c r="F170" s="142" t="s">
        <v>337</v>
      </c>
      <c r="G170" s="144" t="s">
        <v>36</v>
      </c>
      <c r="H170" s="75" t="s">
        <v>338</v>
      </c>
      <c r="I170" s="71" t="s">
        <v>347</v>
      </c>
      <c r="J170" s="141" t="s">
        <v>340</v>
      </c>
      <c r="K170" s="141" t="s">
        <v>341</v>
      </c>
      <c r="L170" s="145" t="s">
        <v>342</v>
      </c>
      <c r="M170" s="71" t="s">
        <v>343</v>
      </c>
      <c r="N170" s="146" t="s">
        <v>47</v>
      </c>
      <c r="O170" s="12">
        <v>45607</v>
      </c>
      <c r="P170" s="147">
        <v>45609</v>
      </c>
      <c r="Q170" s="153" t="s">
        <v>361</v>
      </c>
      <c r="R170" s="13">
        <v>22.5</v>
      </c>
      <c r="S170" s="149">
        <f t="shared" si="12"/>
        <v>23</v>
      </c>
      <c r="T170" s="150" t="str">
        <f t="shared" si="13"/>
        <v>&lt;9.35</v>
      </c>
      <c r="U170" s="150">
        <f t="shared" si="13"/>
        <v>22.5</v>
      </c>
      <c r="V170" s="151">
        <f t="shared" si="14"/>
        <v>23</v>
      </c>
      <c r="W170" s="145" t="str">
        <f t="shared" si="15"/>
        <v/>
      </c>
    </row>
    <row r="171" spans="1:23" x14ac:dyDescent="0.4">
      <c r="A171" s="83">
        <v>165</v>
      </c>
      <c r="B171" s="141" t="s">
        <v>31</v>
      </c>
      <c r="C171" s="142" t="s">
        <v>31</v>
      </c>
      <c r="D171" s="143" t="s">
        <v>33</v>
      </c>
      <c r="E171" s="141" t="s">
        <v>362</v>
      </c>
      <c r="F171" s="142" t="s">
        <v>337</v>
      </c>
      <c r="G171" s="144" t="s">
        <v>36</v>
      </c>
      <c r="H171" s="75" t="s">
        <v>338</v>
      </c>
      <c r="I171" s="71" t="s">
        <v>339</v>
      </c>
      <c r="J171" s="141" t="s">
        <v>340</v>
      </c>
      <c r="K171" s="141" t="s">
        <v>341</v>
      </c>
      <c r="L171" s="145" t="s">
        <v>342</v>
      </c>
      <c r="M171" s="71" t="s">
        <v>343</v>
      </c>
      <c r="N171" s="146" t="s">
        <v>47</v>
      </c>
      <c r="O171" s="154">
        <v>45609</v>
      </c>
      <c r="P171" s="147">
        <v>45610</v>
      </c>
      <c r="Q171" s="148" t="s">
        <v>363</v>
      </c>
      <c r="R171" s="13">
        <v>31.1</v>
      </c>
      <c r="S171" s="149">
        <f t="shared" si="12"/>
        <v>31</v>
      </c>
      <c r="T171" s="150" t="str">
        <f t="shared" ref="T171:U188" si="16">IF(Q171="","",IF(NOT(ISERROR(Q171*1)),ROUNDDOWN(Q171*1,2-INT(LOG(ABS(Q171*1)))),IFERROR("&lt;"&amp;ROUNDDOWN(IF(SUBSTITUTE(Q171,"&lt;","")*1&lt;=50,SUBSTITUTE(Q171,"&lt;","")*1,""),2-INT(LOG(ABS(SUBSTITUTE(Q171,"&lt;","")*1)))),IF(Q171="-",Q171,"入力形式が間違っています"))))</f>
        <v>&lt;8.55</v>
      </c>
      <c r="U171" s="150">
        <f t="shared" si="16"/>
        <v>31.1</v>
      </c>
      <c r="V171" s="151">
        <f t="shared" si="14"/>
        <v>31</v>
      </c>
      <c r="W171" s="145" t="str">
        <f t="shared" si="15"/>
        <v/>
      </c>
    </row>
    <row r="172" spans="1:23" x14ac:dyDescent="0.4">
      <c r="A172" s="83">
        <v>166</v>
      </c>
      <c r="B172" s="141" t="s">
        <v>31</v>
      </c>
      <c r="C172" s="142" t="s">
        <v>31</v>
      </c>
      <c r="D172" s="143" t="s">
        <v>33</v>
      </c>
      <c r="E172" s="141" t="s">
        <v>362</v>
      </c>
      <c r="F172" s="142" t="s">
        <v>337</v>
      </c>
      <c r="G172" s="144" t="s">
        <v>36</v>
      </c>
      <c r="H172" s="75" t="s">
        <v>338</v>
      </c>
      <c r="I172" s="71" t="s">
        <v>339</v>
      </c>
      <c r="J172" s="141" t="s">
        <v>340</v>
      </c>
      <c r="K172" s="141" t="s">
        <v>341</v>
      </c>
      <c r="L172" s="145" t="s">
        <v>342</v>
      </c>
      <c r="M172" s="71" t="s">
        <v>343</v>
      </c>
      <c r="N172" s="146" t="s">
        <v>47</v>
      </c>
      <c r="O172" s="154">
        <v>45609</v>
      </c>
      <c r="P172" s="147">
        <v>45610</v>
      </c>
      <c r="Q172" s="148" t="s">
        <v>364</v>
      </c>
      <c r="R172" s="13">
        <v>25.7</v>
      </c>
      <c r="S172" s="149">
        <f t="shared" si="12"/>
        <v>26</v>
      </c>
      <c r="T172" s="150" t="str">
        <f t="shared" si="16"/>
        <v>&lt;9.45</v>
      </c>
      <c r="U172" s="150">
        <f t="shared" si="16"/>
        <v>25.7</v>
      </c>
      <c r="V172" s="151">
        <f t="shared" si="14"/>
        <v>26</v>
      </c>
      <c r="W172" s="145" t="str">
        <f t="shared" si="15"/>
        <v/>
      </c>
    </row>
    <row r="173" spans="1:23" x14ac:dyDescent="0.4">
      <c r="A173" s="83">
        <v>167</v>
      </c>
      <c r="B173" s="141" t="s">
        <v>31</v>
      </c>
      <c r="C173" s="142" t="s">
        <v>31</v>
      </c>
      <c r="D173" s="143" t="s">
        <v>33</v>
      </c>
      <c r="E173" s="141" t="s">
        <v>362</v>
      </c>
      <c r="F173" s="142" t="s">
        <v>337</v>
      </c>
      <c r="G173" s="144" t="s">
        <v>36</v>
      </c>
      <c r="H173" s="75" t="s">
        <v>338</v>
      </c>
      <c r="I173" s="71" t="s">
        <v>339</v>
      </c>
      <c r="J173" s="141" t="s">
        <v>365</v>
      </c>
      <c r="K173" s="141" t="s">
        <v>341</v>
      </c>
      <c r="L173" s="145" t="s">
        <v>342</v>
      </c>
      <c r="M173" s="71" t="s">
        <v>343</v>
      </c>
      <c r="N173" s="146" t="s">
        <v>47</v>
      </c>
      <c r="O173" s="154">
        <v>45609</v>
      </c>
      <c r="P173" s="147">
        <v>45610</v>
      </c>
      <c r="Q173" s="148" t="s">
        <v>366</v>
      </c>
      <c r="R173" s="13" t="s">
        <v>367</v>
      </c>
      <c r="S173" s="149" t="str">
        <f t="shared" si="12"/>
        <v>&lt;18</v>
      </c>
      <c r="T173" s="150" t="str">
        <f t="shared" si="16"/>
        <v>&lt;8.92</v>
      </c>
      <c r="U173" s="150" t="str">
        <f t="shared" si="16"/>
        <v>&lt;8.8</v>
      </c>
      <c r="V173" s="151" t="str">
        <f t="shared" si="14"/>
        <v>&lt;18</v>
      </c>
      <c r="W173" s="145" t="str">
        <f t="shared" si="15"/>
        <v/>
      </c>
    </row>
    <row r="174" spans="1:23" x14ac:dyDescent="0.4">
      <c r="A174" s="83">
        <v>168</v>
      </c>
      <c r="B174" s="141" t="s">
        <v>31</v>
      </c>
      <c r="C174" s="142" t="s">
        <v>31</v>
      </c>
      <c r="D174" s="143" t="s">
        <v>31</v>
      </c>
      <c r="E174" s="141" t="s">
        <v>46</v>
      </c>
      <c r="F174" s="142" t="s">
        <v>368</v>
      </c>
      <c r="G174" s="144" t="s">
        <v>369</v>
      </c>
      <c r="H174" s="75" t="s">
        <v>338</v>
      </c>
      <c r="I174" s="71" t="s">
        <v>370</v>
      </c>
      <c r="J174" s="141" t="s">
        <v>340</v>
      </c>
      <c r="K174" s="141" t="s">
        <v>341</v>
      </c>
      <c r="L174" s="145" t="s">
        <v>371</v>
      </c>
      <c r="M174" s="71" t="s">
        <v>343</v>
      </c>
      <c r="N174" s="146" t="s">
        <v>47</v>
      </c>
      <c r="O174" s="154">
        <v>45571</v>
      </c>
      <c r="P174" s="155">
        <v>45601</v>
      </c>
      <c r="Q174" s="148" t="s">
        <v>372</v>
      </c>
      <c r="R174" s="13">
        <v>23.8</v>
      </c>
      <c r="S174" s="149">
        <v>24</v>
      </c>
      <c r="T174" s="150" t="str">
        <f t="shared" si="16"/>
        <v>&lt;9.88</v>
      </c>
      <c r="U174" s="150">
        <f t="shared" si="16"/>
        <v>23.8</v>
      </c>
      <c r="V174" s="151">
        <f t="shared" si="14"/>
        <v>24</v>
      </c>
      <c r="W174" s="156"/>
    </row>
    <row r="175" spans="1:23" x14ac:dyDescent="0.4">
      <c r="A175" s="83">
        <v>169</v>
      </c>
      <c r="B175" s="141" t="s">
        <v>31</v>
      </c>
      <c r="C175" s="142" t="s">
        <v>31</v>
      </c>
      <c r="D175" s="143" t="s">
        <v>31</v>
      </c>
      <c r="E175" s="141" t="s">
        <v>362</v>
      </c>
      <c r="F175" s="142" t="s">
        <v>368</v>
      </c>
      <c r="G175" s="144" t="s">
        <v>369</v>
      </c>
      <c r="H175" s="75" t="s">
        <v>338</v>
      </c>
      <c r="I175" s="71" t="s">
        <v>370</v>
      </c>
      <c r="J175" s="141" t="s">
        <v>340</v>
      </c>
      <c r="K175" s="141" t="s">
        <v>341</v>
      </c>
      <c r="L175" s="145" t="s">
        <v>371</v>
      </c>
      <c r="M175" s="71" t="s">
        <v>343</v>
      </c>
      <c r="N175" s="146" t="s">
        <v>47</v>
      </c>
      <c r="O175" s="154">
        <v>45571</v>
      </c>
      <c r="P175" s="155">
        <v>45601</v>
      </c>
      <c r="Q175" s="148" t="s">
        <v>373</v>
      </c>
      <c r="R175" s="13">
        <v>52.6</v>
      </c>
      <c r="S175" s="149">
        <v>53</v>
      </c>
      <c r="T175" s="150" t="str">
        <f t="shared" si="16"/>
        <v>&lt;9.49</v>
      </c>
      <c r="U175" s="150">
        <f t="shared" si="16"/>
        <v>52.6</v>
      </c>
      <c r="V175" s="151">
        <f t="shared" si="14"/>
        <v>53</v>
      </c>
      <c r="W175" s="156"/>
    </row>
    <row r="176" spans="1:23" x14ac:dyDescent="0.4">
      <c r="A176" s="83">
        <v>170</v>
      </c>
      <c r="B176" s="141" t="s">
        <v>31</v>
      </c>
      <c r="C176" s="142" t="s">
        <v>31</v>
      </c>
      <c r="D176" s="143" t="s">
        <v>31</v>
      </c>
      <c r="E176" s="141" t="s">
        <v>374</v>
      </c>
      <c r="F176" s="142" t="s">
        <v>368</v>
      </c>
      <c r="G176" s="144" t="s">
        <v>369</v>
      </c>
      <c r="H176" s="75" t="s">
        <v>338</v>
      </c>
      <c r="I176" s="71" t="s">
        <v>375</v>
      </c>
      <c r="J176" s="141" t="s">
        <v>340</v>
      </c>
      <c r="K176" s="141" t="s">
        <v>341</v>
      </c>
      <c r="L176" s="145" t="s">
        <v>371</v>
      </c>
      <c r="M176" s="71" t="s">
        <v>343</v>
      </c>
      <c r="N176" s="146" t="s">
        <v>47</v>
      </c>
      <c r="O176" s="154">
        <v>45579</v>
      </c>
      <c r="P176" s="155">
        <v>45601</v>
      </c>
      <c r="Q176" s="148" t="s">
        <v>376</v>
      </c>
      <c r="R176" s="13" t="s">
        <v>377</v>
      </c>
      <c r="S176" s="149" t="s">
        <v>378</v>
      </c>
      <c r="T176" s="150" t="str">
        <f t="shared" si="16"/>
        <v>&lt;9.4</v>
      </c>
      <c r="U176" s="150" t="str">
        <f t="shared" si="16"/>
        <v>&lt;9.62</v>
      </c>
      <c r="V176" s="151" t="str">
        <f t="shared" si="14"/>
        <v>&lt;19</v>
      </c>
      <c r="W176" s="156"/>
    </row>
    <row r="177" spans="1:23" x14ac:dyDescent="0.4">
      <c r="A177" s="83">
        <v>171</v>
      </c>
      <c r="B177" s="141" t="s">
        <v>31</v>
      </c>
      <c r="C177" s="142" t="s">
        <v>31</v>
      </c>
      <c r="D177" s="143" t="s">
        <v>31</v>
      </c>
      <c r="E177" s="141" t="s">
        <v>379</v>
      </c>
      <c r="F177" s="142" t="s">
        <v>368</v>
      </c>
      <c r="G177" s="144" t="s">
        <v>369</v>
      </c>
      <c r="H177" s="75" t="s">
        <v>338</v>
      </c>
      <c r="I177" s="71" t="s">
        <v>375</v>
      </c>
      <c r="J177" s="141" t="s">
        <v>340</v>
      </c>
      <c r="K177" s="141" t="s">
        <v>341</v>
      </c>
      <c r="L177" s="145" t="s">
        <v>371</v>
      </c>
      <c r="M177" s="71" t="s">
        <v>343</v>
      </c>
      <c r="N177" s="146" t="s">
        <v>47</v>
      </c>
      <c r="O177" s="154">
        <v>45577</v>
      </c>
      <c r="P177" s="155">
        <v>45601</v>
      </c>
      <c r="Q177" s="148" t="s">
        <v>380</v>
      </c>
      <c r="R177" s="13" t="s">
        <v>381</v>
      </c>
      <c r="S177" s="149" t="s">
        <v>382</v>
      </c>
      <c r="T177" s="150" t="str">
        <f t="shared" si="16"/>
        <v>&lt;7.8</v>
      </c>
      <c r="U177" s="150" t="str">
        <f t="shared" si="16"/>
        <v>&lt;9.41</v>
      </c>
      <c r="V177" s="151" t="str">
        <f t="shared" si="14"/>
        <v>&lt;17</v>
      </c>
      <c r="W177" s="156"/>
    </row>
    <row r="178" spans="1:23" x14ac:dyDescent="0.4">
      <c r="A178" s="83">
        <v>172</v>
      </c>
      <c r="B178" s="141" t="s">
        <v>31</v>
      </c>
      <c r="C178" s="142" t="s">
        <v>31</v>
      </c>
      <c r="D178" s="143" t="s">
        <v>31</v>
      </c>
      <c r="E178" s="141" t="s">
        <v>383</v>
      </c>
      <c r="F178" s="142" t="s">
        <v>368</v>
      </c>
      <c r="G178" s="144" t="s">
        <v>369</v>
      </c>
      <c r="H178" s="75" t="s">
        <v>338</v>
      </c>
      <c r="I178" s="71" t="s">
        <v>375</v>
      </c>
      <c r="J178" s="141" t="s">
        <v>340</v>
      </c>
      <c r="K178" s="141" t="s">
        <v>341</v>
      </c>
      <c r="L178" s="145" t="s">
        <v>371</v>
      </c>
      <c r="M178" s="71" t="s">
        <v>343</v>
      </c>
      <c r="N178" s="146" t="s">
        <v>47</v>
      </c>
      <c r="O178" s="154">
        <v>45583</v>
      </c>
      <c r="P178" s="155">
        <v>45601</v>
      </c>
      <c r="Q178" s="148" t="s">
        <v>384</v>
      </c>
      <c r="R178" s="13">
        <v>42.9</v>
      </c>
      <c r="S178" s="149">
        <v>43</v>
      </c>
      <c r="T178" s="150" t="str">
        <f t="shared" si="16"/>
        <v>&lt;9.77</v>
      </c>
      <c r="U178" s="150">
        <f t="shared" si="16"/>
        <v>42.9</v>
      </c>
      <c r="V178" s="151">
        <f t="shared" si="14"/>
        <v>43</v>
      </c>
      <c r="W178" s="156"/>
    </row>
    <row r="179" spans="1:23" x14ac:dyDescent="0.4">
      <c r="A179" s="83">
        <v>173</v>
      </c>
      <c r="B179" s="141" t="s">
        <v>31</v>
      </c>
      <c r="C179" s="142" t="s">
        <v>31</v>
      </c>
      <c r="D179" s="143" t="s">
        <v>31</v>
      </c>
      <c r="E179" s="141" t="s">
        <v>385</v>
      </c>
      <c r="F179" s="142" t="s">
        <v>368</v>
      </c>
      <c r="G179" s="144" t="s">
        <v>369</v>
      </c>
      <c r="H179" s="75" t="s">
        <v>338</v>
      </c>
      <c r="I179" s="71" t="s">
        <v>375</v>
      </c>
      <c r="J179" s="141" t="s">
        <v>340</v>
      </c>
      <c r="K179" s="141" t="s">
        <v>341</v>
      </c>
      <c r="L179" s="145" t="s">
        <v>371</v>
      </c>
      <c r="M179" s="71" t="s">
        <v>343</v>
      </c>
      <c r="N179" s="146" t="s">
        <v>47</v>
      </c>
      <c r="O179" s="154">
        <v>45589</v>
      </c>
      <c r="P179" s="155">
        <v>45601</v>
      </c>
      <c r="Q179" s="148" t="s">
        <v>386</v>
      </c>
      <c r="R179" s="13">
        <v>18.2</v>
      </c>
      <c r="S179" s="149">
        <v>18</v>
      </c>
      <c r="T179" s="150" t="str">
        <f t="shared" si="16"/>
        <v>&lt;9.04</v>
      </c>
      <c r="U179" s="150">
        <f t="shared" si="16"/>
        <v>18.2</v>
      </c>
      <c r="V179" s="151">
        <f t="shared" si="14"/>
        <v>18</v>
      </c>
      <c r="W179" s="156"/>
    </row>
    <row r="180" spans="1:23" x14ac:dyDescent="0.4">
      <c r="A180" s="83">
        <v>174</v>
      </c>
      <c r="B180" s="141" t="s">
        <v>31</v>
      </c>
      <c r="C180" s="142" t="s">
        <v>31</v>
      </c>
      <c r="D180" s="143" t="s">
        <v>31</v>
      </c>
      <c r="E180" s="141" t="s">
        <v>379</v>
      </c>
      <c r="F180" s="142" t="s">
        <v>368</v>
      </c>
      <c r="G180" s="144" t="s">
        <v>369</v>
      </c>
      <c r="H180" s="75" t="s">
        <v>338</v>
      </c>
      <c r="I180" s="71" t="s">
        <v>375</v>
      </c>
      <c r="J180" s="141" t="s">
        <v>340</v>
      </c>
      <c r="K180" s="141" t="s">
        <v>341</v>
      </c>
      <c r="L180" s="145" t="s">
        <v>371</v>
      </c>
      <c r="M180" s="71" t="s">
        <v>343</v>
      </c>
      <c r="N180" s="146" t="s">
        <v>47</v>
      </c>
      <c r="O180" s="154">
        <v>45592</v>
      </c>
      <c r="P180" s="155">
        <v>45601</v>
      </c>
      <c r="Q180" s="148" t="s">
        <v>387</v>
      </c>
      <c r="R180" s="13">
        <v>10.5</v>
      </c>
      <c r="S180" s="149">
        <v>11</v>
      </c>
      <c r="T180" s="150" t="str">
        <f t="shared" si="16"/>
        <v>&lt;9.11</v>
      </c>
      <c r="U180" s="150">
        <f t="shared" si="16"/>
        <v>10.5</v>
      </c>
      <c r="V180" s="151">
        <f t="shared" si="14"/>
        <v>11</v>
      </c>
      <c r="W180" s="156"/>
    </row>
    <row r="181" spans="1:23" x14ac:dyDescent="0.4">
      <c r="A181" s="83">
        <v>175</v>
      </c>
      <c r="B181" s="141" t="s">
        <v>31</v>
      </c>
      <c r="C181" s="142" t="s">
        <v>31</v>
      </c>
      <c r="D181" s="143" t="s">
        <v>31</v>
      </c>
      <c r="E181" s="141" t="s">
        <v>379</v>
      </c>
      <c r="F181" s="142" t="s">
        <v>368</v>
      </c>
      <c r="G181" s="144" t="s">
        <v>369</v>
      </c>
      <c r="H181" s="75" t="s">
        <v>338</v>
      </c>
      <c r="I181" s="71" t="s">
        <v>375</v>
      </c>
      <c r="J181" s="141" t="s">
        <v>340</v>
      </c>
      <c r="K181" s="141" t="s">
        <v>341</v>
      </c>
      <c r="L181" s="145" t="s">
        <v>371</v>
      </c>
      <c r="M181" s="71" t="s">
        <v>343</v>
      </c>
      <c r="N181" s="146" t="s">
        <v>47</v>
      </c>
      <c r="O181" s="154">
        <v>45592</v>
      </c>
      <c r="P181" s="155">
        <v>45601</v>
      </c>
      <c r="Q181" s="148" t="s">
        <v>388</v>
      </c>
      <c r="R181" s="13" t="s">
        <v>389</v>
      </c>
      <c r="S181" s="149" t="s">
        <v>72</v>
      </c>
      <c r="T181" s="150" t="str">
        <f t="shared" si="16"/>
        <v>&lt;9</v>
      </c>
      <c r="U181" s="150" t="str">
        <f t="shared" si="16"/>
        <v>&lt;9.24</v>
      </c>
      <c r="V181" s="151" t="str">
        <f t="shared" si="14"/>
        <v>&lt;18</v>
      </c>
      <c r="W181" s="156"/>
    </row>
    <row r="182" spans="1:23" x14ac:dyDescent="0.4">
      <c r="A182" s="83">
        <v>176</v>
      </c>
      <c r="B182" s="141" t="s">
        <v>31</v>
      </c>
      <c r="C182" s="142" t="s">
        <v>31</v>
      </c>
      <c r="D182" s="143" t="s">
        <v>31</v>
      </c>
      <c r="E182" s="141" t="s">
        <v>390</v>
      </c>
      <c r="F182" s="142" t="s">
        <v>368</v>
      </c>
      <c r="G182" s="144" t="s">
        <v>369</v>
      </c>
      <c r="H182" s="75" t="s">
        <v>338</v>
      </c>
      <c r="I182" s="71" t="s">
        <v>375</v>
      </c>
      <c r="J182" s="141" t="s">
        <v>340</v>
      </c>
      <c r="K182" s="141" t="s">
        <v>341</v>
      </c>
      <c r="L182" s="145" t="s">
        <v>371</v>
      </c>
      <c r="M182" s="71" t="s">
        <v>343</v>
      </c>
      <c r="N182" s="146" t="s">
        <v>47</v>
      </c>
      <c r="O182" s="154">
        <v>45596</v>
      </c>
      <c r="P182" s="155">
        <v>45601</v>
      </c>
      <c r="Q182" s="148" t="s">
        <v>391</v>
      </c>
      <c r="R182" s="13">
        <v>75.7</v>
      </c>
      <c r="S182" s="149">
        <v>76</v>
      </c>
      <c r="T182" s="150" t="str">
        <f t="shared" si="16"/>
        <v>&lt;9.72</v>
      </c>
      <c r="U182" s="150">
        <f t="shared" si="16"/>
        <v>75.7</v>
      </c>
      <c r="V182" s="151">
        <f t="shared" si="14"/>
        <v>76</v>
      </c>
      <c r="W182" s="156"/>
    </row>
    <row r="183" spans="1:23" x14ac:dyDescent="0.4">
      <c r="A183" s="83">
        <v>177</v>
      </c>
      <c r="B183" s="141" t="s">
        <v>31</v>
      </c>
      <c r="C183" s="142" t="s">
        <v>31</v>
      </c>
      <c r="D183" s="143" t="s">
        <v>31</v>
      </c>
      <c r="E183" s="141" t="s">
        <v>362</v>
      </c>
      <c r="F183" s="142" t="s">
        <v>368</v>
      </c>
      <c r="G183" s="144" t="s">
        <v>369</v>
      </c>
      <c r="H183" s="75" t="s">
        <v>338</v>
      </c>
      <c r="I183" s="71" t="s">
        <v>370</v>
      </c>
      <c r="J183" s="141" t="s">
        <v>340</v>
      </c>
      <c r="K183" s="141" t="s">
        <v>341</v>
      </c>
      <c r="L183" s="145" t="s">
        <v>371</v>
      </c>
      <c r="M183" s="71" t="s">
        <v>343</v>
      </c>
      <c r="N183" s="146" t="s">
        <v>47</v>
      </c>
      <c r="O183" s="154">
        <v>45599</v>
      </c>
      <c r="P183" s="155">
        <v>45601</v>
      </c>
      <c r="Q183" s="148" t="s">
        <v>392</v>
      </c>
      <c r="R183" s="13" t="s">
        <v>393</v>
      </c>
      <c r="S183" s="149" t="s">
        <v>72</v>
      </c>
      <c r="T183" s="150" t="str">
        <f t="shared" si="16"/>
        <v>&lt;8.59</v>
      </c>
      <c r="U183" s="150" t="str">
        <f t="shared" si="16"/>
        <v>&lt;9.07</v>
      </c>
      <c r="V183" s="151" t="str">
        <f t="shared" si="14"/>
        <v>&lt;18</v>
      </c>
      <c r="W183" s="156"/>
    </row>
    <row r="184" spans="1:23" x14ac:dyDescent="0.4">
      <c r="A184" s="83">
        <v>178</v>
      </c>
      <c r="B184" s="141" t="s">
        <v>394</v>
      </c>
      <c r="C184" s="142" t="s">
        <v>394</v>
      </c>
      <c r="D184" s="143" t="s">
        <v>53</v>
      </c>
      <c r="E184" s="141" t="s">
        <v>53</v>
      </c>
      <c r="F184" s="142" t="s">
        <v>395</v>
      </c>
      <c r="G184" s="144" t="s">
        <v>396</v>
      </c>
      <c r="H184" s="75" t="s">
        <v>397</v>
      </c>
      <c r="I184" s="71" t="s">
        <v>398</v>
      </c>
      <c r="J184" s="141"/>
      <c r="K184" s="141" t="s">
        <v>399</v>
      </c>
      <c r="L184" s="145" t="s">
        <v>400</v>
      </c>
      <c r="M184" s="71" t="s">
        <v>394</v>
      </c>
      <c r="N184" s="146" t="s">
        <v>401</v>
      </c>
      <c r="O184" s="154">
        <v>45607</v>
      </c>
      <c r="P184" s="155">
        <v>45610</v>
      </c>
      <c r="Q184" s="148" t="s">
        <v>53</v>
      </c>
      <c r="R184" s="13" t="s">
        <v>53</v>
      </c>
      <c r="S184" s="149" t="s">
        <v>402</v>
      </c>
      <c r="T184" s="150" t="str">
        <f t="shared" si="16"/>
        <v>-</v>
      </c>
      <c r="U184" s="150" t="str">
        <f t="shared" si="16"/>
        <v>-</v>
      </c>
      <c r="V184" s="151" t="str">
        <f t="shared" si="14"/>
        <v>&lt;25</v>
      </c>
      <c r="W184" s="156"/>
    </row>
    <row r="185" spans="1:23" x14ac:dyDescent="0.4">
      <c r="A185" s="83">
        <v>179</v>
      </c>
      <c r="B185" s="141" t="s">
        <v>394</v>
      </c>
      <c r="C185" s="142" t="s">
        <v>394</v>
      </c>
      <c r="D185" s="143" t="s">
        <v>53</v>
      </c>
      <c r="E185" s="141" t="s">
        <v>53</v>
      </c>
      <c r="F185" s="142" t="s">
        <v>403</v>
      </c>
      <c r="G185" s="144" t="s">
        <v>396</v>
      </c>
      <c r="H185" s="75" t="s">
        <v>397</v>
      </c>
      <c r="I185" s="71" t="s">
        <v>404</v>
      </c>
      <c r="J185" s="141"/>
      <c r="K185" s="141" t="s">
        <v>399</v>
      </c>
      <c r="L185" s="145" t="s">
        <v>400</v>
      </c>
      <c r="M185" s="71" t="s">
        <v>394</v>
      </c>
      <c r="N185" s="146" t="s">
        <v>401</v>
      </c>
      <c r="O185" s="154">
        <v>45607</v>
      </c>
      <c r="P185" s="155">
        <v>45610</v>
      </c>
      <c r="Q185" s="148" t="s">
        <v>53</v>
      </c>
      <c r="R185" s="13" t="s">
        <v>53</v>
      </c>
      <c r="S185" s="149" t="s">
        <v>402</v>
      </c>
      <c r="T185" s="150" t="str">
        <f t="shared" si="16"/>
        <v>-</v>
      </c>
      <c r="U185" s="150" t="str">
        <f t="shared" si="16"/>
        <v>-</v>
      </c>
      <c r="V185" s="151" t="str">
        <f t="shared" si="14"/>
        <v>&lt;25</v>
      </c>
      <c r="W185" s="156"/>
    </row>
    <row r="186" spans="1:23" x14ac:dyDescent="0.4">
      <c r="A186" s="83">
        <v>180</v>
      </c>
      <c r="B186" s="141" t="s">
        <v>394</v>
      </c>
      <c r="C186" s="142" t="s">
        <v>394</v>
      </c>
      <c r="D186" s="143" t="s">
        <v>53</v>
      </c>
      <c r="E186" s="141" t="s">
        <v>53</v>
      </c>
      <c r="F186" s="142" t="s">
        <v>405</v>
      </c>
      <c r="G186" s="144" t="s">
        <v>396</v>
      </c>
      <c r="H186" s="75" t="s">
        <v>397</v>
      </c>
      <c r="I186" s="71" t="s">
        <v>406</v>
      </c>
      <c r="J186" s="141"/>
      <c r="K186" s="141" t="s">
        <v>399</v>
      </c>
      <c r="L186" s="145" t="s">
        <v>400</v>
      </c>
      <c r="M186" s="71" t="s">
        <v>394</v>
      </c>
      <c r="N186" s="146" t="s">
        <v>401</v>
      </c>
      <c r="O186" s="154">
        <v>45607</v>
      </c>
      <c r="P186" s="155">
        <v>45610</v>
      </c>
      <c r="Q186" s="148" t="s">
        <v>53</v>
      </c>
      <c r="R186" s="13" t="s">
        <v>53</v>
      </c>
      <c r="S186" s="149" t="s">
        <v>402</v>
      </c>
      <c r="T186" s="150" t="str">
        <f t="shared" si="16"/>
        <v>-</v>
      </c>
      <c r="U186" s="150" t="str">
        <f t="shared" si="16"/>
        <v>-</v>
      </c>
      <c r="V186" s="151" t="str">
        <f t="shared" si="14"/>
        <v>&lt;25</v>
      </c>
      <c r="W186" s="156"/>
    </row>
    <row r="187" spans="1:23" x14ac:dyDescent="0.4">
      <c r="A187" s="83">
        <v>181</v>
      </c>
      <c r="B187" s="141" t="s">
        <v>394</v>
      </c>
      <c r="C187" s="142" t="s">
        <v>394</v>
      </c>
      <c r="D187" s="143" t="s">
        <v>53</v>
      </c>
      <c r="E187" s="141" t="s">
        <v>53</v>
      </c>
      <c r="F187" s="142" t="s">
        <v>407</v>
      </c>
      <c r="G187" s="144" t="s">
        <v>396</v>
      </c>
      <c r="H187" s="75" t="s">
        <v>408</v>
      </c>
      <c r="I187" s="71" t="s">
        <v>409</v>
      </c>
      <c r="J187" s="141"/>
      <c r="K187" s="141" t="s">
        <v>399</v>
      </c>
      <c r="L187" s="145" t="s">
        <v>400</v>
      </c>
      <c r="M187" s="71" t="s">
        <v>394</v>
      </c>
      <c r="N187" s="146" t="s">
        <v>401</v>
      </c>
      <c r="O187" s="154">
        <v>45607</v>
      </c>
      <c r="P187" s="155">
        <v>45610</v>
      </c>
      <c r="Q187" s="148" t="s">
        <v>53</v>
      </c>
      <c r="R187" s="13" t="s">
        <v>53</v>
      </c>
      <c r="S187" s="149" t="s">
        <v>402</v>
      </c>
      <c r="T187" s="150" t="str">
        <f t="shared" si="16"/>
        <v>-</v>
      </c>
      <c r="U187" s="150" t="str">
        <f t="shared" si="16"/>
        <v>-</v>
      </c>
      <c r="V187" s="151" t="str">
        <f t="shared" si="14"/>
        <v>&lt;25</v>
      </c>
      <c r="W187" s="156"/>
    </row>
    <row r="188" spans="1:23" x14ac:dyDescent="0.4">
      <c r="A188" s="83">
        <v>182</v>
      </c>
      <c r="B188" s="141" t="s">
        <v>394</v>
      </c>
      <c r="C188" s="142" t="s">
        <v>394</v>
      </c>
      <c r="D188" s="143" t="s">
        <v>53</v>
      </c>
      <c r="E188" s="141" t="s">
        <v>53</v>
      </c>
      <c r="F188" s="142" t="s">
        <v>410</v>
      </c>
      <c r="G188" s="144" t="s">
        <v>396</v>
      </c>
      <c r="H188" s="75" t="s">
        <v>408</v>
      </c>
      <c r="I188" s="71" t="s">
        <v>411</v>
      </c>
      <c r="J188" s="141"/>
      <c r="K188" s="141" t="s">
        <v>399</v>
      </c>
      <c r="L188" s="145" t="s">
        <v>400</v>
      </c>
      <c r="M188" s="71" t="s">
        <v>394</v>
      </c>
      <c r="N188" s="146" t="s">
        <v>401</v>
      </c>
      <c r="O188" s="154">
        <v>45608</v>
      </c>
      <c r="P188" s="155">
        <v>45610</v>
      </c>
      <c r="Q188" s="148" t="s">
        <v>53</v>
      </c>
      <c r="R188" s="13" t="s">
        <v>53</v>
      </c>
      <c r="S188" s="149" t="s">
        <v>402</v>
      </c>
      <c r="T188" s="150" t="str">
        <f t="shared" si="16"/>
        <v>-</v>
      </c>
      <c r="U188" s="150" t="str">
        <f t="shared" si="16"/>
        <v>-</v>
      </c>
      <c r="V188" s="151" t="str">
        <f t="shared" si="14"/>
        <v>&lt;25</v>
      </c>
      <c r="W188" s="156"/>
    </row>
    <row r="189" spans="1:23" x14ac:dyDescent="0.4">
      <c r="A189" s="83">
        <v>183</v>
      </c>
      <c r="B189" s="141" t="s">
        <v>394</v>
      </c>
      <c r="C189" s="142" t="s">
        <v>394</v>
      </c>
      <c r="D189" s="143" t="s">
        <v>53</v>
      </c>
      <c r="E189" s="141" t="s">
        <v>53</v>
      </c>
      <c r="F189" s="142" t="s">
        <v>410</v>
      </c>
      <c r="G189" s="144" t="s">
        <v>396</v>
      </c>
      <c r="H189" s="75" t="s">
        <v>412</v>
      </c>
      <c r="I189" s="71" t="s">
        <v>413</v>
      </c>
      <c r="J189" s="141"/>
      <c r="K189" s="141" t="s">
        <v>399</v>
      </c>
      <c r="L189" s="145" t="s">
        <v>400</v>
      </c>
      <c r="M189" s="71" t="s">
        <v>394</v>
      </c>
      <c r="N189" s="146" t="s">
        <v>47</v>
      </c>
      <c r="O189" s="154">
        <v>45608</v>
      </c>
      <c r="P189" s="155">
        <v>45610</v>
      </c>
      <c r="Q189" s="148" t="s">
        <v>414</v>
      </c>
      <c r="R189" s="13" t="s">
        <v>173</v>
      </c>
      <c r="S189" s="149" t="s">
        <v>415</v>
      </c>
      <c r="T189" s="150" t="str">
        <f t="shared" ref="T189:U191" si="17">IF(Q189="","",IF(NOT(ISERROR(Q189*1)),ROUNDDOWN(Q189*1,2-INT(LOG(ABS(Q189*1)))),IFERROR("&lt;"&amp;ROUNDDOWN(IF(SUBSTITUTE(Q189,"&lt;","")*1&lt;=50,SUBSTITUTE(Q189,"&lt;","")*1,""),2-INT(LOG(ABS(SUBSTITUTE(Q189,"&lt;","")*1)))),IF(Q189="-",Q189,"入力形式が間違っています"))))</f>
        <v>&lt;3.17</v>
      </c>
      <c r="U189" s="150" t="str">
        <f t="shared" si="17"/>
        <v>&lt;3.88</v>
      </c>
      <c r="V189" s="151" t="str">
        <f t="shared" si="14"/>
        <v>&lt;7.1</v>
      </c>
      <c r="W189" s="156"/>
    </row>
    <row r="190" spans="1:23" x14ac:dyDescent="0.4">
      <c r="A190" s="83">
        <v>184</v>
      </c>
      <c r="B190" s="141" t="s">
        <v>394</v>
      </c>
      <c r="C190" s="142" t="s">
        <v>394</v>
      </c>
      <c r="D190" s="143" t="s">
        <v>53</v>
      </c>
      <c r="E190" s="141" t="s">
        <v>53</v>
      </c>
      <c r="F190" s="142" t="s">
        <v>416</v>
      </c>
      <c r="G190" s="144" t="s">
        <v>396</v>
      </c>
      <c r="H190" s="75" t="s">
        <v>412</v>
      </c>
      <c r="I190" s="71" t="s">
        <v>413</v>
      </c>
      <c r="J190" s="141"/>
      <c r="K190" s="141" t="s">
        <v>399</v>
      </c>
      <c r="L190" s="145" t="s">
        <v>400</v>
      </c>
      <c r="M190" s="71" t="s">
        <v>394</v>
      </c>
      <c r="N190" s="146" t="s">
        <v>47</v>
      </c>
      <c r="O190" s="154">
        <v>45608</v>
      </c>
      <c r="P190" s="155">
        <v>45610</v>
      </c>
      <c r="Q190" s="148" t="s">
        <v>417</v>
      </c>
      <c r="R190" s="13" t="s">
        <v>175</v>
      </c>
      <c r="S190" s="149" t="s">
        <v>418</v>
      </c>
      <c r="T190" s="150" t="str">
        <f t="shared" si="17"/>
        <v>&lt;2.77</v>
      </c>
      <c r="U190" s="150" t="str">
        <f t="shared" si="17"/>
        <v>&lt;2.87</v>
      </c>
      <c r="V190" s="151" t="str">
        <f t="shared" si="14"/>
        <v>&lt;5.6</v>
      </c>
      <c r="W190" s="156"/>
    </row>
    <row r="191" spans="1:23" x14ac:dyDescent="0.4">
      <c r="A191" s="83">
        <v>185</v>
      </c>
      <c r="B191" s="141" t="s">
        <v>394</v>
      </c>
      <c r="C191" s="142" t="s">
        <v>394</v>
      </c>
      <c r="D191" s="143" t="s">
        <v>53</v>
      </c>
      <c r="E191" s="141" t="s">
        <v>53</v>
      </c>
      <c r="F191" s="142" t="s">
        <v>416</v>
      </c>
      <c r="G191" s="144" t="s">
        <v>396</v>
      </c>
      <c r="H191" s="75" t="s">
        <v>397</v>
      </c>
      <c r="I191" s="71" t="s">
        <v>419</v>
      </c>
      <c r="J191" s="141"/>
      <c r="K191" s="141" t="s">
        <v>399</v>
      </c>
      <c r="L191" s="145" t="s">
        <v>400</v>
      </c>
      <c r="M191" s="71" t="s">
        <v>394</v>
      </c>
      <c r="N191" s="146" t="s">
        <v>401</v>
      </c>
      <c r="O191" s="154">
        <v>45608</v>
      </c>
      <c r="P191" s="155">
        <v>45610</v>
      </c>
      <c r="Q191" s="148" t="s">
        <v>53</v>
      </c>
      <c r="R191" s="13" t="s">
        <v>53</v>
      </c>
      <c r="S191" s="149" t="s">
        <v>402</v>
      </c>
      <c r="T191" s="150" t="str">
        <f t="shared" si="17"/>
        <v>-</v>
      </c>
      <c r="U191" s="150" t="str">
        <f t="shared" si="17"/>
        <v>-</v>
      </c>
      <c r="V191" s="151" t="str">
        <f t="shared" si="14"/>
        <v>&lt;25</v>
      </c>
      <c r="W191" s="156"/>
    </row>
    <row r="192" spans="1:23" x14ac:dyDescent="0.4">
      <c r="A192" s="83">
        <v>186</v>
      </c>
      <c r="B192" s="141" t="s">
        <v>374</v>
      </c>
      <c r="C192" s="141" t="s">
        <v>374</v>
      </c>
      <c r="D192" s="143" t="s">
        <v>33</v>
      </c>
      <c r="E192" s="141" t="s">
        <v>35</v>
      </c>
      <c r="F192" s="142" t="s">
        <v>85</v>
      </c>
      <c r="G192" s="144" t="s">
        <v>420</v>
      </c>
      <c r="H192" s="148" t="s">
        <v>421</v>
      </c>
      <c r="I192" s="83" t="s">
        <v>264</v>
      </c>
      <c r="J192" s="141" t="s">
        <v>88</v>
      </c>
      <c r="K192" s="141" t="s">
        <v>35</v>
      </c>
      <c r="L192" s="145" t="s">
        <v>40</v>
      </c>
      <c r="M192" s="141" t="s">
        <v>422</v>
      </c>
      <c r="N192" s="146" t="s">
        <v>42</v>
      </c>
      <c r="O192" s="154">
        <v>45601</v>
      </c>
      <c r="P192" s="157">
        <v>45603</v>
      </c>
      <c r="Q192" s="158" t="s">
        <v>118</v>
      </c>
      <c r="R192" s="141" t="s">
        <v>118</v>
      </c>
      <c r="S192" s="149" t="s">
        <v>277</v>
      </c>
      <c r="T192" s="150" t="str">
        <f>IF(Q192="","",IF(NOT(ISERROR(Q192*1)),ROUNDDOWN(Q192*1,2-INT(LOG(ABS(Q192*1)))),IFERROR("&lt;"&amp;ROUNDDOWN(IF(SUBSTITUTE(Q192,"&lt;","")*1&lt;=50,SUBSTITUTE(Q192,"&lt;","")*1,""),2-INT(LOG(ABS(SUBSTITUTE(Q192,"&lt;","")*1)))),IF(Q192="-",Q192,"入力形式が間違っています"))))</f>
        <v>&lt;10</v>
      </c>
      <c r="U192" s="150" t="str">
        <f>IF(R192="","",IF(NOT(ISERROR(R192*1)),ROUNDDOWN(R192*1,2-INT(LOG(ABS(R192*1)))),IFERROR("&lt;"&amp;ROUNDDOWN(IF(SUBSTITUTE(R192,"&lt;","")*1&lt;=50,SUBSTITUTE(R192,"&lt;","")*1,""),2-INT(LOG(ABS(SUBSTITUTE(R192,"&lt;","")*1)))),IF(R192="-",R192,"入力形式が間違っています"))))</f>
        <v>&lt;10</v>
      </c>
      <c r="V192" s="151" t="str">
        <f>IFERROR(IF(AND(T192="",U192=""),"",IF(AND(T192="-",U192="-"),IF(S192="","Cs合計を入力してください",S192),IF(NOT(ISERROR(T192*1+U192*1)),ROUND(T192+U192, 1-INT(LOG(ABS(T192+U192)))),IF(NOT(ISERROR(T192*1)),ROUND(T192, 1-INT(LOG(ABS(T192)))),IF(NOT(ISERROR(U192*1)),ROUND(U192, 1-INT(LOG(ABS(U192)))),IF(ISERROR(T192*1+U192*1),"&lt;"&amp;ROUND(IF(T192="-",0,SUBSTITUTE(T192,"&lt;",""))*1+IF(U192="-",0,SUBSTITUTE(U192,"&lt;",""))*1,1-INT(LOG(ABS(IF(T192="-",0,SUBSTITUTE(T192,"&lt;",""))*1+IF(U192="-",0,SUBSTITUTE(U192,"&lt;",""))*1)))))))))),"入力形式が間違っています")</f>
        <v>&lt;20</v>
      </c>
      <c r="W192" s="145" t="str">
        <f>IF(ISERROR(V192*1),"",IF(AND(H192="飲料水",V192&gt;=11),"○",IF(AND(H192="牛乳・乳児用食品",V192&gt;=51),"○",IF(AND(H192&lt;&gt;"",V192&gt;=110),"○",""))))</f>
        <v/>
      </c>
    </row>
    <row r="193" spans="1:23" x14ac:dyDescent="0.4">
      <c r="A193" s="83">
        <v>187</v>
      </c>
      <c r="B193" s="141" t="s">
        <v>374</v>
      </c>
      <c r="C193" s="141" t="s">
        <v>374</v>
      </c>
      <c r="D193" s="143" t="s">
        <v>33</v>
      </c>
      <c r="E193" s="141" t="s">
        <v>35</v>
      </c>
      <c r="F193" s="142" t="s">
        <v>85</v>
      </c>
      <c r="G193" s="144" t="s">
        <v>420</v>
      </c>
      <c r="H193" s="148" t="s">
        <v>421</v>
      </c>
      <c r="I193" s="83" t="s">
        <v>423</v>
      </c>
      <c r="J193" s="141" t="s">
        <v>88</v>
      </c>
      <c r="K193" s="141" t="s">
        <v>35</v>
      </c>
      <c r="L193" s="145" t="s">
        <v>40</v>
      </c>
      <c r="M193" s="141" t="s">
        <v>422</v>
      </c>
      <c r="N193" s="146" t="s">
        <v>42</v>
      </c>
      <c r="O193" s="159">
        <v>45601</v>
      </c>
      <c r="P193" s="160">
        <v>45603</v>
      </c>
      <c r="Q193" s="158" t="s">
        <v>118</v>
      </c>
      <c r="R193" s="141" t="s">
        <v>118</v>
      </c>
      <c r="S193" s="149" t="s">
        <v>277</v>
      </c>
      <c r="T193" s="150" t="str">
        <f t="shared" ref="T193:U208" si="18">IF(Q193="","",IF(NOT(ISERROR(Q193*1)),ROUNDDOWN(Q193*1,2-INT(LOG(ABS(Q193*1)))),IFERROR("&lt;"&amp;ROUNDDOWN(IF(SUBSTITUTE(Q193,"&lt;","")*1&lt;=50,SUBSTITUTE(Q193,"&lt;","")*1,""),2-INT(LOG(ABS(SUBSTITUTE(Q193,"&lt;","")*1)))),IF(Q193="-",Q193,"入力形式が間違っています"))))</f>
        <v>&lt;10</v>
      </c>
      <c r="U193" s="150" t="str">
        <f t="shared" si="18"/>
        <v>&lt;10</v>
      </c>
      <c r="V193" s="151" t="str">
        <f t="shared" ref="V193:V195" si="19">IFERROR(IF(AND(T193="",U193=""),"",IF(AND(T193="-",U193="-"),IF(S193="","Cs合計を入力してください",S193),IF(NOT(ISERROR(T193*1+U193*1)),ROUND(T193+U193, 1-INT(LOG(ABS(T193+U193)))),IF(NOT(ISERROR(T193*1)),ROUND(T193, 1-INT(LOG(ABS(T193)))),IF(NOT(ISERROR(U193*1)),ROUND(U193, 1-INT(LOG(ABS(U193)))),IF(ISERROR(T193*1+U193*1),"&lt;"&amp;ROUND(IF(T193="-",0,SUBSTITUTE(T193,"&lt;",""))*1+IF(U193="-",0,SUBSTITUTE(U193,"&lt;",""))*1,1-INT(LOG(ABS(IF(T193="-",0,SUBSTITUTE(T193,"&lt;",""))*1+IF(U193="-",0,SUBSTITUTE(U193,"&lt;",""))*1)))))))))),"入力形式が間違っています")</f>
        <v>&lt;20</v>
      </c>
      <c r="W193" s="145" t="str">
        <f t="shared" ref="W193" si="20">IF(ISERROR(V193*1),"",IF(AND(H193="飲料水",V193&gt;=11),"○",IF(AND(H193="牛乳・乳児用食品",V193&gt;=51),"○",IF(AND(H193&lt;&gt;"",V193&gt;=110),"○",""))))</f>
        <v/>
      </c>
    </row>
    <row r="194" spans="1:23" x14ac:dyDescent="0.4">
      <c r="A194" s="83">
        <v>188</v>
      </c>
      <c r="B194" s="141" t="s">
        <v>374</v>
      </c>
      <c r="C194" s="141" t="s">
        <v>374</v>
      </c>
      <c r="D194" s="143" t="s">
        <v>424</v>
      </c>
      <c r="E194" s="141" t="s">
        <v>35</v>
      </c>
      <c r="F194" s="142" t="s">
        <v>425</v>
      </c>
      <c r="G194" s="144" t="s">
        <v>420</v>
      </c>
      <c r="H194" s="148" t="s">
        <v>421</v>
      </c>
      <c r="I194" s="83" t="s">
        <v>426</v>
      </c>
      <c r="J194" s="141" t="s">
        <v>88</v>
      </c>
      <c r="K194" s="141" t="s">
        <v>35</v>
      </c>
      <c r="L194" s="145" t="s">
        <v>40</v>
      </c>
      <c r="M194" s="141" t="s">
        <v>422</v>
      </c>
      <c r="N194" s="146" t="s">
        <v>42</v>
      </c>
      <c r="O194" s="159">
        <v>45601</v>
      </c>
      <c r="P194" s="160">
        <v>45603</v>
      </c>
      <c r="Q194" s="158" t="s">
        <v>118</v>
      </c>
      <c r="R194" s="141" t="s">
        <v>118</v>
      </c>
      <c r="S194" s="149" t="s">
        <v>277</v>
      </c>
      <c r="T194" s="150" t="str">
        <f>IF(Q194="","",IF(NOT(ISERROR(Q194*1)),ROUNDDOWN(Q194*1,2-INT(LOG(ABS(Q194*1)))),IFERROR("&lt;"&amp;ROUNDDOWN(IF(SUBSTITUTE(Q194,"&lt;","")*1&lt;=50,SUBSTITUTE(Q194,"&lt;","")*1,""),2-INT(LOG(ABS(SUBSTITUTE(Q194,"&lt;","")*1)))),IF(Q194="-",Q194,"入力形式が間違っています"))))</f>
        <v>&lt;10</v>
      </c>
      <c r="U194" s="150" t="str">
        <f>IF(R194="","",IF(NOT(ISERROR(R194*1)),ROUNDDOWN(R194*1,2-INT(LOG(ABS(R194*1)))),IFERROR("&lt;"&amp;ROUNDDOWN(IF(SUBSTITUTE(R194,"&lt;","")*1&lt;=50,SUBSTITUTE(R194,"&lt;","")*1,""),2-INT(LOG(ABS(SUBSTITUTE(R194,"&lt;","")*1)))),IF(R194="-",R194,"入力形式が間違っています"))))</f>
        <v>&lt;10</v>
      </c>
      <c r="V194" s="151" t="str">
        <f>IFERROR(IF(AND(T194="",U194=""),"",IF(AND(T194="-",U194="-"),IF(S194="","Cs合計を入力してください",S194),IF(NOT(ISERROR(T194*1+U194*1)),ROUND(T194+U194, 1-INT(LOG(ABS(T194+U194)))),IF(NOT(ISERROR(T194*1)),ROUND(T194, 1-INT(LOG(ABS(T194)))),IF(NOT(ISERROR(U194*1)),ROUND(U194, 1-INT(LOG(ABS(U194)))),IF(ISERROR(T194*1+U194*1),"&lt;"&amp;ROUND(IF(T194="-",0,SUBSTITUTE(T194,"&lt;",""))*1+IF(U194="-",0,SUBSTITUTE(U194,"&lt;",""))*1,1-INT(LOG(ABS(IF(T194="-",0,SUBSTITUTE(T194,"&lt;",""))*1+IF(U194="-",0,SUBSTITUTE(U194,"&lt;",""))*1)))))))))),"入力形式が間違っています")</f>
        <v>&lt;20</v>
      </c>
      <c r="W194" s="145" t="str">
        <f>IF(ISERROR(V194*1),"",IF(AND(H194="飲料水",V194&gt;=11),"○",IF(AND(H194="牛乳・乳児用食品",V194&gt;=51),"○",IF(AND(H194&lt;&gt;"",V194&gt;=110),"○",""))))</f>
        <v/>
      </c>
    </row>
    <row r="195" spans="1:23" x14ac:dyDescent="0.4">
      <c r="A195" s="83">
        <v>189</v>
      </c>
      <c r="B195" s="141" t="s">
        <v>374</v>
      </c>
      <c r="C195" s="141" t="s">
        <v>374</v>
      </c>
      <c r="D195" s="143" t="s">
        <v>33</v>
      </c>
      <c r="E195" s="141" t="s">
        <v>35</v>
      </c>
      <c r="F195" s="142" t="s">
        <v>85</v>
      </c>
      <c r="G195" s="144" t="s">
        <v>427</v>
      </c>
      <c r="H195" s="148" t="s">
        <v>86</v>
      </c>
      <c r="I195" s="83" t="s">
        <v>428</v>
      </c>
      <c r="J195" s="141" t="s">
        <v>88</v>
      </c>
      <c r="K195" s="141" t="s">
        <v>35</v>
      </c>
      <c r="L195" s="145" t="s">
        <v>40</v>
      </c>
      <c r="M195" s="141" t="s">
        <v>422</v>
      </c>
      <c r="N195" s="146" t="s">
        <v>47</v>
      </c>
      <c r="O195" s="159">
        <v>45601</v>
      </c>
      <c r="P195" s="157">
        <v>45603</v>
      </c>
      <c r="Q195" s="158" t="s">
        <v>185</v>
      </c>
      <c r="R195" s="141" t="s">
        <v>185</v>
      </c>
      <c r="S195" s="149" t="s">
        <v>429</v>
      </c>
      <c r="T195" s="150" t="str">
        <f t="shared" si="18"/>
        <v>&lt;10</v>
      </c>
      <c r="U195" s="150" t="str">
        <f t="shared" si="18"/>
        <v>&lt;10</v>
      </c>
      <c r="V195" s="151" t="str">
        <f t="shared" si="19"/>
        <v>&lt;20</v>
      </c>
      <c r="W195" s="145"/>
    </row>
    <row r="196" spans="1:23" x14ac:dyDescent="0.4">
      <c r="A196" s="83">
        <v>190</v>
      </c>
      <c r="B196" s="141" t="s">
        <v>430</v>
      </c>
      <c r="C196" s="142" t="s">
        <v>430</v>
      </c>
      <c r="D196" s="143" t="s">
        <v>430</v>
      </c>
      <c r="E196" s="141" t="s">
        <v>431</v>
      </c>
      <c r="F196" s="161" t="s">
        <v>341</v>
      </c>
      <c r="G196" s="144" t="s">
        <v>36</v>
      </c>
      <c r="H196" s="148" t="s">
        <v>37</v>
      </c>
      <c r="I196" s="162" t="s">
        <v>432</v>
      </c>
      <c r="J196" s="141" t="s">
        <v>433</v>
      </c>
      <c r="K196" s="141" t="s">
        <v>434</v>
      </c>
      <c r="L196" s="145" t="s">
        <v>40</v>
      </c>
      <c r="M196" s="13" t="s">
        <v>435</v>
      </c>
      <c r="N196" s="146" t="s">
        <v>47</v>
      </c>
      <c r="O196" s="159">
        <v>45616</v>
      </c>
      <c r="P196" s="163">
        <v>45618</v>
      </c>
      <c r="Q196" s="148" t="s">
        <v>436</v>
      </c>
      <c r="R196" s="164" t="s">
        <v>437</v>
      </c>
      <c r="S196" s="158" t="s">
        <v>438</v>
      </c>
      <c r="T196" s="150" t="str">
        <f t="shared" si="18"/>
        <v>&lt;3.9</v>
      </c>
      <c r="U196" s="150" t="str">
        <f t="shared" si="18"/>
        <v>&lt;4.3</v>
      </c>
      <c r="V196" s="151" t="str">
        <f>IFERROR(IF(AND(T196="",U196=""),"",IF(AND(T196="-",U196="-"),IF(S196="","Cs合計を入力してください",S196),IF(NOT(ISERROR(T196*1+U196*1)),ROUND(T196+U196, 1-INT(LOG(ABS(T196+U196)))),IF(NOT(ISERROR(T196*1)),ROUND(T196, 1-INT(LOG(ABS(T196)))),IF(NOT(ISERROR(U196*1)),ROUND(U196, 1-INT(LOG(ABS(U196)))),IF(ISERROR(T196*1+U196*1),"&lt;"&amp;ROUND(IF(T196="-",0,SUBSTITUTE(T196,"&lt;",""))*1+IF(U196="-",0,SUBSTITUTE(U196,"&lt;",""))*1,1-INT(LOG(ABS(IF(T196="-",0,SUBSTITUTE(T196,"&lt;",""))*1+IF(U196="-",0,SUBSTITUTE(U196,"&lt;",""))*1)))))))))),"入力形式が間違っています")</f>
        <v>&lt;8.2</v>
      </c>
      <c r="W196" s="145"/>
    </row>
    <row r="197" spans="1:23" x14ac:dyDescent="0.4">
      <c r="A197" s="83">
        <v>191</v>
      </c>
      <c r="B197" s="141" t="s">
        <v>430</v>
      </c>
      <c r="C197" s="142" t="s">
        <v>430</v>
      </c>
      <c r="D197" s="143" t="s">
        <v>430</v>
      </c>
      <c r="E197" s="141" t="s">
        <v>439</v>
      </c>
      <c r="F197" s="161" t="s">
        <v>341</v>
      </c>
      <c r="G197" s="144" t="s">
        <v>36</v>
      </c>
      <c r="H197" s="148" t="s">
        <v>338</v>
      </c>
      <c r="I197" s="162" t="s">
        <v>440</v>
      </c>
      <c r="J197" s="141" t="s">
        <v>340</v>
      </c>
      <c r="K197" s="141" t="s">
        <v>341</v>
      </c>
      <c r="L197" s="145" t="s">
        <v>342</v>
      </c>
      <c r="M197" s="13" t="s">
        <v>435</v>
      </c>
      <c r="N197" s="146" t="s">
        <v>47</v>
      </c>
      <c r="O197" s="159">
        <v>45616</v>
      </c>
      <c r="P197" s="163">
        <v>45623</v>
      </c>
      <c r="Q197" s="148" t="s">
        <v>441</v>
      </c>
      <c r="R197" s="165">
        <v>15</v>
      </c>
      <c r="S197" s="158">
        <v>15</v>
      </c>
      <c r="T197" s="150" t="str">
        <f t="shared" si="18"/>
        <v>&lt;2.6</v>
      </c>
      <c r="U197" s="150">
        <f t="shared" si="18"/>
        <v>15</v>
      </c>
      <c r="V197" s="151">
        <f>IFERROR(IF(AND(T197="",U197=""),"",IF(AND(T197="-",U197="-"),IF(S197="","Cs合計を入力してください",S197),IF(NOT(ISERROR(T197*1+U197*1)),ROUND(T197+U197, 1-INT(LOG(ABS(T197+U197)))),IF(NOT(ISERROR(T197*1)),ROUND(T197, 1-INT(LOG(ABS(T197)))),IF(NOT(ISERROR(U197*1)),ROUND(U197, 1-INT(LOG(ABS(U197)))),IF(ISERROR(T197*1+U197*1),"&lt;"&amp;ROUND(IF(T197="-",0,SUBSTITUTE(T197,"&lt;",""))*1+IF(U197="-",0,SUBSTITUTE(U197,"&lt;",""))*1,1-INT(LOG(ABS(IF(T197="-",0,SUBSTITUTE(T197,"&lt;",""))*1+IF(U197="-",0,SUBSTITUTE(U197,"&lt;",""))*1)))))))))),"入力形式が間違っています")</f>
        <v>15</v>
      </c>
      <c r="W197" s="145"/>
    </row>
    <row r="198" spans="1:23" ht="37.5" x14ac:dyDescent="0.4">
      <c r="A198" s="83">
        <v>192</v>
      </c>
      <c r="B198" s="13" t="s">
        <v>442</v>
      </c>
      <c r="C198" s="161" t="s">
        <v>442</v>
      </c>
      <c r="D198" s="148" t="s">
        <v>443</v>
      </c>
      <c r="E198" s="13"/>
      <c r="F198" s="161" t="s">
        <v>444</v>
      </c>
      <c r="G198" s="166" t="s">
        <v>369</v>
      </c>
      <c r="H198" s="148" t="s">
        <v>86</v>
      </c>
      <c r="I198" s="83" t="s">
        <v>445</v>
      </c>
      <c r="J198" s="13" t="s">
        <v>446</v>
      </c>
      <c r="K198" s="13"/>
      <c r="L198" s="156" t="s">
        <v>447</v>
      </c>
      <c r="M198" s="13" t="s">
        <v>448</v>
      </c>
      <c r="N198" s="167" t="s">
        <v>47</v>
      </c>
      <c r="O198" s="154">
        <v>45617</v>
      </c>
      <c r="P198" s="155">
        <v>45621</v>
      </c>
      <c r="Q198" s="168" t="s">
        <v>449</v>
      </c>
      <c r="R198" s="164" t="s">
        <v>450</v>
      </c>
      <c r="S198" s="169" t="s">
        <v>451</v>
      </c>
      <c r="T198" s="150" t="str">
        <f t="shared" si="18"/>
        <v>&lt;4.04</v>
      </c>
      <c r="U198" s="150" t="str">
        <f t="shared" si="18"/>
        <v>&lt;3.65</v>
      </c>
      <c r="V198" s="170" t="str">
        <f t="shared" ref="V198:V214" si="21">IFERROR(IF(AND(T198="",U198=""),"",IF(AND(T198="-",U198="-"),IF(S198="","Cs合計を入力してください",S198),IF(NOT(ISERROR(T198*1+U198*1)),ROUND(T198+U198, 1-INT(LOG(ABS(T198+U198)))),IF(NOT(ISERROR(T198*1)),ROUND(T198, 1-INT(LOG(ABS(T198)))),IF(NOT(ISERROR(U198*1)),ROUND(U198, 1-INT(LOG(ABS(U198)))),IF(ISERROR(T198*1+U198*1),"&lt;"&amp;ROUND(IF(T198="-",0,SUBSTITUTE(T198,"&lt;",""))*1+IF(U198="-",0,SUBSTITUTE(U198,"&lt;",""))*1,1-INT(LOG(ABS(IF(T198="-",0,SUBSTITUTE(T198,"&lt;",""))*1+IF(U198="-",0,SUBSTITUTE(U198,"&lt;",""))*1)))))))))),"入力形式が間違っています")</f>
        <v>&lt;7.7</v>
      </c>
      <c r="W198" s="156" t="str">
        <f>IF(ISERROR(#REF!*1),"",IF(AND(#REF!="飲料水",#REF!&gt;=11),"○",IF(AND(#REF!="牛乳・乳児用食品",#REF!&gt;=51),"○",IF(AND(#REF!&lt;&gt;"",#REF!&gt;=110),"○",""))))</f>
        <v/>
      </c>
    </row>
    <row r="199" spans="1:23" ht="37.5" x14ac:dyDescent="0.4">
      <c r="A199" s="83">
        <v>193</v>
      </c>
      <c r="B199" s="13" t="s">
        <v>442</v>
      </c>
      <c r="C199" s="161" t="s">
        <v>442</v>
      </c>
      <c r="D199" s="148" t="s">
        <v>443</v>
      </c>
      <c r="E199" s="13"/>
      <c r="F199" s="161" t="s">
        <v>444</v>
      </c>
      <c r="G199" s="166" t="s">
        <v>369</v>
      </c>
      <c r="H199" s="148" t="s">
        <v>86</v>
      </c>
      <c r="I199" s="83" t="s">
        <v>452</v>
      </c>
      <c r="J199" s="13" t="s">
        <v>446</v>
      </c>
      <c r="K199" s="13"/>
      <c r="L199" s="156" t="s">
        <v>447</v>
      </c>
      <c r="M199" s="13" t="s">
        <v>448</v>
      </c>
      <c r="N199" s="167" t="s">
        <v>47</v>
      </c>
      <c r="O199" s="154">
        <v>45617</v>
      </c>
      <c r="P199" s="155">
        <v>45621</v>
      </c>
      <c r="Q199" s="168" t="s">
        <v>453</v>
      </c>
      <c r="R199" s="164" t="s">
        <v>147</v>
      </c>
      <c r="S199" s="171" t="s">
        <v>105</v>
      </c>
      <c r="T199" s="150" t="str">
        <f t="shared" si="18"/>
        <v>&lt;4.32</v>
      </c>
      <c r="U199" s="150" t="str">
        <f t="shared" si="18"/>
        <v>&lt;3.69</v>
      </c>
      <c r="V199" s="170" t="str">
        <f t="shared" si="21"/>
        <v>&lt;8</v>
      </c>
      <c r="W199" s="145" t="str">
        <f>IF(ISERROR(#REF!*1),"",IF(AND(#REF!="飲料水",#REF!&gt;=11),"○",IF(AND(#REF!="牛乳・乳児用食品",#REF!&gt;=51),"○",IF(AND(#REF!&lt;&gt;"",#REF!&gt;=110),"○",""))))</f>
        <v/>
      </c>
    </row>
    <row r="200" spans="1:23" ht="37.5" x14ac:dyDescent="0.4">
      <c r="A200" s="83">
        <v>194</v>
      </c>
      <c r="B200" s="13" t="s">
        <v>442</v>
      </c>
      <c r="C200" s="161" t="s">
        <v>442</v>
      </c>
      <c r="D200" s="148" t="s">
        <v>443</v>
      </c>
      <c r="E200" s="13"/>
      <c r="F200" s="161" t="s">
        <v>444</v>
      </c>
      <c r="G200" s="166" t="s">
        <v>369</v>
      </c>
      <c r="H200" s="148" t="s">
        <v>86</v>
      </c>
      <c r="I200" s="83" t="s">
        <v>454</v>
      </c>
      <c r="J200" s="13" t="s">
        <v>446</v>
      </c>
      <c r="K200" s="13"/>
      <c r="L200" s="156" t="s">
        <v>447</v>
      </c>
      <c r="M200" s="13" t="s">
        <v>448</v>
      </c>
      <c r="N200" s="167" t="s">
        <v>47</v>
      </c>
      <c r="O200" s="154">
        <v>45617</v>
      </c>
      <c r="P200" s="155">
        <v>45621</v>
      </c>
      <c r="Q200" s="168" t="s">
        <v>236</v>
      </c>
      <c r="R200" s="164" t="s">
        <v>110</v>
      </c>
      <c r="S200" s="171" t="s">
        <v>455</v>
      </c>
      <c r="T200" s="150" t="str">
        <f t="shared" si="18"/>
        <v>&lt;4.66</v>
      </c>
      <c r="U200" s="150" t="str">
        <f t="shared" si="18"/>
        <v>&lt;4.09</v>
      </c>
      <c r="V200" s="170" t="str">
        <f t="shared" si="21"/>
        <v>&lt;8.8</v>
      </c>
      <c r="W200" s="145" t="s">
        <v>399</v>
      </c>
    </row>
    <row r="201" spans="1:23" ht="37.5" x14ac:dyDescent="0.4">
      <c r="A201" s="83">
        <v>195</v>
      </c>
      <c r="B201" s="13" t="s">
        <v>442</v>
      </c>
      <c r="C201" s="161" t="s">
        <v>442</v>
      </c>
      <c r="D201" s="148" t="s">
        <v>443</v>
      </c>
      <c r="E201" s="13"/>
      <c r="F201" s="161" t="s">
        <v>444</v>
      </c>
      <c r="G201" s="166" t="s">
        <v>369</v>
      </c>
      <c r="H201" s="148" t="s">
        <v>86</v>
      </c>
      <c r="I201" s="83" t="s">
        <v>456</v>
      </c>
      <c r="J201" s="13" t="s">
        <v>446</v>
      </c>
      <c r="K201" s="13"/>
      <c r="L201" s="156" t="s">
        <v>447</v>
      </c>
      <c r="M201" s="13" t="s">
        <v>448</v>
      </c>
      <c r="N201" s="167" t="s">
        <v>47</v>
      </c>
      <c r="O201" s="154">
        <v>45617</v>
      </c>
      <c r="P201" s="155">
        <v>45621</v>
      </c>
      <c r="Q201" s="168" t="s">
        <v>457</v>
      </c>
      <c r="R201" s="164" t="s">
        <v>458</v>
      </c>
      <c r="S201" s="171" t="s">
        <v>200</v>
      </c>
      <c r="T201" s="150" t="str">
        <f t="shared" si="18"/>
        <v>&lt;3.27</v>
      </c>
      <c r="U201" s="150" t="str">
        <f t="shared" si="18"/>
        <v>&lt;4.02</v>
      </c>
      <c r="V201" s="170" t="str">
        <f t="shared" si="21"/>
        <v>&lt;7.3</v>
      </c>
      <c r="W201" s="156"/>
    </row>
    <row r="202" spans="1:23" ht="37.5" x14ac:dyDescent="0.4">
      <c r="A202" s="83">
        <v>196</v>
      </c>
      <c r="B202" s="13" t="s">
        <v>442</v>
      </c>
      <c r="C202" s="161" t="s">
        <v>442</v>
      </c>
      <c r="D202" s="148" t="s">
        <v>443</v>
      </c>
      <c r="E202" s="13"/>
      <c r="F202" s="161" t="s">
        <v>444</v>
      </c>
      <c r="G202" s="166" t="s">
        <v>369</v>
      </c>
      <c r="H202" s="148" t="s">
        <v>86</v>
      </c>
      <c r="I202" s="172" t="s">
        <v>459</v>
      </c>
      <c r="J202" s="13" t="s">
        <v>446</v>
      </c>
      <c r="K202" s="173"/>
      <c r="L202" s="156" t="s">
        <v>447</v>
      </c>
      <c r="M202" s="13" t="s">
        <v>448</v>
      </c>
      <c r="N202" s="167" t="s">
        <v>47</v>
      </c>
      <c r="O202" s="154">
        <v>45617</v>
      </c>
      <c r="P202" s="155">
        <v>45621</v>
      </c>
      <c r="Q202" s="168" t="s">
        <v>256</v>
      </c>
      <c r="R202" s="164" t="s">
        <v>460</v>
      </c>
      <c r="S202" s="174" t="s">
        <v>217</v>
      </c>
      <c r="T202" s="150" t="str">
        <f t="shared" si="18"/>
        <v>&lt;4.81</v>
      </c>
      <c r="U202" s="150" t="str">
        <f t="shared" si="18"/>
        <v>&lt;4.47</v>
      </c>
      <c r="V202" s="170" t="str">
        <f t="shared" si="21"/>
        <v>&lt;9.3</v>
      </c>
      <c r="W202" s="145"/>
    </row>
    <row r="203" spans="1:23" ht="37.5" x14ac:dyDescent="0.4">
      <c r="A203" s="83">
        <v>197</v>
      </c>
      <c r="B203" s="13" t="s">
        <v>442</v>
      </c>
      <c r="C203" s="161" t="s">
        <v>442</v>
      </c>
      <c r="D203" s="148" t="s">
        <v>443</v>
      </c>
      <c r="E203" s="13"/>
      <c r="F203" s="161" t="s">
        <v>444</v>
      </c>
      <c r="G203" s="166" t="s">
        <v>369</v>
      </c>
      <c r="H203" s="148" t="s">
        <v>86</v>
      </c>
      <c r="I203" s="172" t="s">
        <v>461</v>
      </c>
      <c r="J203" s="13" t="s">
        <v>446</v>
      </c>
      <c r="K203" s="173"/>
      <c r="L203" s="156" t="s">
        <v>447</v>
      </c>
      <c r="M203" s="13" t="s">
        <v>448</v>
      </c>
      <c r="N203" s="167" t="s">
        <v>47</v>
      </c>
      <c r="O203" s="154">
        <v>45617</v>
      </c>
      <c r="P203" s="155">
        <v>45621</v>
      </c>
      <c r="Q203" s="168" t="s">
        <v>462</v>
      </c>
      <c r="R203" s="164" t="s">
        <v>463</v>
      </c>
      <c r="S203" s="174" t="s">
        <v>92</v>
      </c>
      <c r="T203" s="150" t="str">
        <f t="shared" si="18"/>
        <v>&lt;4.33</v>
      </c>
      <c r="U203" s="150" t="str">
        <f t="shared" si="18"/>
        <v>&lt;4.79</v>
      </c>
      <c r="V203" s="170" t="str">
        <f t="shared" si="21"/>
        <v>&lt;9.1</v>
      </c>
      <c r="W203" s="145"/>
    </row>
    <row r="204" spans="1:23" ht="37.5" x14ac:dyDescent="0.4">
      <c r="A204" s="83">
        <v>198</v>
      </c>
      <c r="B204" s="13" t="s">
        <v>442</v>
      </c>
      <c r="C204" s="161" t="s">
        <v>442</v>
      </c>
      <c r="D204" s="148" t="s">
        <v>443</v>
      </c>
      <c r="E204" s="13"/>
      <c r="F204" s="161" t="s">
        <v>444</v>
      </c>
      <c r="G204" s="166" t="s">
        <v>369</v>
      </c>
      <c r="H204" s="148" t="s">
        <v>86</v>
      </c>
      <c r="I204" s="83" t="s">
        <v>464</v>
      </c>
      <c r="J204" s="13" t="s">
        <v>446</v>
      </c>
      <c r="K204" s="13"/>
      <c r="L204" s="156" t="s">
        <v>447</v>
      </c>
      <c r="M204" s="13" t="s">
        <v>448</v>
      </c>
      <c r="N204" s="167" t="s">
        <v>47</v>
      </c>
      <c r="O204" s="154">
        <v>45617</v>
      </c>
      <c r="P204" s="155">
        <v>45621</v>
      </c>
      <c r="Q204" s="168" t="s">
        <v>465</v>
      </c>
      <c r="R204" s="164" t="s">
        <v>466</v>
      </c>
      <c r="S204" s="174" t="s">
        <v>105</v>
      </c>
      <c r="T204" s="150" t="str">
        <f t="shared" si="18"/>
        <v>&lt;3.96</v>
      </c>
      <c r="U204" s="150" t="str">
        <f t="shared" si="18"/>
        <v>&lt;4.05</v>
      </c>
      <c r="V204" s="170" t="str">
        <f t="shared" si="21"/>
        <v>&lt;8</v>
      </c>
      <c r="W204" s="145"/>
    </row>
    <row r="205" spans="1:23" ht="37.5" x14ac:dyDescent="0.4">
      <c r="A205" s="83">
        <v>199</v>
      </c>
      <c r="B205" s="141" t="s">
        <v>467</v>
      </c>
      <c r="C205" s="142" t="s">
        <v>467</v>
      </c>
      <c r="D205" s="143" t="s">
        <v>33</v>
      </c>
      <c r="E205" s="141" t="s">
        <v>35</v>
      </c>
      <c r="F205" s="142" t="s">
        <v>35</v>
      </c>
      <c r="G205" s="144" t="s">
        <v>427</v>
      </c>
      <c r="H205" s="148" t="s">
        <v>37</v>
      </c>
      <c r="I205" s="71" t="s">
        <v>468</v>
      </c>
      <c r="J205" s="141" t="s">
        <v>35</v>
      </c>
      <c r="K205" s="141" t="s">
        <v>35</v>
      </c>
      <c r="L205" s="145" t="s">
        <v>40</v>
      </c>
      <c r="M205" s="141" t="s">
        <v>469</v>
      </c>
      <c r="N205" s="146" t="s">
        <v>47</v>
      </c>
      <c r="O205" s="159">
        <v>45596</v>
      </c>
      <c r="P205" s="163">
        <v>45602</v>
      </c>
      <c r="Q205" s="143" t="s">
        <v>470</v>
      </c>
      <c r="R205" s="141" t="s">
        <v>470</v>
      </c>
      <c r="S205" s="149" t="s">
        <v>471</v>
      </c>
      <c r="T205" s="150" t="str">
        <f t="shared" si="18"/>
        <v>&lt;2.5</v>
      </c>
      <c r="U205" s="150" t="str">
        <f t="shared" si="18"/>
        <v>&lt;2.5</v>
      </c>
      <c r="V205" s="151" t="str">
        <f t="shared" si="21"/>
        <v>&lt;5</v>
      </c>
      <c r="W205" s="145" t="str">
        <f t="shared" ref="W205:W214" si="22">IF(ISERROR(V205*1),"",IF(AND(H205="飲料水",V205&gt;=11),"○",IF(AND(H205="牛乳・乳児用食品",V205&gt;=51),"○",IF(AND(H205&lt;&gt;"",V205&gt;=110),"○",""))))</f>
        <v/>
      </c>
    </row>
    <row r="206" spans="1:23" ht="37.5" x14ac:dyDescent="0.4">
      <c r="A206" s="83">
        <v>200</v>
      </c>
      <c r="B206" s="13" t="s">
        <v>467</v>
      </c>
      <c r="C206" s="161" t="s">
        <v>467</v>
      </c>
      <c r="D206" s="148" t="s">
        <v>472</v>
      </c>
      <c r="E206" s="13" t="s">
        <v>35</v>
      </c>
      <c r="F206" s="161" t="s">
        <v>35</v>
      </c>
      <c r="G206" s="144" t="s">
        <v>427</v>
      </c>
      <c r="H206" s="148" t="s">
        <v>37</v>
      </c>
      <c r="I206" s="83" t="s">
        <v>473</v>
      </c>
      <c r="J206" s="141" t="s">
        <v>35</v>
      </c>
      <c r="K206" s="13" t="s">
        <v>35</v>
      </c>
      <c r="L206" s="156" t="s">
        <v>40</v>
      </c>
      <c r="M206" s="141" t="s">
        <v>469</v>
      </c>
      <c r="N206" s="167" t="s">
        <v>47</v>
      </c>
      <c r="O206" s="159">
        <v>45596</v>
      </c>
      <c r="P206" s="163">
        <v>45602</v>
      </c>
      <c r="Q206" s="148" t="s">
        <v>470</v>
      </c>
      <c r="R206" s="13" t="s">
        <v>470</v>
      </c>
      <c r="S206" s="149" t="s">
        <v>471</v>
      </c>
      <c r="T206" s="150" t="str">
        <f t="shared" si="18"/>
        <v>&lt;2.5</v>
      </c>
      <c r="U206" s="150" t="str">
        <f t="shared" si="18"/>
        <v>&lt;2.5</v>
      </c>
      <c r="V206" s="151" t="str">
        <f t="shared" si="21"/>
        <v>&lt;5</v>
      </c>
      <c r="W206" s="145" t="str">
        <f t="shared" si="22"/>
        <v/>
      </c>
    </row>
    <row r="207" spans="1:23" ht="37.5" x14ac:dyDescent="0.4">
      <c r="A207" s="83">
        <v>201</v>
      </c>
      <c r="B207" s="13" t="s">
        <v>467</v>
      </c>
      <c r="C207" s="161" t="s">
        <v>467</v>
      </c>
      <c r="D207" s="148" t="s">
        <v>474</v>
      </c>
      <c r="E207" s="13" t="s">
        <v>467</v>
      </c>
      <c r="F207" s="161" t="s">
        <v>35</v>
      </c>
      <c r="G207" s="144" t="s">
        <v>427</v>
      </c>
      <c r="H207" s="148" t="s">
        <v>37</v>
      </c>
      <c r="I207" s="83" t="s">
        <v>475</v>
      </c>
      <c r="J207" s="141" t="s">
        <v>35</v>
      </c>
      <c r="K207" s="13" t="s">
        <v>35</v>
      </c>
      <c r="L207" s="156" t="s">
        <v>40</v>
      </c>
      <c r="M207" s="141" t="s">
        <v>469</v>
      </c>
      <c r="N207" s="167" t="s">
        <v>47</v>
      </c>
      <c r="O207" s="159">
        <v>45596</v>
      </c>
      <c r="P207" s="163">
        <v>45602</v>
      </c>
      <c r="Q207" s="148" t="s">
        <v>470</v>
      </c>
      <c r="R207" s="13" t="s">
        <v>470</v>
      </c>
      <c r="S207" s="149" t="s">
        <v>471</v>
      </c>
      <c r="T207" s="150" t="str">
        <f t="shared" si="18"/>
        <v>&lt;2.5</v>
      </c>
      <c r="U207" s="150" t="str">
        <f t="shared" si="18"/>
        <v>&lt;2.5</v>
      </c>
      <c r="V207" s="151" t="str">
        <f t="shared" si="21"/>
        <v>&lt;5</v>
      </c>
      <c r="W207" s="145" t="str">
        <f t="shared" si="22"/>
        <v/>
      </c>
    </row>
    <row r="208" spans="1:23" ht="37.5" x14ac:dyDescent="0.4">
      <c r="A208" s="83">
        <v>202</v>
      </c>
      <c r="B208" s="13" t="s">
        <v>467</v>
      </c>
      <c r="C208" s="161" t="s">
        <v>467</v>
      </c>
      <c r="D208" s="148" t="s">
        <v>476</v>
      </c>
      <c r="E208" s="13" t="s">
        <v>35</v>
      </c>
      <c r="F208" s="161" t="s">
        <v>35</v>
      </c>
      <c r="G208" s="144" t="s">
        <v>427</v>
      </c>
      <c r="H208" s="143" t="s">
        <v>37</v>
      </c>
      <c r="I208" s="83" t="s">
        <v>477</v>
      </c>
      <c r="J208" s="13" t="s">
        <v>433</v>
      </c>
      <c r="K208" s="13" t="s">
        <v>478</v>
      </c>
      <c r="L208" s="156" t="s">
        <v>40</v>
      </c>
      <c r="M208" s="141" t="s">
        <v>469</v>
      </c>
      <c r="N208" s="167" t="s">
        <v>47</v>
      </c>
      <c r="O208" s="159">
        <v>45596</v>
      </c>
      <c r="P208" s="163">
        <v>45602</v>
      </c>
      <c r="Q208" s="148" t="s">
        <v>470</v>
      </c>
      <c r="R208" s="13" t="s">
        <v>470</v>
      </c>
      <c r="S208" s="149" t="s">
        <v>471</v>
      </c>
      <c r="T208" s="150" t="str">
        <f t="shared" si="18"/>
        <v>&lt;2.5</v>
      </c>
      <c r="U208" s="150" t="str">
        <f t="shared" si="18"/>
        <v>&lt;2.5</v>
      </c>
      <c r="V208" s="151" t="str">
        <f t="shared" si="21"/>
        <v>&lt;5</v>
      </c>
      <c r="W208" s="145" t="str">
        <f t="shared" si="22"/>
        <v/>
      </c>
    </row>
    <row r="209" spans="1:23" ht="37.5" x14ac:dyDescent="0.4">
      <c r="A209" s="83">
        <v>203</v>
      </c>
      <c r="B209" s="13" t="s">
        <v>467</v>
      </c>
      <c r="C209" s="161" t="s">
        <v>467</v>
      </c>
      <c r="D209" s="148" t="s">
        <v>33</v>
      </c>
      <c r="E209" s="13" t="s">
        <v>35</v>
      </c>
      <c r="F209" s="161" t="s">
        <v>35</v>
      </c>
      <c r="G209" s="144" t="s">
        <v>427</v>
      </c>
      <c r="H209" s="148" t="s">
        <v>86</v>
      </c>
      <c r="I209" s="83" t="s">
        <v>479</v>
      </c>
      <c r="J209" s="13" t="s">
        <v>365</v>
      </c>
      <c r="K209" s="13" t="s">
        <v>35</v>
      </c>
      <c r="L209" s="156" t="s">
        <v>40</v>
      </c>
      <c r="M209" s="141" t="s">
        <v>469</v>
      </c>
      <c r="N209" s="167" t="s">
        <v>47</v>
      </c>
      <c r="O209" s="159">
        <v>45596</v>
      </c>
      <c r="P209" s="163">
        <v>45602</v>
      </c>
      <c r="Q209" s="148" t="s">
        <v>470</v>
      </c>
      <c r="R209" s="13" t="s">
        <v>470</v>
      </c>
      <c r="S209" s="149" t="s">
        <v>471</v>
      </c>
      <c r="T209" s="150" t="str">
        <f t="shared" ref="T209:U214" si="23">IF(Q209="","",IF(NOT(ISERROR(Q209*1)),ROUNDDOWN(Q209*1,2-INT(LOG(ABS(Q209*1)))),IFERROR("&lt;"&amp;ROUNDDOWN(IF(SUBSTITUTE(Q209,"&lt;","")*1&lt;=50,SUBSTITUTE(Q209,"&lt;","")*1,""),2-INT(LOG(ABS(SUBSTITUTE(Q209,"&lt;","")*1)))),IF(Q209="-",Q209,"入力形式が間違っています"))))</f>
        <v>&lt;2.5</v>
      </c>
      <c r="U209" s="150" t="str">
        <f t="shared" si="23"/>
        <v>&lt;2.5</v>
      </c>
      <c r="V209" s="151" t="str">
        <f t="shared" si="21"/>
        <v>&lt;5</v>
      </c>
      <c r="W209" s="145" t="str">
        <f t="shared" si="22"/>
        <v/>
      </c>
    </row>
    <row r="210" spans="1:23" ht="37.5" x14ac:dyDescent="0.4">
      <c r="A210" s="83">
        <v>204</v>
      </c>
      <c r="B210" s="13" t="s">
        <v>467</v>
      </c>
      <c r="C210" s="161" t="s">
        <v>467</v>
      </c>
      <c r="D210" s="148" t="s">
        <v>480</v>
      </c>
      <c r="E210" s="13" t="s">
        <v>35</v>
      </c>
      <c r="F210" s="161" t="s">
        <v>35</v>
      </c>
      <c r="G210" s="144" t="s">
        <v>427</v>
      </c>
      <c r="H210" s="148" t="s">
        <v>37</v>
      </c>
      <c r="I210" s="83" t="s">
        <v>481</v>
      </c>
      <c r="J210" s="141" t="s">
        <v>35</v>
      </c>
      <c r="K210" s="13" t="s">
        <v>35</v>
      </c>
      <c r="L210" s="156" t="s">
        <v>40</v>
      </c>
      <c r="M210" s="141" t="s">
        <v>469</v>
      </c>
      <c r="N210" s="167" t="s">
        <v>47</v>
      </c>
      <c r="O210" s="159">
        <v>45596</v>
      </c>
      <c r="P210" s="163">
        <v>45602</v>
      </c>
      <c r="Q210" s="148" t="s">
        <v>470</v>
      </c>
      <c r="R210" s="13" t="s">
        <v>470</v>
      </c>
      <c r="S210" s="149" t="s">
        <v>471</v>
      </c>
      <c r="T210" s="150" t="str">
        <f t="shared" si="23"/>
        <v>&lt;2.5</v>
      </c>
      <c r="U210" s="150" t="str">
        <f t="shared" si="23"/>
        <v>&lt;2.5</v>
      </c>
      <c r="V210" s="151" t="str">
        <f t="shared" si="21"/>
        <v>&lt;5</v>
      </c>
      <c r="W210" s="145" t="str">
        <f t="shared" si="22"/>
        <v/>
      </c>
    </row>
    <row r="211" spans="1:23" ht="37.5" x14ac:dyDescent="0.4">
      <c r="A211" s="83">
        <v>205</v>
      </c>
      <c r="B211" s="13" t="s">
        <v>467</v>
      </c>
      <c r="C211" s="161" t="s">
        <v>467</v>
      </c>
      <c r="D211" s="148" t="s">
        <v>482</v>
      </c>
      <c r="E211" s="13" t="s">
        <v>35</v>
      </c>
      <c r="F211" s="161" t="s">
        <v>35</v>
      </c>
      <c r="G211" s="144" t="s">
        <v>427</v>
      </c>
      <c r="H211" s="143" t="s">
        <v>37</v>
      </c>
      <c r="I211" s="83" t="s">
        <v>483</v>
      </c>
      <c r="J211" s="141" t="s">
        <v>35</v>
      </c>
      <c r="K211" s="13" t="s">
        <v>35</v>
      </c>
      <c r="L211" s="156" t="s">
        <v>40</v>
      </c>
      <c r="M211" s="141" t="s">
        <v>469</v>
      </c>
      <c r="N211" s="167" t="s">
        <v>47</v>
      </c>
      <c r="O211" s="159">
        <v>45596</v>
      </c>
      <c r="P211" s="163">
        <v>45602</v>
      </c>
      <c r="Q211" s="148" t="s">
        <v>470</v>
      </c>
      <c r="R211" s="13" t="s">
        <v>470</v>
      </c>
      <c r="S211" s="149" t="s">
        <v>471</v>
      </c>
      <c r="T211" s="150" t="str">
        <f t="shared" si="23"/>
        <v>&lt;2.5</v>
      </c>
      <c r="U211" s="150" t="str">
        <f t="shared" si="23"/>
        <v>&lt;2.5</v>
      </c>
      <c r="V211" s="151" t="str">
        <f t="shared" si="21"/>
        <v>&lt;5</v>
      </c>
      <c r="W211" s="145" t="str">
        <f t="shared" si="22"/>
        <v/>
      </c>
    </row>
    <row r="212" spans="1:23" ht="37.5" x14ac:dyDescent="0.4">
      <c r="A212" s="83">
        <v>206</v>
      </c>
      <c r="B212" s="13" t="s">
        <v>467</v>
      </c>
      <c r="C212" s="161" t="s">
        <v>467</v>
      </c>
      <c r="D212" s="148" t="s">
        <v>474</v>
      </c>
      <c r="E212" s="13" t="s">
        <v>35</v>
      </c>
      <c r="F212" s="161" t="s">
        <v>35</v>
      </c>
      <c r="G212" s="175" t="s">
        <v>427</v>
      </c>
      <c r="H212" s="148" t="s">
        <v>86</v>
      </c>
      <c r="I212" s="83" t="s">
        <v>484</v>
      </c>
      <c r="J212" s="13" t="s">
        <v>365</v>
      </c>
      <c r="K212" s="13" t="s">
        <v>35</v>
      </c>
      <c r="L212" s="156" t="s">
        <v>40</v>
      </c>
      <c r="M212" s="141" t="s">
        <v>469</v>
      </c>
      <c r="N212" s="167" t="s">
        <v>47</v>
      </c>
      <c r="O212" s="159">
        <v>45596</v>
      </c>
      <c r="P212" s="163">
        <v>45602</v>
      </c>
      <c r="Q212" s="148" t="s">
        <v>470</v>
      </c>
      <c r="R212" s="13" t="s">
        <v>470</v>
      </c>
      <c r="S212" s="149" t="s">
        <v>471</v>
      </c>
      <c r="T212" s="150" t="str">
        <f t="shared" si="23"/>
        <v>&lt;2.5</v>
      </c>
      <c r="U212" s="150" t="str">
        <f t="shared" si="23"/>
        <v>&lt;2.5</v>
      </c>
      <c r="V212" s="151" t="str">
        <f t="shared" si="21"/>
        <v>&lt;5</v>
      </c>
      <c r="W212" s="145" t="str">
        <f t="shared" si="22"/>
        <v/>
      </c>
    </row>
    <row r="213" spans="1:23" ht="37.5" x14ac:dyDescent="0.4">
      <c r="A213" s="83">
        <v>207</v>
      </c>
      <c r="B213" s="13" t="s">
        <v>467</v>
      </c>
      <c r="C213" s="161" t="s">
        <v>467</v>
      </c>
      <c r="D213" s="148" t="s">
        <v>472</v>
      </c>
      <c r="E213" s="13" t="s">
        <v>35</v>
      </c>
      <c r="F213" s="161" t="s">
        <v>35</v>
      </c>
      <c r="G213" s="144" t="s">
        <v>427</v>
      </c>
      <c r="H213" s="143" t="s">
        <v>37</v>
      </c>
      <c r="I213" s="83" t="s">
        <v>485</v>
      </c>
      <c r="J213" s="13" t="s">
        <v>35</v>
      </c>
      <c r="K213" s="13" t="s">
        <v>35</v>
      </c>
      <c r="L213" s="156" t="s">
        <v>40</v>
      </c>
      <c r="M213" s="141" t="s">
        <v>469</v>
      </c>
      <c r="N213" s="167" t="s">
        <v>47</v>
      </c>
      <c r="O213" s="159">
        <v>45596</v>
      </c>
      <c r="P213" s="163">
        <v>45602</v>
      </c>
      <c r="Q213" s="148" t="s">
        <v>470</v>
      </c>
      <c r="R213" s="13" t="s">
        <v>470</v>
      </c>
      <c r="S213" s="149" t="s">
        <v>471</v>
      </c>
      <c r="T213" s="150" t="str">
        <f t="shared" si="23"/>
        <v>&lt;2.5</v>
      </c>
      <c r="U213" s="150" t="str">
        <f t="shared" si="23"/>
        <v>&lt;2.5</v>
      </c>
      <c r="V213" s="151" t="str">
        <f t="shared" si="21"/>
        <v>&lt;5</v>
      </c>
      <c r="W213" s="145" t="str">
        <f t="shared" si="22"/>
        <v/>
      </c>
    </row>
    <row r="214" spans="1:23" ht="37.5" x14ac:dyDescent="0.4">
      <c r="A214" s="83">
        <v>208</v>
      </c>
      <c r="B214" s="13" t="s">
        <v>467</v>
      </c>
      <c r="C214" s="161" t="s">
        <v>467</v>
      </c>
      <c r="D214" s="148" t="s">
        <v>472</v>
      </c>
      <c r="E214" s="13" t="s">
        <v>35</v>
      </c>
      <c r="F214" s="161" t="s">
        <v>35</v>
      </c>
      <c r="G214" s="175" t="s">
        <v>427</v>
      </c>
      <c r="H214" s="143" t="s">
        <v>486</v>
      </c>
      <c r="I214" s="83" t="s">
        <v>487</v>
      </c>
      <c r="J214" s="141" t="s">
        <v>35</v>
      </c>
      <c r="K214" s="13" t="s">
        <v>35</v>
      </c>
      <c r="L214" s="156" t="s">
        <v>40</v>
      </c>
      <c r="M214" s="141" t="s">
        <v>469</v>
      </c>
      <c r="N214" s="167" t="s">
        <v>47</v>
      </c>
      <c r="O214" s="159">
        <v>45596</v>
      </c>
      <c r="P214" s="163">
        <v>45602</v>
      </c>
      <c r="Q214" s="148" t="s">
        <v>470</v>
      </c>
      <c r="R214" s="13" t="s">
        <v>470</v>
      </c>
      <c r="S214" s="149" t="s">
        <v>471</v>
      </c>
      <c r="T214" s="150" t="str">
        <f t="shared" si="23"/>
        <v>&lt;2.5</v>
      </c>
      <c r="U214" s="150" t="str">
        <f t="shared" si="23"/>
        <v>&lt;2.5</v>
      </c>
      <c r="V214" s="151" t="str">
        <f t="shared" si="21"/>
        <v>&lt;5</v>
      </c>
      <c r="W214" s="145" t="str">
        <f t="shared" si="22"/>
        <v/>
      </c>
    </row>
    <row r="215" spans="1:23" x14ac:dyDescent="0.4">
      <c r="A215" s="83">
        <v>209</v>
      </c>
      <c r="B215" s="13" t="s">
        <v>488</v>
      </c>
      <c r="C215" s="161" t="s">
        <v>488</v>
      </c>
      <c r="D215" s="148" t="s">
        <v>489</v>
      </c>
      <c r="E215" s="13" t="s">
        <v>490</v>
      </c>
      <c r="F215" s="161"/>
      <c r="G215" s="144" t="s">
        <v>427</v>
      </c>
      <c r="H215" s="148" t="s">
        <v>37</v>
      </c>
      <c r="I215" s="83" t="s">
        <v>491</v>
      </c>
      <c r="J215" s="13" t="s">
        <v>340</v>
      </c>
      <c r="K215" s="13" t="s">
        <v>35</v>
      </c>
      <c r="L215" s="145" t="s">
        <v>40</v>
      </c>
      <c r="M215" s="141" t="s">
        <v>492</v>
      </c>
      <c r="N215" s="146" t="s">
        <v>47</v>
      </c>
      <c r="O215" s="159">
        <v>45617</v>
      </c>
      <c r="P215" s="163">
        <v>45622</v>
      </c>
      <c r="Q215" s="143" t="s">
        <v>493</v>
      </c>
      <c r="R215" s="141" t="s">
        <v>494</v>
      </c>
      <c r="S215" s="141" t="s">
        <v>208</v>
      </c>
      <c r="T215" s="150" t="str">
        <f>IF(Q215="","",IF(NOT(ISERROR(Q215*1)),ROUNDDOWN(Q215*1,2-INT(LOG(ABS(Q215*1)))),IFERROR("&lt;"&amp;ROUNDDOWN(IF(SUBSTITUTE(Q215,"&lt;","")*1&lt;=50,SUBSTITUTE(Q215,"&lt;","")*1,""),2-INT(LOG(ABS(SUBSTITUTE(Q215,"&lt;","")*1)))),IF(Q215="-",Q215,"入力形式が間違っています"))))</f>
        <v>&lt;6.3</v>
      </c>
      <c r="U215" s="150" t="str">
        <f>IF(R215="","",IF(NOT(ISERROR(R215*1)),ROUNDDOWN(R215*1,2-INT(LOG(ABS(R215*1)))),IFERROR("&lt;"&amp;ROUNDDOWN(IF(SUBSTITUTE(R215,"&lt;","")*1&lt;=50,SUBSTITUTE(R215,"&lt;","")*1,""),2-INT(LOG(ABS(SUBSTITUTE(R215,"&lt;","")*1)))),IF(R215="-",R215,"入力形式が間違っています"))))</f>
        <v>&lt;5</v>
      </c>
      <c r="V215" s="151" t="str">
        <f>IFERROR(IF(AND(T215="",U215=""),"",IF(AND(T215="-",U215="-"),IF(S215="","Cs合計を入力してください",S215),IF(NOT(ISERROR(T215*1+U215*1)),ROUND(T215+U215, 1-INT(LOG(ABS(T215+U215)))),IF(NOT(ISERROR(T215*1)),ROUND(T215, 1-INT(LOG(ABS(T215)))),IF(NOT(ISERROR(U215*1)),ROUND(U215, 1-INT(LOG(ABS(U215)))),IF(ISERROR(T215*1+U215*1),"&lt;"&amp;ROUND(IF(T215="-",0,SUBSTITUTE(T215,"&lt;",""))*1+IF(U215="-",0,SUBSTITUTE(U215,"&lt;",""))*1,1-INT(LOG(ABS(IF(T215="-",0,SUBSTITUTE(T215,"&lt;",""))*1+IF(U215="-",0,SUBSTITUTE(U215,"&lt;",""))*1)))))))))),"入力形式が間違っています")</f>
        <v>&lt;11</v>
      </c>
      <c r="W215" s="145" t="str">
        <f>IF(ISERROR(V215*1),"",IF(AND(H215="飲料水",V215&gt;=11),"○",IF(AND(H215="牛乳・乳児用食品",V215&gt;=51),"○",IF(AND(H215&lt;&gt;"",V215&gt;=110),"○",""))))</f>
        <v/>
      </c>
    </row>
    <row r="216" spans="1:23" x14ac:dyDescent="0.4">
      <c r="A216" s="83">
        <v>210</v>
      </c>
      <c r="B216" s="13" t="s">
        <v>488</v>
      </c>
      <c r="C216" s="161" t="s">
        <v>488</v>
      </c>
      <c r="D216" s="148" t="s">
        <v>489</v>
      </c>
      <c r="E216" s="13" t="s">
        <v>490</v>
      </c>
      <c r="F216" s="161"/>
      <c r="G216" s="144" t="s">
        <v>427</v>
      </c>
      <c r="H216" s="148" t="s">
        <v>37</v>
      </c>
      <c r="I216" s="83" t="s">
        <v>495</v>
      </c>
      <c r="J216" s="13" t="s">
        <v>340</v>
      </c>
      <c r="K216" s="13" t="s">
        <v>35</v>
      </c>
      <c r="L216" s="145" t="s">
        <v>40</v>
      </c>
      <c r="M216" s="141" t="s">
        <v>492</v>
      </c>
      <c r="N216" s="146" t="s">
        <v>47</v>
      </c>
      <c r="O216" s="159">
        <v>45620</v>
      </c>
      <c r="P216" s="163">
        <v>45622</v>
      </c>
      <c r="Q216" s="143" t="s">
        <v>217</v>
      </c>
      <c r="R216" s="13" t="s">
        <v>496</v>
      </c>
      <c r="S216" s="149" t="s">
        <v>497</v>
      </c>
      <c r="T216" s="150" t="str">
        <f t="shared" ref="T216:U225" si="24">IF(Q216="","",IF(NOT(ISERROR(Q216*1)),ROUNDDOWN(Q216*1,2-INT(LOG(ABS(Q216*1)))),IFERROR("&lt;"&amp;ROUNDDOWN(IF(SUBSTITUTE(Q216,"&lt;","")*1&lt;=50,SUBSTITUTE(Q216,"&lt;","")*1,""),2-INT(LOG(ABS(SUBSTITUTE(Q216,"&lt;","")*1)))),IF(Q216="-",Q216,"入力形式が間違っています"))))</f>
        <v>&lt;9.3</v>
      </c>
      <c r="U216" s="150" t="str">
        <f t="shared" si="24"/>
        <v>&lt;6.7</v>
      </c>
      <c r="V216" s="151" t="str">
        <f t="shared" ref="V216" si="25">IFERROR(IF(AND(T216="",U216=""),"",IF(AND(T216="-",U216="-"),IF(S216="","Cs合計を入力してください",S216),IF(NOT(ISERROR(T216*1+U216*1)),ROUND(T216+U216, 1-INT(LOG(ABS(T216+U216)))),IF(NOT(ISERROR(T216*1)),ROUND(T216, 1-INT(LOG(ABS(T216)))),IF(NOT(ISERROR(U216*1)),ROUND(U216, 1-INT(LOG(ABS(U216)))),IF(ISERROR(T216*1+U216*1),"&lt;"&amp;ROUND(IF(T216="-",0,SUBSTITUTE(T216,"&lt;",""))*1+IF(U216="-",0,SUBSTITUTE(U216,"&lt;",""))*1,1-INT(LOG(ABS(IF(T216="-",0,SUBSTITUTE(T216,"&lt;",""))*1+IF(U216="-",0,SUBSTITUTE(U216,"&lt;",""))*1)))))))))),"入力形式が間違っています")</f>
        <v>&lt;16</v>
      </c>
      <c r="W216" s="145" t="str">
        <f t="shared" ref="W216" si="26">IF(ISERROR(V216*1),"",IF(AND(H216="飲料水",V216&gt;=11),"○",IF(AND(H216="牛乳・乳児用食品",V216&gt;=51),"○",IF(AND(H216&lt;&gt;"",V216&gt;=110),"○",""))))</f>
        <v/>
      </c>
    </row>
    <row r="217" spans="1:23" x14ac:dyDescent="0.4">
      <c r="A217" s="83">
        <v>211</v>
      </c>
      <c r="B217" s="141" t="s">
        <v>430</v>
      </c>
      <c r="C217" s="142" t="s">
        <v>430</v>
      </c>
      <c r="D217" s="143" t="s">
        <v>430</v>
      </c>
      <c r="E217" s="141" t="s">
        <v>439</v>
      </c>
      <c r="F217" s="161" t="s">
        <v>341</v>
      </c>
      <c r="G217" s="144" t="s">
        <v>36</v>
      </c>
      <c r="H217" s="148" t="s">
        <v>338</v>
      </c>
      <c r="I217" s="162" t="s">
        <v>440</v>
      </c>
      <c r="J217" s="141" t="s">
        <v>340</v>
      </c>
      <c r="K217" s="141" t="s">
        <v>341</v>
      </c>
      <c r="L217" s="145" t="s">
        <v>342</v>
      </c>
      <c r="M217" s="148" t="s">
        <v>435</v>
      </c>
      <c r="N217" s="146" t="s">
        <v>47</v>
      </c>
      <c r="O217" s="159">
        <v>45618</v>
      </c>
      <c r="P217" s="163">
        <v>45624</v>
      </c>
      <c r="Q217" s="148" t="s">
        <v>498</v>
      </c>
      <c r="R217" s="13">
        <v>4.68</v>
      </c>
      <c r="S217" s="176">
        <v>4.7</v>
      </c>
      <c r="T217" s="177" t="str">
        <f t="shared" si="24"/>
        <v>&lt;2.3</v>
      </c>
      <c r="U217" s="177">
        <f t="shared" si="24"/>
        <v>4.68</v>
      </c>
      <c r="V217" s="178">
        <f>IFERROR(IF(AND(T217="",U217=""),"",IF(AND(T217="-",U217="-"),IF(S217="","Cs合計を入力してください",S217),IF(NOT(ISERROR(T217*1+U217*1)),ROUND(T217+U217, 1-INT(LOG(ABS(T217+U217)))),IF(NOT(ISERROR(T217*1)),ROUND(T217, 1-INT(LOG(ABS(T217)))),IF(NOT(ISERROR(U217*1)),ROUND(U217, 1-INT(LOG(ABS(U217)))),IF(ISERROR(T217*1+U217*1),"&lt;"&amp;ROUND(IF(T217="-",0,SUBSTITUTE(T217,"&lt;",""))*1+IF(U217="-",0,SUBSTITUTE(U217,"&lt;",""))*1,1-INT(LOG(ABS(IF(T217="-",0,SUBSTITUTE(T217,"&lt;",""))*1+IF(U217="-",0,SUBSTITUTE(U217,"&lt;",""))*1)))))))))),"入力形式が間違っています")</f>
        <v>4.7</v>
      </c>
      <c r="W217" s="156"/>
    </row>
    <row r="218" spans="1:23" x14ac:dyDescent="0.4">
      <c r="A218" s="83">
        <v>212</v>
      </c>
      <c r="B218" s="141" t="s">
        <v>499</v>
      </c>
      <c r="C218" s="142" t="s">
        <v>499</v>
      </c>
      <c r="D218" s="143" t="s">
        <v>500</v>
      </c>
      <c r="E218" s="141"/>
      <c r="F218" s="142"/>
      <c r="G218" s="144" t="s">
        <v>427</v>
      </c>
      <c r="H218" s="148" t="s">
        <v>37</v>
      </c>
      <c r="I218" s="83" t="s">
        <v>501</v>
      </c>
      <c r="J218" s="179" t="s">
        <v>502</v>
      </c>
      <c r="K218" s="179" t="s">
        <v>35</v>
      </c>
      <c r="L218" s="180" t="s">
        <v>40</v>
      </c>
      <c r="M218" s="143" t="s">
        <v>503</v>
      </c>
      <c r="N218" s="167" t="s">
        <v>47</v>
      </c>
      <c r="O218" s="159">
        <v>45622</v>
      </c>
      <c r="P218" s="155">
        <v>45623</v>
      </c>
      <c r="Q218" s="143" t="s">
        <v>504</v>
      </c>
      <c r="R218" s="141" t="s">
        <v>505</v>
      </c>
      <c r="S218" s="141" t="s">
        <v>506</v>
      </c>
      <c r="T218" s="181" t="str">
        <f t="shared" si="24"/>
        <v>&lt;3.1</v>
      </c>
      <c r="U218" s="181" t="str">
        <f t="shared" si="24"/>
        <v>&lt;2.9</v>
      </c>
      <c r="V218" s="181" t="str">
        <f t="shared" ref="V218:V225" si="27">IFERROR(IF(AND(T218="",U218=""),"",IF(AND(T218="-",U218="-"),IF(S218="","Cs合計を入力してください",S218),IF(NOT(ISERROR(T218*1+U218*1)),ROUND(T218+U218, 1-INT(LOG(ABS(T218+U218)))),IF(NOT(ISERROR(T218*1)),ROUND(T218, 1-INT(LOG(ABS(T218)))),IF(NOT(ISERROR(U218*1)),ROUND(U218, 1-INT(LOG(ABS(U218)))),IF(ISERROR(T218*1+U218*1),"&lt;"&amp;ROUND(IF(T218="-",0,SUBSTITUTE(T218,"&lt;",""))*1+IF(U218="-",0,SUBSTITUTE(U218,"&lt;",""))*1,1-INT(LOG(ABS(IF(T218="-",0,SUBSTITUTE(T218,"&lt;",""))*1+IF(U218="-",0,SUBSTITUTE(U218,"&lt;",""))*1)))))))))),"入力形式が間違っています")</f>
        <v>&lt;6</v>
      </c>
      <c r="W218" s="145" t="str">
        <f t="shared" ref="W218:W223" si="28">IF(ISERROR(V218*1),"",IF(AND(H218="飲料水",V218&gt;=11),"○",IF(AND(H218="牛乳・乳児用食品",V218&gt;=51),"○",IF(AND(H218&lt;&gt;"",V218&gt;=110),"○",""))))</f>
        <v/>
      </c>
    </row>
    <row r="219" spans="1:23" x14ac:dyDescent="0.4">
      <c r="A219" s="83">
        <v>213</v>
      </c>
      <c r="B219" s="141" t="s">
        <v>499</v>
      </c>
      <c r="C219" s="142" t="s">
        <v>499</v>
      </c>
      <c r="D219" s="148" t="s">
        <v>507</v>
      </c>
      <c r="E219" s="13"/>
      <c r="F219" s="161"/>
      <c r="G219" s="144" t="s">
        <v>427</v>
      </c>
      <c r="H219" s="148" t="s">
        <v>37</v>
      </c>
      <c r="I219" s="83" t="s">
        <v>501</v>
      </c>
      <c r="J219" s="179" t="s">
        <v>502</v>
      </c>
      <c r="K219" s="179" t="s">
        <v>35</v>
      </c>
      <c r="L219" s="180" t="s">
        <v>40</v>
      </c>
      <c r="M219" s="148" t="s">
        <v>503</v>
      </c>
      <c r="N219" s="167" t="s">
        <v>47</v>
      </c>
      <c r="O219" s="159">
        <v>45622</v>
      </c>
      <c r="P219" s="155">
        <v>45623</v>
      </c>
      <c r="Q219" s="143" t="s">
        <v>508</v>
      </c>
      <c r="R219" s="141" t="s">
        <v>509</v>
      </c>
      <c r="S219" s="141" t="s">
        <v>506</v>
      </c>
      <c r="T219" s="181" t="str">
        <f t="shared" si="24"/>
        <v>&lt;2.8</v>
      </c>
      <c r="U219" s="181" t="str">
        <f t="shared" si="24"/>
        <v>&lt;3.2</v>
      </c>
      <c r="V219" s="181" t="str">
        <f t="shared" si="27"/>
        <v>&lt;6</v>
      </c>
      <c r="W219" s="145" t="str">
        <f t="shared" si="28"/>
        <v/>
      </c>
    </row>
    <row r="220" spans="1:23" x14ac:dyDescent="0.4">
      <c r="A220" s="83">
        <v>214</v>
      </c>
      <c r="B220" s="141" t="s">
        <v>510</v>
      </c>
      <c r="C220" s="145" t="s">
        <v>511</v>
      </c>
      <c r="D220" s="158" t="s">
        <v>472</v>
      </c>
      <c r="E220" s="13" t="s">
        <v>53</v>
      </c>
      <c r="F220" s="13" t="s">
        <v>512</v>
      </c>
      <c r="G220" s="144" t="s">
        <v>36</v>
      </c>
      <c r="H220" s="148" t="s">
        <v>86</v>
      </c>
      <c r="I220" s="71" t="s">
        <v>452</v>
      </c>
      <c r="J220" s="141" t="s">
        <v>88</v>
      </c>
      <c r="K220" s="141" t="s">
        <v>35</v>
      </c>
      <c r="L220" s="145" t="s">
        <v>40</v>
      </c>
      <c r="M220" s="13" t="s">
        <v>513</v>
      </c>
      <c r="N220" s="146" t="s">
        <v>42</v>
      </c>
      <c r="O220" s="182">
        <v>45625</v>
      </c>
      <c r="P220" s="183">
        <v>45625</v>
      </c>
      <c r="Q220" s="184" t="s">
        <v>514</v>
      </c>
      <c r="R220" s="184" t="s">
        <v>515</v>
      </c>
      <c r="S220" s="13" t="s">
        <v>516</v>
      </c>
      <c r="T220" s="150" t="str">
        <f t="shared" si="24"/>
        <v>&lt;3.08</v>
      </c>
      <c r="U220" s="150" t="str">
        <f t="shared" si="24"/>
        <v>&lt;3.49</v>
      </c>
      <c r="V220" s="151" t="str">
        <f t="shared" si="27"/>
        <v>&lt;6.6</v>
      </c>
      <c r="W220" s="145" t="str">
        <f t="shared" si="28"/>
        <v/>
      </c>
    </row>
    <row r="221" spans="1:23" x14ac:dyDescent="0.4">
      <c r="A221" s="83">
        <v>215</v>
      </c>
      <c r="B221" s="141" t="s">
        <v>510</v>
      </c>
      <c r="C221" s="11" t="s">
        <v>511</v>
      </c>
      <c r="D221" s="158" t="s">
        <v>424</v>
      </c>
      <c r="E221" s="13" t="s">
        <v>53</v>
      </c>
      <c r="F221" s="173" t="s">
        <v>517</v>
      </c>
      <c r="G221" s="185" t="s">
        <v>36</v>
      </c>
      <c r="H221" s="148" t="s">
        <v>86</v>
      </c>
      <c r="I221" s="83" t="s">
        <v>149</v>
      </c>
      <c r="J221" s="141" t="s">
        <v>88</v>
      </c>
      <c r="K221" s="141" t="s">
        <v>35</v>
      </c>
      <c r="L221" s="11" t="s">
        <v>40</v>
      </c>
      <c r="M221" s="13" t="s">
        <v>513</v>
      </c>
      <c r="N221" s="186" t="s">
        <v>42</v>
      </c>
      <c r="O221" s="182">
        <v>45625</v>
      </c>
      <c r="P221" s="183">
        <v>45625</v>
      </c>
      <c r="Q221" s="187" t="s">
        <v>518</v>
      </c>
      <c r="R221" s="187" t="s">
        <v>519</v>
      </c>
      <c r="S221" s="13" t="s">
        <v>520</v>
      </c>
      <c r="T221" s="150" t="str">
        <f t="shared" si="24"/>
        <v>&lt;3.39</v>
      </c>
      <c r="U221" s="150" t="str">
        <f t="shared" si="24"/>
        <v>&lt;3.26</v>
      </c>
      <c r="V221" s="151" t="str">
        <f t="shared" si="27"/>
        <v>&lt;6.7</v>
      </c>
      <c r="W221" s="145" t="str">
        <f t="shared" si="28"/>
        <v/>
      </c>
    </row>
    <row r="222" spans="1:23" ht="37.5" x14ac:dyDescent="0.4">
      <c r="A222" s="83">
        <v>216</v>
      </c>
      <c r="B222" s="141" t="s">
        <v>521</v>
      </c>
      <c r="C222" s="156" t="s">
        <v>521</v>
      </c>
      <c r="D222" s="188" t="s">
        <v>53</v>
      </c>
      <c r="E222" s="189" t="s">
        <v>53</v>
      </c>
      <c r="F222" s="190" t="s">
        <v>522</v>
      </c>
      <c r="G222" s="191" t="s">
        <v>523</v>
      </c>
      <c r="H222" s="188" t="s">
        <v>397</v>
      </c>
      <c r="I222" s="80" t="s">
        <v>524</v>
      </c>
      <c r="J222" s="189" t="s">
        <v>53</v>
      </c>
      <c r="K222" s="189" t="s">
        <v>53</v>
      </c>
      <c r="L222" s="190" t="s">
        <v>525</v>
      </c>
      <c r="M222" s="188" t="s">
        <v>526</v>
      </c>
      <c r="N222" s="192" t="s">
        <v>401</v>
      </c>
      <c r="O222" s="193">
        <v>45624</v>
      </c>
      <c r="P222" s="194">
        <v>45624</v>
      </c>
      <c r="Q222" s="195" t="s">
        <v>35</v>
      </c>
      <c r="R222" s="189" t="s">
        <v>35</v>
      </c>
      <c r="S222" s="189" t="s">
        <v>497</v>
      </c>
      <c r="T222" s="150" t="str">
        <f t="shared" si="24"/>
        <v>-</v>
      </c>
      <c r="U222" s="150" t="str">
        <f t="shared" si="24"/>
        <v>-</v>
      </c>
      <c r="V222" s="151" t="str">
        <f t="shared" si="27"/>
        <v>&lt;16</v>
      </c>
      <c r="W222" s="145" t="str">
        <f t="shared" si="28"/>
        <v/>
      </c>
    </row>
    <row r="223" spans="1:23" ht="37.5" x14ac:dyDescent="0.4">
      <c r="A223" s="83">
        <v>217</v>
      </c>
      <c r="B223" s="141" t="s">
        <v>521</v>
      </c>
      <c r="C223" s="145" t="s">
        <v>521</v>
      </c>
      <c r="D223" s="196" t="s">
        <v>53</v>
      </c>
      <c r="E223" s="189" t="s">
        <v>53</v>
      </c>
      <c r="F223" s="190" t="s">
        <v>527</v>
      </c>
      <c r="G223" s="191" t="s">
        <v>523</v>
      </c>
      <c r="H223" s="188" t="s">
        <v>397</v>
      </c>
      <c r="I223" s="80" t="s">
        <v>528</v>
      </c>
      <c r="J223" s="189" t="s">
        <v>53</v>
      </c>
      <c r="K223" s="189" t="s">
        <v>53</v>
      </c>
      <c r="L223" s="190" t="s">
        <v>525</v>
      </c>
      <c r="M223" s="188" t="s">
        <v>526</v>
      </c>
      <c r="N223" s="192" t="s">
        <v>401</v>
      </c>
      <c r="O223" s="193">
        <v>45624</v>
      </c>
      <c r="P223" s="194">
        <v>45624</v>
      </c>
      <c r="Q223" s="195" t="s">
        <v>35</v>
      </c>
      <c r="R223" s="188" t="s">
        <v>35</v>
      </c>
      <c r="S223" s="189" t="s">
        <v>497</v>
      </c>
      <c r="T223" s="150" t="str">
        <f t="shared" si="24"/>
        <v>-</v>
      </c>
      <c r="U223" s="150" t="str">
        <f t="shared" si="24"/>
        <v>-</v>
      </c>
      <c r="V223" s="151" t="str">
        <f t="shared" si="27"/>
        <v>&lt;16</v>
      </c>
      <c r="W223" s="145" t="str">
        <f t="shared" si="28"/>
        <v/>
      </c>
    </row>
    <row r="224" spans="1:23" ht="37.5" x14ac:dyDescent="0.4">
      <c r="A224" s="83">
        <v>218</v>
      </c>
      <c r="B224" s="141" t="s">
        <v>521</v>
      </c>
      <c r="C224" s="145" t="s">
        <v>521</v>
      </c>
      <c r="D224" s="189" t="s">
        <v>53</v>
      </c>
      <c r="E224" s="189" t="s">
        <v>53</v>
      </c>
      <c r="F224" s="190" t="s">
        <v>529</v>
      </c>
      <c r="G224" s="191" t="s">
        <v>523</v>
      </c>
      <c r="H224" s="188" t="s">
        <v>397</v>
      </c>
      <c r="I224" s="80" t="s">
        <v>530</v>
      </c>
      <c r="J224" s="189" t="s">
        <v>53</v>
      </c>
      <c r="K224" s="189" t="s">
        <v>53</v>
      </c>
      <c r="L224" s="190" t="s">
        <v>525</v>
      </c>
      <c r="M224" s="188" t="s">
        <v>526</v>
      </c>
      <c r="N224" s="192" t="s">
        <v>401</v>
      </c>
      <c r="O224" s="193">
        <v>45624</v>
      </c>
      <c r="P224" s="194">
        <v>45624</v>
      </c>
      <c r="Q224" s="195" t="s">
        <v>35</v>
      </c>
      <c r="R224" s="188" t="s">
        <v>35</v>
      </c>
      <c r="S224" s="189" t="s">
        <v>497</v>
      </c>
      <c r="T224" s="150" t="str">
        <f t="shared" si="24"/>
        <v>-</v>
      </c>
      <c r="U224" s="150" t="str">
        <f t="shared" si="24"/>
        <v>-</v>
      </c>
      <c r="V224" s="151" t="str">
        <f t="shared" si="27"/>
        <v>&lt;16</v>
      </c>
      <c r="W224" s="145" t="str">
        <f>IF(ISERROR(V224*1),"",IF(AND(H224="飲料水",V224&gt;=11),"○",IF(AND(H224="牛乳・乳児用食品",V224&gt;=51),"○",IF(AND(H224&lt;&gt;"",V224&gt;=110),"○",""))))</f>
        <v/>
      </c>
    </row>
    <row r="225" spans="1:23" ht="37.5" x14ac:dyDescent="0.4">
      <c r="A225" s="83">
        <v>219</v>
      </c>
      <c r="B225" s="141" t="s">
        <v>521</v>
      </c>
      <c r="C225" s="145" t="s">
        <v>521</v>
      </c>
      <c r="D225" s="189" t="s">
        <v>53</v>
      </c>
      <c r="E225" s="189" t="s">
        <v>53</v>
      </c>
      <c r="F225" s="197" t="s">
        <v>531</v>
      </c>
      <c r="G225" s="191" t="s">
        <v>523</v>
      </c>
      <c r="H225" s="188" t="s">
        <v>397</v>
      </c>
      <c r="I225" s="80" t="s">
        <v>532</v>
      </c>
      <c r="J225" s="189" t="s">
        <v>53</v>
      </c>
      <c r="K225" s="189" t="s">
        <v>53</v>
      </c>
      <c r="L225" s="197" t="s">
        <v>525</v>
      </c>
      <c r="M225" s="195" t="s">
        <v>526</v>
      </c>
      <c r="N225" s="192" t="s">
        <v>401</v>
      </c>
      <c r="O225" s="198">
        <v>45624</v>
      </c>
      <c r="P225" s="192">
        <v>45624</v>
      </c>
      <c r="Q225" s="195" t="s">
        <v>35</v>
      </c>
      <c r="R225" s="188" t="s">
        <v>35</v>
      </c>
      <c r="S225" s="189" t="s">
        <v>497</v>
      </c>
      <c r="T225" s="150" t="str">
        <f t="shared" si="24"/>
        <v>-</v>
      </c>
      <c r="U225" s="150" t="str">
        <f t="shared" si="24"/>
        <v>-</v>
      </c>
      <c r="V225" s="151" t="str">
        <f t="shared" si="27"/>
        <v>&lt;16</v>
      </c>
      <c r="W225" s="145" t="str">
        <f t="shared" ref="W225" si="29">IF(ISERROR(V225*1),"",IF(AND(H225="飲料水",V225&gt;=11),"○",IF(AND(H225="牛乳・乳児用食品",V225&gt;=51),"○",IF(AND(H225&lt;&gt;"",V225&gt;=110),"○",""))))</f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2"/>
  <conditionalFormatting sqref="V7:V11 V25:V154">
    <cfRule type="expression" dxfId="53" priority="54">
      <formula>$W7="○"</formula>
    </cfRule>
  </conditionalFormatting>
  <conditionalFormatting sqref="V12:V24">
    <cfRule type="expression" dxfId="52" priority="53">
      <formula>$W12="○"</formula>
    </cfRule>
  </conditionalFormatting>
  <conditionalFormatting sqref="Q9:R18">
    <cfRule type="cellIs" dxfId="51" priority="50" stopIfTrue="1" operator="between">
      <formula>100</formula>
      <formula>10000</formula>
    </cfRule>
    <cfRule type="cellIs" dxfId="50" priority="52" stopIfTrue="1" operator="lessThan">
      <formula>10</formula>
    </cfRule>
  </conditionalFormatting>
  <conditionalFormatting sqref="S9:S18">
    <cfRule type="cellIs" dxfId="49" priority="51" stopIfTrue="1" operator="lessThan">
      <formula>9.95</formula>
    </cfRule>
  </conditionalFormatting>
  <conditionalFormatting sqref="S9:S18">
    <cfRule type="cellIs" dxfId="48" priority="49" stopIfTrue="1" operator="between">
      <formula>100</formula>
      <formula>10000</formula>
    </cfRule>
  </conditionalFormatting>
  <conditionalFormatting sqref="S59:S89">
    <cfRule type="expression" dxfId="47" priority="48">
      <formula>$W59="○"</formula>
    </cfRule>
  </conditionalFormatting>
  <conditionalFormatting sqref="V155">
    <cfRule type="expression" dxfId="46" priority="47">
      <formula>$W155="○"</formula>
    </cfRule>
  </conditionalFormatting>
  <conditionalFormatting sqref="V156">
    <cfRule type="expression" dxfId="45" priority="46">
      <formula>$W156="○"</formula>
    </cfRule>
  </conditionalFormatting>
  <conditionalFormatting sqref="V157">
    <cfRule type="expression" dxfId="44" priority="45">
      <formula>$W157="○"</formula>
    </cfRule>
  </conditionalFormatting>
  <conditionalFormatting sqref="V158">
    <cfRule type="expression" dxfId="43" priority="44">
      <formula>$W158="○"</formula>
    </cfRule>
  </conditionalFormatting>
  <conditionalFormatting sqref="V159">
    <cfRule type="expression" dxfId="42" priority="43">
      <formula>$W159="○"</formula>
    </cfRule>
  </conditionalFormatting>
  <conditionalFormatting sqref="V160">
    <cfRule type="expression" dxfId="41" priority="42">
      <formula>$W160="○"</formula>
    </cfRule>
  </conditionalFormatting>
  <conditionalFormatting sqref="V161">
    <cfRule type="expression" dxfId="40" priority="41">
      <formula>$W161="○"</formula>
    </cfRule>
  </conditionalFormatting>
  <conditionalFormatting sqref="V162">
    <cfRule type="expression" dxfId="39" priority="40">
      <formula>$W162="○"</formula>
    </cfRule>
  </conditionalFormatting>
  <conditionalFormatting sqref="V163">
    <cfRule type="expression" dxfId="38" priority="39">
      <formula>$W163="○"</formula>
    </cfRule>
  </conditionalFormatting>
  <conditionalFormatting sqref="V164">
    <cfRule type="expression" dxfId="37" priority="38">
      <formula>$W164="○"</formula>
    </cfRule>
  </conditionalFormatting>
  <conditionalFormatting sqref="V165">
    <cfRule type="expression" dxfId="36" priority="37">
      <formula>$W165="○"</formula>
    </cfRule>
  </conditionalFormatting>
  <conditionalFormatting sqref="V166">
    <cfRule type="expression" dxfId="35" priority="36">
      <formula>$W166="○"</formula>
    </cfRule>
  </conditionalFormatting>
  <conditionalFormatting sqref="V167">
    <cfRule type="expression" dxfId="34" priority="35">
      <formula>$W167="○"</formula>
    </cfRule>
  </conditionalFormatting>
  <conditionalFormatting sqref="V168">
    <cfRule type="expression" dxfId="33" priority="34">
      <formula>$W168="○"</formula>
    </cfRule>
  </conditionalFormatting>
  <conditionalFormatting sqref="V169">
    <cfRule type="expression" dxfId="32" priority="33">
      <formula>$W169="○"</formula>
    </cfRule>
  </conditionalFormatting>
  <conditionalFormatting sqref="V170">
    <cfRule type="expression" dxfId="31" priority="32">
      <formula>$W170="○"</formula>
    </cfRule>
  </conditionalFormatting>
  <conditionalFormatting sqref="V171">
    <cfRule type="expression" dxfId="30" priority="31">
      <formula>$W171="○"</formula>
    </cfRule>
  </conditionalFormatting>
  <conditionalFormatting sqref="V172">
    <cfRule type="expression" dxfId="29" priority="30">
      <formula>$W172="○"</formula>
    </cfRule>
  </conditionalFormatting>
  <conditionalFormatting sqref="V173">
    <cfRule type="expression" dxfId="28" priority="29">
      <formula>$W173="○"</formula>
    </cfRule>
  </conditionalFormatting>
  <conditionalFormatting sqref="V174">
    <cfRule type="expression" dxfId="27" priority="28">
      <formula>$W174="○"</formula>
    </cfRule>
  </conditionalFormatting>
  <conditionalFormatting sqref="V175">
    <cfRule type="expression" dxfId="26" priority="27">
      <formula>$W175="○"</formula>
    </cfRule>
  </conditionalFormatting>
  <conditionalFormatting sqref="V176">
    <cfRule type="expression" dxfId="25" priority="26">
      <formula>$W176="○"</formula>
    </cfRule>
  </conditionalFormatting>
  <conditionalFormatting sqref="V177">
    <cfRule type="expression" dxfId="24" priority="25">
      <formula>$W177="○"</formula>
    </cfRule>
  </conditionalFormatting>
  <conditionalFormatting sqref="V178">
    <cfRule type="expression" dxfId="23" priority="24">
      <formula>$W178="○"</formula>
    </cfRule>
  </conditionalFormatting>
  <conditionalFormatting sqref="V179">
    <cfRule type="expression" dxfId="22" priority="23">
      <formula>$W179="○"</formula>
    </cfRule>
  </conditionalFormatting>
  <conditionalFormatting sqref="V180">
    <cfRule type="expression" dxfId="21" priority="22">
      <formula>$W180="○"</formula>
    </cfRule>
  </conditionalFormatting>
  <conditionalFormatting sqref="V181">
    <cfRule type="expression" dxfId="20" priority="21">
      <formula>$W181="○"</formula>
    </cfRule>
  </conditionalFormatting>
  <conditionalFormatting sqref="V182">
    <cfRule type="expression" dxfId="19" priority="20">
      <formula>$W182="○"</formula>
    </cfRule>
  </conditionalFormatting>
  <conditionalFormatting sqref="V183">
    <cfRule type="expression" dxfId="18" priority="19">
      <formula>$W183="○"</formula>
    </cfRule>
  </conditionalFormatting>
  <conditionalFormatting sqref="V184">
    <cfRule type="expression" dxfId="17" priority="18">
      <formula>$W184="○"</formula>
    </cfRule>
  </conditionalFormatting>
  <conditionalFormatting sqref="V185">
    <cfRule type="expression" dxfId="16" priority="17">
      <formula>$W185="○"</formula>
    </cfRule>
  </conditionalFormatting>
  <conditionalFormatting sqref="V186">
    <cfRule type="expression" dxfId="15" priority="16">
      <formula>$W186="○"</formula>
    </cfRule>
  </conditionalFormatting>
  <conditionalFormatting sqref="V187">
    <cfRule type="expression" dxfId="14" priority="15">
      <formula>$W187="○"</formula>
    </cfRule>
  </conditionalFormatting>
  <conditionalFormatting sqref="V188">
    <cfRule type="expression" dxfId="13" priority="14">
      <formula>$W188="○"</formula>
    </cfRule>
  </conditionalFormatting>
  <conditionalFormatting sqref="V189">
    <cfRule type="expression" dxfId="12" priority="13">
      <formula>$W189="○"</formula>
    </cfRule>
  </conditionalFormatting>
  <conditionalFormatting sqref="V190">
    <cfRule type="expression" dxfId="11" priority="12">
      <formula>$W190="○"</formula>
    </cfRule>
  </conditionalFormatting>
  <conditionalFormatting sqref="V191">
    <cfRule type="expression" dxfId="10" priority="11">
      <formula>$W191="○"</formula>
    </cfRule>
  </conditionalFormatting>
  <conditionalFormatting sqref="V192:V195">
    <cfRule type="expression" dxfId="9" priority="10">
      <formula>$W192="○"</formula>
    </cfRule>
  </conditionalFormatting>
  <conditionalFormatting sqref="V196">
    <cfRule type="expression" dxfId="8" priority="9">
      <formula>$W196="○"</formula>
    </cfRule>
  </conditionalFormatting>
  <conditionalFormatting sqref="V197">
    <cfRule type="expression" dxfId="7" priority="8">
      <formula>$W197="○"</formula>
    </cfRule>
  </conditionalFormatting>
  <conditionalFormatting sqref="V198:V204">
    <cfRule type="expression" dxfId="6" priority="7">
      <formula>#REF!="○"</formula>
    </cfRule>
  </conditionalFormatting>
  <conditionalFormatting sqref="V205:V214">
    <cfRule type="expression" dxfId="5" priority="6">
      <formula>$W205="○"</formula>
    </cfRule>
  </conditionalFormatting>
  <conditionalFormatting sqref="V215:V216">
    <cfRule type="expression" dxfId="4" priority="5">
      <formula>$W215="○"</formula>
    </cfRule>
  </conditionalFormatting>
  <conditionalFormatting sqref="V217">
    <cfRule type="expression" dxfId="3" priority="4">
      <formula>$W217="○"</formula>
    </cfRule>
  </conditionalFormatting>
  <conditionalFormatting sqref="V218:V219">
    <cfRule type="expression" dxfId="2" priority="3">
      <formula>$W218="○"</formula>
    </cfRule>
  </conditionalFormatting>
  <conditionalFormatting sqref="V220:V221">
    <cfRule type="expression" dxfId="1" priority="2">
      <formula>$W220="○"</formula>
    </cfRule>
  </conditionalFormatting>
  <conditionalFormatting sqref="V222:V225">
    <cfRule type="expression" dxfId="0" priority="1">
      <formula>$W222="○"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2024-12-03T01:00:23Z</dcterms:modified>
</cp:coreProperties>
</file>