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3E3827A-9910-4C7E-B136-30D55E8A0A8E}" xr6:coauthVersionLast="47" xr6:coauthVersionMax="47" xr10:uidLastSave="{00000000-0000-0000-0000-000000000000}"/>
  <bookViews>
    <workbookView xWindow="390" yWindow="0" windowWidth="22125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38" i="1" l="1"/>
  <c r="T238" i="1"/>
  <c r="V238" i="1" s="1"/>
  <c r="W238" i="1" s="1"/>
  <c r="U237" i="1"/>
  <c r="T237" i="1"/>
  <c r="U236" i="1"/>
  <c r="T236" i="1"/>
  <c r="V236" i="1" s="1"/>
  <c r="W236" i="1" s="1"/>
  <c r="U235" i="1"/>
  <c r="T235" i="1"/>
  <c r="U234" i="1"/>
  <c r="T234" i="1"/>
  <c r="U233" i="1"/>
  <c r="T233" i="1"/>
  <c r="U232" i="1"/>
  <c r="T232" i="1"/>
  <c r="V232" i="1" s="1"/>
  <c r="W232" i="1" s="1"/>
  <c r="U231" i="1"/>
  <c r="T231" i="1"/>
  <c r="U230" i="1"/>
  <c r="T230" i="1"/>
  <c r="V230" i="1" s="1"/>
  <c r="U229" i="1"/>
  <c r="T229" i="1"/>
  <c r="U228" i="1"/>
  <c r="T228" i="1"/>
  <c r="V228" i="1" s="1"/>
  <c r="U227" i="1"/>
  <c r="T227" i="1"/>
  <c r="U226" i="1"/>
  <c r="T226" i="1"/>
  <c r="V226" i="1" s="1"/>
  <c r="U225" i="1"/>
  <c r="T225" i="1"/>
  <c r="U224" i="1"/>
  <c r="T224" i="1"/>
  <c r="V224" i="1" s="1"/>
  <c r="U223" i="1"/>
  <c r="T223" i="1"/>
  <c r="U222" i="1"/>
  <c r="T222" i="1"/>
  <c r="V222" i="1" s="1"/>
  <c r="U221" i="1"/>
  <c r="T221" i="1"/>
  <c r="U220" i="1"/>
  <c r="T220" i="1"/>
  <c r="V220" i="1" s="1"/>
  <c r="U219" i="1"/>
  <c r="T219" i="1"/>
  <c r="U218" i="1"/>
  <c r="T218" i="1"/>
  <c r="V218" i="1" s="1"/>
  <c r="U217" i="1"/>
  <c r="T217" i="1"/>
  <c r="U216" i="1"/>
  <c r="T216" i="1"/>
  <c r="V216" i="1" s="1"/>
  <c r="U215" i="1"/>
  <c r="T215" i="1"/>
  <c r="U214" i="1"/>
  <c r="T214" i="1"/>
  <c r="V214" i="1" s="1"/>
  <c r="U213" i="1"/>
  <c r="T213" i="1"/>
  <c r="U212" i="1"/>
  <c r="T212" i="1"/>
  <c r="V212" i="1" s="1"/>
  <c r="U206" i="1"/>
  <c r="T206" i="1"/>
  <c r="U205" i="1"/>
  <c r="T205" i="1"/>
  <c r="V205" i="1" s="1"/>
  <c r="W205" i="1" s="1"/>
  <c r="U204" i="1"/>
  <c r="T204" i="1"/>
  <c r="U203" i="1"/>
  <c r="T203" i="1"/>
  <c r="U202" i="1"/>
  <c r="T202" i="1"/>
  <c r="V202" i="1" s="1"/>
  <c r="W202" i="1" s="1"/>
  <c r="U201" i="1"/>
  <c r="T201" i="1"/>
  <c r="V201" i="1" s="1"/>
  <c r="W201" i="1" s="1"/>
  <c r="U200" i="1"/>
  <c r="T200" i="1"/>
  <c r="U199" i="1"/>
  <c r="T199" i="1"/>
  <c r="U198" i="1"/>
  <c r="T198" i="1"/>
  <c r="W190" i="1"/>
  <c r="W189" i="1"/>
  <c r="W188" i="1"/>
  <c r="W187" i="1"/>
  <c r="W186" i="1"/>
  <c r="W185" i="1"/>
  <c r="W184" i="1"/>
  <c r="W183" i="1"/>
  <c r="W182" i="1"/>
  <c r="W181" i="1"/>
  <c r="U180" i="1"/>
  <c r="T180" i="1"/>
  <c r="U179" i="1"/>
  <c r="T179" i="1"/>
  <c r="U178" i="1"/>
  <c r="T178" i="1"/>
  <c r="U177" i="1"/>
  <c r="T177" i="1"/>
  <c r="V177" i="1" s="1"/>
  <c r="W177" i="1" s="1"/>
  <c r="U176" i="1"/>
  <c r="T176" i="1"/>
  <c r="U175" i="1"/>
  <c r="T175" i="1"/>
  <c r="V164" i="1"/>
  <c r="U164" i="1"/>
  <c r="T164" i="1"/>
  <c r="V163" i="1"/>
  <c r="U163" i="1"/>
  <c r="T163" i="1"/>
  <c r="V162" i="1"/>
  <c r="U162" i="1"/>
  <c r="T162" i="1"/>
  <c r="V161" i="1"/>
  <c r="U161" i="1"/>
  <c r="T161" i="1"/>
  <c r="V160" i="1"/>
  <c r="U160" i="1"/>
  <c r="T160" i="1"/>
  <c r="V159" i="1"/>
  <c r="U159" i="1"/>
  <c r="T159" i="1"/>
  <c r="V158" i="1"/>
  <c r="U158" i="1"/>
  <c r="T158" i="1"/>
  <c r="V157" i="1"/>
  <c r="U157" i="1"/>
  <c r="T157" i="1"/>
  <c r="V156" i="1"/>
  <c r="U156" i="1"/>
  <c r="T156" i="1"/>
  <c r="V155" i="1"/>
  <c r="U155" i="1"/>
  <c r="T155" i="1"/>
  <c r="V154" i="1"/>
  <c r="U154" i="1"/>
  <c r="T154" i="1"/>
  <c r="V153" i="1"/>
  <c r="U153" i="1"/>
  <c r="T153" i="1"/>
  <c r="V152" i="1"/>
  <c r="U152" i="1"/>
  <c r="T152" i="1"/>
  <c r="V151" i="1"/>
  <c r="U151" i="1"/>
  <c r="T151" i="1"/>
  <c r="V150" i="1"/>
  <c r="U150" i="1"/>
  <c r="T150" i="1"/>
  <c r="V149" i="1"/>
  <c r="U149" i="1"/>
  <c r="T149" i="1"/>
  <c r="V148" i="1"/>
  <c r="U148" i="1"/>
  <c r="T148" i="1"/>
  <c r="V147" i="1"/>
  <c r="U147" i="1"/>
  <c r="T147" i="1"/>
  <c r="V146" i="1"/>
  <c r="U146" i="1"/>
  <c r="T146" i="1"/>
  <c r="V145" i="1"/>
  <c r="U145" i="1"/>
  <c r="T145" i="1"/>
  <c r="U144" i="1"/>
  <c r="T144" i="1"/>
  <c r="V144" i="1" s="1"/>
  <c r="U143" i="1"/>
  <c r="V143" i="1" s="1"/>
  <c r="T143" i="1"/>
  <c r="U142" i="1"/>
  <c r="T142" i="1"/>
  <c r="U141" i="1"/>
  <c r="T141" i="1"/>
  <c r="U140" i="1"/>
  <c r="T140" i="1"/>
  <c r="V140" i="1" s="1"/>
  <c r="U139" i="1"/>
  <c r="V139" i="1" s="1"/>
  <c r="T139" i="1"/>
  <c r="U138" i="1"/>
  <c r="V138" i="1" s="1"/>
  <c r="T138" i="1"/>
  <c r="U137" i="1"/>
  <c r="T137" i="1"/>
  <c r="U136" i="1"/>
  <c r="T136" i="1"/>
  <c r="V136" i="1" s="1"/>
  <c r="U135" i="1"/>
  <c r="T135" i="1"/>
  <c r="U134" i="1"/>
  <c r="V134" i="1" s="1"/>
  <c r="W134" i="1" s="1"/>
  <c r="T134" i="1"/>
  <c r="U133" i="1"/>
  <c r="T133" i="1"/>
  <c r="U132" i="1"/>
  <c r="T132" i="1"/>
  <c r="V132" i="1" s="1"/>
  <c r="C132" i="1"/>
  <c r="U131" i="1"/>
  <c r="T131" i="1"/>
  <c r="V131" i="1" s="1"/>
  <c r="C131" i="1"/>
  <c r="U130" i="1"/>
  <c r="T130" i="1"/>
  <c r="C130" i="1"/>
  <c r="U129" i="1"/>
  <c r="T129" i="1"/>
  <c r="C129" i="1"/>
  <c r="U128" i="1"/>
  <c r="T128" i="1"/>
  <c r="C128" i="1"/>
  <c r="U127" i="1"/>
  <c r="T127" i="1"/>
  <c r="C127" i="1"/>
  <c r="U126" i="1"/>
  <c r="T126" i="1"/>
  <c r="C126" i="1"/>
  <c r="U125" i="1"/>
  <c r="T125" i="1"/>
  <c r="C125" i="1"/>
  <c r="U124" i="1"/>
  <c r="T124" i="1"/>
  <c r="C124" i="1"/>
  <c r="U123" i="1"/>
  <c r="T123" i="1"/>
  <c r="V123" i="1" s="1"/>
  <c r="C123" i="1"/>
  <c r="U122" i="1"/>
  <c r="T122" i="1"/>
  <c r="C122" i="1"/>
  <c r="U121" i="1"/>
  <c r="T121" i="1"/>
  <c r="C121" i="1"/>
  <c r="U120" i="1"/>
  <c r="T120" i="1"/>
  <c r="C120" i="1"/>
  <c r="U119" i="1"/>
  <c r="T119" i="1"/>
  <c r="V119" i="1" s="1"/>
  <c r="C119" i="1"/>
  <c r="U118" i="1"/>
  <c r="T118" i="1"/>
  <c r="C118" i="1"/>
  <c r="U117" i="1"/>
  <c r="T117" i="1"/>
  <c r="C117" i="1"/>
  <c r="U116" i="1"/>
  <c r="T116" i="1"/>
  <c r="C116" i="1"/>
  <c r="U115" i="1"/>
  <c r="T115" i="1"/>
  <c r="C115" i="1"/>
  <c r="U114" i="1"/>
  <c r="T114" i="1"/>
  <c r="C114" i="1"/>
  <c r="U113" i="1"/>
  <c r="T113" i="1"/>
  <c r="C113" i="1"/>
  <c r="U112" i="1"/>
  <c r="T112" i="1"/>
  <c r="C112" i="1"/>
  <c r="U111" i="1"/>
  <c r="T111" i="1"/>
  <c r="V111" i="1" s="1"/>
  <c r="C111" i="1"/>
  <c r="U110" i="1"/>
  <c r="T110" i="1"/>
  <c r="C110" i="1"/>
  <c r="U109" i="1"/>
  <c r="T109" i="1"/>
  <c r="C109" i="1"/>
  <c r="U108" i="1"/>
  <c r="T108" i="1"/>
  <c r="C108" i="1"/>
  <c r="U107" i="1"/>
  <c r="T107" i="1"/>
  <c r="V107" i="1" s="1"/>
  <c r="C107" i="1"/>
  <c r="U106" i="1"/>
  <c r="T106" i="1"/>
  <c r="V106" i="1" s="1"/>
  <c r="C106" i="1"/>
  <c r="U105" i="1"/>
  <c r="T105" i="1"/>
  <c r="C105" i="1"/>
  <c r="U104" i="1"/>
  <c r="V104" i="1" s="1"/>
  <c r="T104" i="1"/>
  <c r="C104" i="1"/>
  <c r="U103" i="1"/>
  <c r="T103" i="1"/>
  <c r="V103" i="1" s="1"/>
  <c r="C103" i="1"/>
  <c r="U102" i="1"/>
  <c r="T102" i="1"/>
  <c r="C102" i="1"/>
  <c r="U101" i="1"/>
  <c r="T101" i="1"/>
  <c r="C101" i="1"/>
  <c r="U100" i="1"/>
  <c r="V100" i="1" s="1"/>
  <c r="T100" i="1"/>
  <c r="C100" i="1"/>
  <c r="U99" i="1"/>
  <c r="T99" i="1"/>
  <c r="C99" i="1"/>
  <c r="U98" i="1"/>
  <c r="T98" i="1"/>
  <c r="C98" i="1"/>
  <c r="U97" i="1"/>
  <c r="T97" i="1"/>
  <c r="V97" i="1" s="1"/>
  <c r="C97" i="1"/>
  <c r="U96" i="1"/>
  <c r="V96" i="1" s="1"/>
  <c r="T96" i="1"/>
  <c r="C96" i="1"/>
  <c r="U95" i="1"/>
  <c r="T95" i="1"/>
  <c r="V95" i="1" s="1"/>
  <c r="C95" i="1"/>
  <c r="U94" i="1"/>
  <c r="T94" i="1"/>
  <c r="C94" i="1"/>
  <c r="U93" i="1"/>
  <c r="T93" i="1"/>
  <c r="C93" i="1"/>
  <c r="U92" i="1"/>
  <c r="T92" i="1"/>
  <c r="C92" i="1"/>
  <c r="U91" i="1"/>
  <c r="T91" i="1"/>
  <c r="C91" i="1"/>
  <c r="U90" i="1"/>
  <c r="T90" i="1"/>
  <c r="V90" i="1" s="1"/>
  <c r="C90" i="1"/>
  <c r="U89" i="1"/>
  <c r="T89" i="1"/>
  <c r="V89" i="1" s="1"/>
  <c r="C89" i="1"/>
  <c r="U88" i="1"/>
  <c r="T88" i="1"/>
  <c r="C88" i="1"/>
  <c r="U87" i="1"/>
  <c r="T87" i="1"/>
  <c r="V87" i="1" s="1"/>
  <c r="C87" i="1"/>
  <c r="U86" i="1"/>
  <c r="T86" i="1"/>
  <c r="C86" i="1"/>
  <c r="U85" i="1"/>
  <c r="T85" i="1"/>
  <c r="C85" i="1"/>
  <c r="U84" i="1"/>
  <c r="T84" i="1"/>
  <c r="C84" i="1"/>
  <c r="U83" i="1"/>
  <c r="T83" i="1"/>
  <c r="V83" i="1" s="1"/>
  <c r="C83" i="1"/>
  <c r="U82" i="1"/>
  <c r="T82" i="1"/>
  <c r="C82" i="1"/>
  <c r="U81" i="1"/>
  <c r="T81" i="1"/>
  <c r="C81" i="1"/>
  <c r="U80" i="1"/>
  <c r="V80" i="1" s="1"/>
  <c r="T80" i="1"/>
  <c r="C80" i="1"/>
  <c r="U79" i="1"/>
  <c r="T79" i="1"/>
  <c r="V79" i="1" s="1"/>
  <c r="C79" i="1"/>
  <c r="U78" i="1"/>
  <c r="T78" i="1"/>
  <c r="C78" i="1"/>
  <c r="U77" i="1"/>
  <c r="T77" i="1"/>
  <c r="C77" i="1"/>
  <c r="U76" i="1"/>
  <c r="V76" i="1" s="1"/>
  <c r="T76" i="1"/>
  <c r="C76" i="1"/>
  <c r="U75" i="1"/>
  <c r="T75" i="1"/>
  <c r="C75" i="1"/>
  <c r="U74" i="1"/>
  <c r="T74" i="1"/>
  <c r="V74" i="1" s="1"/>
  <c r="C74" i="1"/>
  <c r="U73" i="1"/>
  <c r="T73" i="1"/>
  <c r="C73" i="1"/>
  <c r="U72" i="1"/>
  <c r="T72" i="1"/>
  <c r="C72" i="1"/>
  <c r="U71" i="1"/>
  <c r="T71" i="1"/>
  <c r="C71" i="1"/>
  <c r="U70" i="1"/>
  <c r="T70" i="1"/>
  <c r="C70" i="1"/>
  <c r="U69" i="1"/>
  <c r="T69" i="1"/>
  <c r="C69" i="1"/>
  <c r="U68" i="1"/>
  <c r="V68" i="1" s="1"/>
  <c r="T68" i="1"/>
  <c r="C68" i="1"/>
  <c r="U67" i="1"/>
  <c r="T67" i="1"/>
  <c r="V67" i="1" s="1"/>
  <c r="C67" i="1"/>
  <c r="U66" i="1"/>
  <c r="T66" i="1"/>
  <c r="V66" i="1" s="1"/>
  <c r="C66" i="1"/>
  <c r="U65" i="1"/>
  <c r="T65" i="1"/>
  <c r="V65" i="1" s="1"/>
  <c r="C65" i="1"/>
  <c r="U64" i="1"/>
  <c r="V64" i="1" s="1"/>
  <c r="T64" i="1"/>
  <c r="C64" i="1"/>
  <c r="U63" i="1"/>
  <c r="V63" i="1" s="1"/>
  <c r="T63" i="1"/>
  <c r="C63" i="1"/>
  <c r="U62" i="1"/>
  <c r="T62" i="1"/>
  <c r="V62" i="1" s="1"/>
  <c r="C62" i="1"/>
  <c r="U61" i="1"/>
  <c r="T61" i="1"/>
  <c r="V61" i="1" s="1"/>
  <c r="C61" i="1"/>
  <c r="U60" i="1"/>
  <c r="T60" i="1"/>
  <c r="C60" i="1"/>
  <c r="U59" i="1"/>
  <c r="T59" i="1"/>
  <c r="C59" i="1"/>
  <c r="U58" i="1"/>
  <c r="T58" i="1"/>
  <c r="C58" i="1"/>
  <c r="U57" i="1"/>
  <c r="T57" i="1"/>
  <c r="C57" i="1"/>
  <c r="U56" i="1"/>
  <c r="T56" i="1"/>
  <c r="V56" i="1" s="1"/>
  <c r="W56" i="1" s="1"/>
  <c r="C56" i="1"/>
  <c r="U55" i="1"/>
  <c r="T55" i="1"/>
  <c r="V55" i="1" s="1"/>
  <c r="W55" i="1" s="1"/>
  <c r="C55" i="1"/>
  <c r="U54" i="1"/>
  <c r="V54" i="1" s="1"/>
  <c r="W54" i="1" s="1"/>
  <c r="T54" i="1"/>
  <c r="C54" i="1"/>
  <c r="U53" i="1"/>
  <c r="T53" i="1"/>
  <c r="C53" i="1"/>
  <c r="U52" i="1"/>
  <c r="V52" i="1" s="1"/>
  <c r="W52" i="1" s="1"/>
  <c r="T52" i="1"/>
  <c r="C52" i="1"/>
  <c r="U51" i="1"/>
  <c r="T51" i="1"/>
  <c r="C51" i="1"/>
  <c r="U50" i="1"/>
  <c r="T50" i="1"/>
  <c r="C50" i="1"/>
  <c r="U49" i="1"/>
  <c r="T49" i="1"/>
  <c r="V49" i="1" s="1"/>
  <c r="W49" i="1" s="1"/>
  <c r="C49" i="1"/>
  <c r="U48" i="1"/>
  <c r="T48" i="1"/>
  <c r="V48" i="1" s="1"/>
  <c r="W48" i="1" s="1"/>
  <c r="C48" i="1"/>
  <c r="U47" i="1"/>
  <c r="T47" i="1"/>
  <c r="V47" i="1" s="1"/>
  <c r="W47" i="1" s="1"/>
  <c r="C47" i="1"/>
  <c r="U46" i="1"/>
  <c r="T46" i="1"/>
  <c r="C46" i="1"/>
  <c r="U45" i="1"/>
  <c r="T45" i="1"/>
  <c r="C45" i="1"/>
  <c r="U44" i="1"/>
  <c r="T44" i="1"/>
  <c r="C44" i="1"/>
  <c r="U43" i="1"/>
  <c r="T43" i="1"/>
  <c r="C43" i="1"/>
  <c r="U42" i="1"/>
  <c r="T42" i="1"/>
  <c r="C42" i="1"/>
  <c r="U41" i="1"/>
  <c r="T41" i="1"/>
  <c r="V41" i="1" s="1"/>
  <c r="W41" i="1" s="1"/>
  <c r="C41" i="1"/>
  <c r="U40" i="1"/>
  <c r="T40" i="1"/>
  <c r="V40" i="1" s="1"/>
  <c r="W40" i="1" s="1"/>
  <c r="C40" i="1"/>
  <c r="U39" i="1"/>
  <c r="T39" i="1"/>
  <c r="C39" i="1"/>
  <c r="U38" i="1"/>
  <c r="T38" i="1"/>
  <c r="C38" i="1"/>
  <c r="U37" i="1"/>
  <c r="T37" i="1"/>
  <c r="C37" i="1"/>
  <c r="U36" i="1"/>
  <c r="T36" i="1"/>
  <c r="V36" i="1" s="1"/>
  <c r="W36" i="1" s="1"/>
  <c r="C36" i="1"/>
  <c r="U35" i="1"/>
  <c r="T35" i="1"/>
  <c r="V35" i="1" s="1"/>
  <c r="W35" i="1" s="1"/>
  <c r="C35" i="1"/>
  <c r="U34" i="1"/>
  <c r="T34" i="1"/>
  <c r="V34" i="1" s="1"/>
  <c r="W34" i="1" s="1"/>
  <c r="C34" i="1"/>
  <c r="U33" i="1"/>
  <c r="T33" i="1"/>
  <c r="C33" i="1"/>
  <c r="U32" i="1"/>
  <c r="T32" i="1"/>
  <c r="V32" i="1" s="1"/>
  <c r="W32" i="1" s="1"/>
  <c r="C32" i="1"/>
  <c r="U31" i="1"/>
  <c r="T31" i="1"/>
  <c r="C31" i="1"/>
  <c r="U30" i="1"/>
  <c r="T30" i="1"/>
  <c r="C30" i="1"/>
  <c r="U29" i="1"/>
  <c r="V29" i="1" s="1"/>
  <c r="W29" i="1" s="1"/>
  <c r="T29" i="1"/>
  <c r="C29" i="1"/>
  <c r="U28" i="1"/>
  <c r="T28" i="1"/>
  <c r="V28" i="1" s="1"/>
  <c r="W28" i="1" s="1"/>
  <c r="C28" i="1"/>
  <c r="U27" i="1"/>
  <c r="T27" i="1"/>
  <c r="C27" i="1"/>
  <c r="U26" i="1"/>
  <c r="T26" i="1"/>
  <c r="V26" i="1" s="1"/>
  <c r="W26" i="1" s="1"/>
  <c r="C26" i="1"/>
  <c r="U25" i="1"/>
  <c r="T25" i="1"/>
  <c r="C25" i="1"/>
  <c r="U24" i="1"/>
  <c r="T24" i="1"/>
  <c r="V24" i="1" s="1"/>
  <c r="W24" i="1" s="1"/>
  <c r="U23" i="1"/>
  <c r="T23" i="1"/>
  <c r="V23" i="1" s="1"/>
  <c r="W23" i="1" s="1"/>
  <c r="U22" i="1"/>
  <c r="T22" i="1"/>
  <c r="U21" i="1"/>
  <c r="T21" i="1"/>
  <c r="V21" i="1" s="1"/>
  <c r="W21" i="1" s="1"/>
  <c r="U20" i="1"/>
  <c r="T20" i="1"/>
  <c r="V20" i="1" s="1"/>
  <c r="W20" i="1" s="1"/>
  <c r="U19" i="1"/>
  <c r="T19" i="1"/>
  <c r="U18" i="1"/>
  <c r="T18" i="1"/>
  <c r="U17" i="1"/>
  <c r="T17" i="1"/>
  <c r="V17" i="1" s="1"/>
  <c r="W17" i="1" s="1"/>
  <c r="U16" i="1"/>
  <c r="T16" i="1"/>
  <c r="V16" i="1" s="1"/>
  <c r="W16" i="1" s="1"/>
  <c r="U15" i="1"/>
  <c r="T15" i="1"/>
  <c r="U14" i="1"/>
  <c r="T14" i="1"/>
  <c r="U13" i="1"/>
  <c r="V13" i="1" s="1"/>
  <c r="W13" i="1" s="1"/>
  <c r="T13" i="1"/>
  <c r="U12" i="1"/>
  <c r="T12" i="1"/>
  <c r="U11" i="1"/>
  <c r="T11" i="1"/>
  <c r="U10" i="1"/>
  <c r="T10" i="1"/>
  <c r="U9" i="1"/>
  <c r="T9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U7" i="1"/>
  <c r="T7" i="1"/>
  <c r="V9" i="1" l="1"/>
  <c r="W9" i="1" s="1"/>
  <c r="V42" i="1"/>
  <c r="W42" i="1" s="1"/>
  <c r="V50" i="1"/>
  <c r="W50" i="1" s="1"/>
  <c r="V105" i="1"/>
  <c r="V108" i="1"/>
  <c r="V126" i="1"/>
  <c r="V175" i="1"/>
  <c r="V178" i="1"/>
  <c r="W178" i="1" s="1"/>
  <c r="V198" i="1"/>
  <c r="W198" i="1" s="1"/>
  <c r="V206" i="1"/>
  <c r="V215" i="1"/>
  <c r="V219" i="1"/>
  <c r="V223" i="1"/>
  <c r="V227" i="1"/>
  <c r="V231" i="1"/>
  <c r="W231" i="1" s="1"/>
  <c r="V45" i="1"/>
  <c r="W45" i="1" s="1"/>
  <c r="V53" i="1"/>
  <c r="W53" i="1" s="1"/>
  <c r="V116" i="1"/>
  <c r="V176" i="1"/>
  <c r="W176" i="1" s="1"/>
  <c r="V179" i="1"/>
  <c r="V199" i="1"/>
  <c r="W199" i="1" s="1"/>
  <c r="V71" i="1"/>
  <c r="V22" i="1"/>
  <c r="W22" i="1" s="1"/>
  <c r="V25" i="1"/>
  <c r="W25" i="1" s="1"/>
  <c r="V30" i="1"/>
  <c r="W30" i="1" s="1"/>
  <c r="V38" i="1"/>
  <c r="W38" i="1" s="1"/>
  <c r="V69" i="1"/>
  <c r="V85" i="1"/>
  <c r="V101" i="1"/>
  <c r="V109" i="1"/>
  <c r="V114" i="1"/>
  <c r="V122" i="1"/>
  <c r="V124" i="1"/>
  <c r="V127" i="1"/>
  <c r="V204" i="1"/>
  <c r="W204" i="1" s="1"/>
  <c r="V233" i="1"/>
  <c r="W233" i="1" s="1"/>
  <c r="V15" i="1"/>
  <c r="W15" i="1" s="1"/>
  <c r="V33" i="1"/>
  <c r="W33" i="1" s="1"/>
  <c r="V46" i="1"/>
  <c r="W46" i="1" s="1"/>
  <c r="V59" i="1"/>
  <c r="V117" i="1"/>
  <c r="V133" i="1"/>
  <c r="V141" i="1"/>
  <c r="V12" i="1"/>
  <c r="W12" i="1" s="1"/>
  <c r="V31" i="1"/>
  <c r="W31" i="1" s="1"/>
  <c r="V44" i="1"/>
  <c r="W44" i="1" s="1"/>
  <c r="V57" i="1"/>
  <c r="V78" i="1"/>
  <c r="V102" i="1"/>
  <c r="V110" i="1"/>
  <c r="V112" i="1"/>
  <c r="V115" i="1"/>
  <c r="V142" i="1"/>
  <c r="W142" i="1" s="1"/>
  <c r="V234" i="1"/>
  <c r="W234" i="1" s="1"/>
  <c r="W138" i="1"/>
  <c r="S138" i="1"/>
  <c r="W136" i="1"/>
  <c r="S136" i="1"/>
  <c r="W140" i="1"/>
  <c r="S140" i="1"/>
  <c r="S144" i="1"/>
  <c r="W144" i="1"/>
  <c r="V51" i="1"/>
  <c r="W51" i="1" s="1"/>
  <c r="V70" i="1"/>
  <c r="V72" i="1"/>
  <c r="V75" i="1"/>
  <c r="V93" i="1"/>
  <c r="V98" i="1"/>
  <c r="V129" i="1"/>
  <c r="V137" i="1"/>
  <c r="V213" i="1"/>
  <c r="V217" i="1"/>
  <c r="V221" i="1"/>
  <c r="V225" i="1"/>
  <c r="V229" i="1"/>
  <c r="V10" i="1"/>
  <c r="W10" i="1" s="1"/>
  <c r="V43" i="1"/>
  <c r="W43" i="1" s="1"/>
  <c r="V58" i="1"/>
  <c r="V60" i="1"/>
  <c r="V73" i="1"/>
  <c r="V86" i="1"/>
  <c r="V88" i="1"/>
  <c r="V91" i="1"/>
  <c r="V113" i="1"/>
  <c r="V118" i="1"/>
  <c r="V120" i="1"/>
  <c r="V125" i="1"/>
  <c r="V130" i="1"/>
  <c r="V135" i="1"/>
  <c r="S135" i="1" s="1"/>
  <c r="V180" i="1"/>
  <c r="V200" i="1"/>
  <c r="W200" i="1" s="1"/>
  <c r="V203" i="1"/>
  <c r="W203" i="1" s="1"/>
  <c r="V121" i="1"/>
  <c r="V7" i="1"/>
  <c r="W7" i="1" s="1"/>
  <c r="V19" i="1"/>
  <c r="W19" i="1" s="1"/>
  <c r="V39" i="1"/>
  <c r="W39" i="1" s="1"/>
  <c r="V81" i="1"/>
  <c r="V94" i="1"/>
  <c r="V99" i="1"/>
  <c r="V237" i="1"/>
  <c r="V128" i="1"/>
  <c r="V8" i="1"/>
  <c r="W8" i="1" s="1"/>
  <c r="V14" i="1"/>
  <c r="W14" i="1" s="1"/>
  <c r="V27" i="1"/>
  <c r="W27" i="1" s="1"/>
  <c r="V77" i="1"/>
  <c r="V82" i="1"/>
  <c r="V92" i="1"/>
  <c r="V235" i="1"/>
  <c r="W235" i="1" s="1"/>
  <c r="V37" i="1"/>
  <c r="W37" i="1" s="1"/>
  <c r="V84" i="1"/>
  <c r="S137" i="1"/>
  <c r="W137" i="1"/>
  <c r="S142" i="1"/>
  <c r="V18" i="1"/>
  <c r="W18" i="1" s="1"/>
  <c r="W135" i="1"/>
  <c r="S133" i="1"/>
  <c r="W133" i="1"/>
  <c r="S134" i="1"/>
  <c r="V11" i="1"/>
  <c r="W11" i="1" s="1"/>
  <c r="W143" i="1"/>
  <c r="S143" i="1"/>
  <c r="S141" i="1"/>
  <c r="W141" i="1"/>
  <c r="W139" i="1"/>
  <c r="S139" i="1"/>
</calcChain>
</file>

<file path=xl/sharedStrings.xml><?xml version="1.0" encoding="utf-8"?>
<sst xmlns="http://schemas.openxmlformats.org/spreadsheetml/2006/main" count="3653" uniqueCount="661">
  <si>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</si>
  <si>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</si>
  <si>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</si>
  <si>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</si>
  <si>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</si>
  <si>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</si>
  <si>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</si>
  <si>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</si>
  <si>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</si>
  <si>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</si>
  <si>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</si>
  <si>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</si>
  <si>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</si>
  <si>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</si>
  <si>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</si>
  <si>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</si>
  <si>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</si>
  <si>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</si>
  <si>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</si>
  <si>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</si>
  <si>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</si>
  <si>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</si>
  <si>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</si>
  <si>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</si>
  <si>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</si>
  <si>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</si>
  <si>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</si>
  <si>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</si>
  <si>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</si>
  <si>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</si>
  <si>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</si>
  <si>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－</t>
  </si>
  <si>
    <t>シイタケ</t>
  </si>
  <si>
    <t>Ge</t>
  </si>
  <si>
    <t>&lt;9.27</t>
  </si>
  <si>
    <t>&lt;19</t>
  </si>
  <si>
    <t>タケノコ</t>
  </si>
  <si>
    <t>&lt;16</t>
  </si>
  <si>
    <t>群馬県</t>
    <rPh sb="0" eb="3">
      <t>グンマケン</t>
    </rPh>
    <phoneticPr fontId="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</si>
  <si>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</si>
  <si>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</si>
  <si>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天然</t>
    <rPh sb="0" eb="2">
      <t>テンネン</t>
    </rPh>
    <phoneticPr fontId="7"/>
  </si>
  <si>
    <t>制限なし</t>
    <rPh sb="0" eb="2">
      <t>セイゲン</t>
    </rPh>
    <phoneticPr fontId="8"/>
  </si>
  <si>
    <t>&lt;4.3</t>
  </si>
  <si>
    <t>&lt;4.8</t>
  </si>
  <si>
    <t>&lt;4.9</t>
  </si>
  <si>
    <t>&lt;9.7</t>
  </si>
  <si>
    <t>&lt;4</t>
  </si>
  <si>
    <t>&lt;8.2</t>
  </si>
  <si>
    <t>&lt;4.4</t>
  </si>
  <si>
    <t>&lt;10</t>
  </si>
  <si>
    <t>&lt;4.6</t>
  </si>
  <si>
    <t>&lt;5</t>
  </si>
  <si>
    <t>&lt;4.1</t>
  </si>
  <si>
    <t>&lt;8.3</t>
  </si>
  <si>
    <t>&lt;4.7</t>
  </si>
  <si>
    <t>&lt;8.9</t>
  </si>
  <si>
    <t>&lt;3.8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</si>
  <si>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</si>
  <si>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</si>
  <si>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野生</t>
    <rPh sb="0" eb="2">
      <t>ヤセイ</t>
    </rPh>
    <phoneticPr fontId="7"/>
  </si>
  <si>
    <t>-</t>
  </si>
  <si>
    <t>NaI</t>
  </si>
  <si>
    <t>静岡県</t>
    <rPh sb="0" eb="3">
      <t>シズオカケン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</si>
  <si>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</si>
  <si>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7"/>
  </si>
  <si>
    <t>栽培</t>
    <rPh sb="0" eb="2">
      <t>サイバイ</t>
    </rPh>
    <phoneticPr fontId="7"/>
  </si>
  <si>
    <t>&lt;4.0</t>
  </si>
  <si>
    <t>千葉県</t>
    <rPh sb="0" eb="3">
      <t>チバケン</t>
    </rPh>
    <phoneticPr fontId="7"/>
  </si>
  <si>
    <t>宮城県</t>
    <rPh sb="0" eb="3">
      <t>ミヤギケン</t>
    </rPh>
    <phoneticPr fontId="7"/>
  </si>
  <si>
    <t>その他</t>
    <rPh sb="2" eb="3">
      <t>タ</t>
    </rPh>
    <phoneticPr fontId="7"/>
  </si>
  <si>
    <t>茨城県</t>
    <rPh sb="0" eb="3">
      <t>イバラキケン</t>
    </rPh>
    <phoneticPr fontId="7"/>
  </si>
  <si>
    <t>-</t>
    <phoneticPr fontId="1"/>
  </si>
  <si>
    <t>&lt;2.0</t>
    <phoneticPr fontId="1"/>
  </si>
  <si>
    <t>神奈川県</t>
    <rPh sb="0" eb="4">
      <t>カナガワケン</t>
    </rPh>
    <phoneticPr fontId="7"/>
  </si>
  <si>
    <t>&lt;1.2</t>
    <phoneticPr fontId="1"/>
  </si>
  <si>
    <t>ハクサイ</t>
    <phoneticPr fontId="1"/>
  </si>
  <si>
    <t>&lt;2.3</t>
    <phoneticPr fontId="1"/>
  </si>
  <si>
    <t>青森県</t>
    <rPh sb="0" eb="3">
      <t>アオモリケン</t>
    </rPh>
    <phoneticPr fontId="7"/>
  </si>
  <si>
    <t>リンゴ</t>
    <phoneticPr fontId="1"/>
  </si>
  <si>
    <t>&lt;1.5</t>
    <phoneticPr fontId="1"/>
  </si>
  <si>
    <t>長野県</t>
    <rPh sb="0" eb="3">
      <t>ナガノケン</t>
    </rPh>
    <phoneticPr fontId="7"/>
  </si>
  <si>
    <t>&lt;1.0</t>
    <phoneticPr fontId="1"/>
  </si>
  <si>
    <t>新潟県</t>
    <rPh sb="0" eb="3">
      <t>ニイガタケン</t>
    </rPh>
    <phoneticPr fontId="7"/>
  </si>
  <si>
    <t>福島県</t>
    <rPh sb="0" eb="3">
      <t>フクシマケン</t>
    </rPh>
    <phoneticPr fontId="7"/>
  </si>
  <si>
    <t>北海道</t>
    <rPh sb="0" eb="3">
      <t>ホッカイドウ</t>
    </rPh>
    <phoneticPr fontId="7"/>
  </si>
  <si>
    <t>東京都</t>
  </si>
  <si>
    <t>―</t>
    <phoneticPr fontId="1"/>
  </si>
  <si>
    <t>―</t>
  </si>
  <si>
    <t>流通品</t>
  </si>
  <si>
    <t>農産物</t>
  </si>
  <si>
    <t>制限なし</t>
  </si>
  <si>
    <t>東京都健康安全研究センター</t>
  </si>
  <si>
    <t>&lt;9</t>
  </si>
  <si>
    <t>&lt;11</t>
  </si>
  <si>
    <t>&lt;21</t>
  </si>
  <si>
    <t>&lt;12</t>
  </si>
  <si>
    <t>&lt;23</t>
  </si>
  <si>
    <t>神奈川県</t>
  </si>
  <si>
    <t>宮城県</t>
  </si>
  <si>
    <t>&lt;2.84</t>
  </si>
  <si>
    <t>&lt;6.3</t>
  </si>
  <si>
    <t/>
  </si>
  <si>
    <t>&lt;3.23</t>
  </si>
  <si>
    <t>養殖</t>
    <rPh sb="0" eb="2">
      <t>ヨウショク</t>
    </rPh>
    <phoneticPr fontId="7"/>
  </si>
  <si>
    <t>川崎市</t>
    <rPh sb="0" eb="3">
      <t>カワサキシ</t>
    </rPh>
    <phoneticPr fontId="1"/>
  </si>
  <si>
    <t>三陸北部沖</t>
    <phoneticPr fontId="1"/>
  </si>
  <si>
    <t>マサバ</t>
  </si>
  <si>
    <t>川崎市中央卸売市場食品衛生検査所</t>
    <rPh sb="0" eb="3">
      <t>カワサキシ</t>
    </rPh>
    <rPh sb="3" eb="16">
      <t>チュウオウオロシウリイチバショクヒンエイセイケンサショ</t>
    </rPh>
    <phoneticPr fontId="1"/>
  </si>
  <si>
    <t>&lt;2.4</t>
    <phoneticPr fontId="1"/>
  </si>
  <si>
    <t>&lt;4.4</t>
    <phoneticPr fontId="1"/>
  </si>
  <si>
    <t>モウカサメ</t>
  </si>
  <si>
    <t>&lt;1.9</t>
    <phoneticPr fontId="1"/>
  </si>
  <si>
    <t>&lt;4.2</t>
    <phoneticPr fontId="1"/>
  </si>
  <si>
    <t>相馬～南相馬沖合</t>
    <rPh sb="0" eb="2">
      <t>ソウマ</t>
    </rPh>
    <rPh sb="3" eb="4">
      <t>ミナミ</t>
    </rPh>
    <rPh sb="4" eb="6">
      <t>ソウマ</t>
    </rPh>
    <rPh sb="6" eb="8">
      <t>オキアイ</t>
    </rPh>
    <phoneticPr fontId="1"/>
  </si>
  <si>
    <t>スズキ</t>
  </si>
  <si>
    <t>宮城県</t>
    <rPh sb="0" eb="3">
      <t>ミヤギケン</t>
    </rPh>
    <phoneticPr fontId="8"/>
  </si>
  <si>
    <t>栗原市</t>
  </si>
  <si>
    <t>非流通品（出荷予定なし）</t>
  </si>
  <si>
    <t>林産物</t>
  </si>
  <si>
    <t>野生</t>
  </si>
  <si>
    <t>国による出荷制限(一部解除)</t>
  </si>
  <si>
    <t>エヌエス環境（株）</t>
  </si>
  <si>
    <t>&lt;7.08</t>
  </si>
  <si>
    <t>&lt;9.23</t>
  </si>
  <si>
    <t>&lt;7.84</t>
  </si>
  <si>
    <t>&lt;17</t>
  </si>
  <si>
    <t>&lt;8.62</t>
  </si>
  <si>
    <t>&lt;9.64</t>
  </si>
  <si>
    <t>&lt;18</t>
  </si>
  <si>
    <t>&lt;7.75</t>
  </si>
  <si>
    <t>加美町</t>
  </si>
  <si>
    <t>ワラビ</t>
  </si>
  <si>
    <t>国による出荷制限</t>
  </si>
  <si>
    <t>&lt;9.84</t>
  </si>
  <si>
    <t>&lt;8.85</t>
  </si>
  <si>
    <t>&lt;8.28</t>
  </si>
  <si>
    <t>&lt;8.20</t>
  </si>
  <si>
    <t>丸森町</t>
  </si>
  <si>
    <t>非流通品（出荷予定あり）</t>
  </si>
  <si>
    <t>&lt;7.89</t>
  </si>
  <si>
    <t>&lt;6.69</t>
  </si>
  <si>
    <t>&lt;9.18</t>
  </si>
  <si>
    <t>&lt;7.23</t>
  </si>
  <si>
    <t>&lt;9.79</t>
  </si>
  <si>
    <t>&lt;7.72</t>
  </si>
  <si>
    <t>&lt;8.87</t>
  </si>
  <si>
    <t>&lt;8.50</t>
  </si>
  <si>
    <t>&lt;8.72</t>
  </si>
  <si>
    <t>&lt;8.44</t>
  </si>
  <si>
    <t>宮城県</t>
    <rPh sb="0" eb="2">
      <t>ミヤギ</t>
    </rPh>
    <rPh sb="2" eb="3">
      <t>ケン</t>
    </rPh>
    <phoneticPr fontId="1"/>
  </si>
  <si>
    <t>宮城県</t>
    <rPh sb="0" eb="3">
      <t>ミヤギケン</t>
    </rPh>
    <phoneticPr fontId="13"/>
  </si>
  <si>
    <t>宮城県沖</t>
    <rPh sb="0" eb="4">
      <t>ミヤギケンオキ</t>
    </rPh>
    <phoneticPr fontId="1"/>
  </si>
  <si>
    <t>ソウハチ</t>
    <phoneticPr fontId="1"/>
  </si>
  <si>
    <t>ユーロフィン日本総研（株）</t>
  </si>
  <si>
    <t>&lt;0.380</t>
    <phoneticPr fontId="1"/>
  </si>
  <si>
    <t>&lt;0.595</t>
    <phoneticPr fontId="1"/>
  </si>
  <si>
    <t>&lt;0.98</t>
    <phoneticPr fontId="1"/>
  </si>
  <si>
    <t>サメガレイ</t>
    <phoneticPr fontId="1"/>
  </si>
  <si>
    <t>&lt;4.66</t>
    <phoneticPr fontId="1"/>
  </si>
  <si>
    <t>&lt;5.87</t>
    <phoneticPr fontId="1"/>
  </si>
  <si>
    <t>&lt;11</t>
    <phoneticPr fontId="1"/>
  </si>
  <si>
    <t>&lt;4.84</t>
    <phoneticPr fontId="1"/>
  </si>
  <si>
    <t>&lt;4.65</t>
    <phoneticPr fontId="1"/>
  </si>
  <si>
    <t>&lt;9.5</t>
    <phoneticPr fontId="1"/>
  </si>
  <si>
    <t>&lt;5.39</t>
    <phoneticPr fontId="1"/>
  </si>
  <si>
    <t>&lt;5.37</t>
    <phoneticPr fontId="1"/>
  </si>
  <si>
    <t>&lt;6.87</t>
    <phoneticPr fontId="1"/>
  </si>
  <si>
    <t>&lt;7.20</t>
    <phoneticPr fontId="1"/>
  </si>
  <si>
    <t>&lt;14</t>
    <phoneticPr fontId="1"/>
  </si>
  <si>
    <t>&lt;5.56</t>
    <phoneticPr fontId="1"/>
  </si>
  <si>
    <t>&lt;4.71</t>
    <phoneticPr fontId="1"/>
  </si>
  <si>
    <t>&lt;10</t>
    <phoneticPr fontId="1"/>
  </si>
  <si>
    <t>キチジ</t>
    <phoneticPr fontId="1"/>
  </si>
  <si>
    <t>&lt;4.57</t>
    <phoneticPr fontId="1"/>
  </si>
  <si>
    <t>&lt;4.10</t>
    <phoneticPr fontId="1"/>
  </si>
  <si>
    <t>&lt;8.7</t>
    <phoneticPr fontId="1"/>
  </si>
  <si>
    <t>&lt;7.07</t>
    <phoneticPr fontId="1"/>
  </si>
  <si>
    <t>&lt;4.21</t>
    <phoneticPr fontId="1"/>
  </si>
  <si>
    <t>&lt;5.10</t>
    <phoneticPr fontId="1"/>
  </si>
  <si>
    <t>&lt;5.38</t>
    <phoneticPr fontId="1"/>
  </si>
  <si>
    <t>&lt;6.94</t>
    <phoneticPr fontId="1"/>
  </si>
  <si>
    <t>&lt;12</t>
    <phoneticPr fontId="1"/>
  </si>
  <si>
    <t>&lt;5.18</t>
    <phoneticPr fontId="1"/>
  </si>
  <si>
    <t>&lt;6.03</t>
    <phoneticPr fontId="1"/>
  </si>
  <si>
    <t>三陸南部沖</t>
    <rPh sb="0" eb="2">
      <t>サンリク</t>
    </rPh>
    <rPh sb="2" eb="5">
      <t>ナンブオキ</t>
    </rPh>
    <phoneticPr fontId="1"/>
  </si>
  <si>
    <t>マサバ</t>
    <phoneticPr fontId="1"/>
  </si>
  <si>
    <t>&lt;0.372</t>
    <phoneticPr fontId="1"/>
  </si>
  <si>
    <t>&lt;0.337</t>
    <phoneticPr fontId="1"/>
  </si>
  <si>
    <t>&lt;0.71</t>
    <phoneticPr fontId="1"/>
  </si>
  <si>
    <t>&lt;5.16</t>
    <phoneticPr fontId="1"/>
  </si>
  <si>
    <t>&lt;5.68</t>
    <phoneticPr fontId="1"/>
  </si>
  <si>
    <t>エゾイソアイナメ</t>
    <phoneticPr fontId="1"/>
  </si>
  <si>
    <t>&lt;4.99</t>
    <phoneticPr fontId="1"/>
  </si>
  <si>
    <t>&lt;9.8</t>
    <phoneticPr fontId="1"/>
  </si>
  <si>
    <t>&lt;5.50</t>
    <phoneticPr fontId="1"/>
  </si>
  <si>
    <t>&lt;4.25</t>
    <phoneticPr fontId="1"/>
  </si>
  <si>
    <t>&lt;4.82</t>
    <phoneticPr fontId="1"/>
  </si>
  <si>
    <t>&lt;9.1</t>
    <phoneticPr fontId="1"/>
  </si>
  <si>
    <t>&lt;5.90</t>
    <phoneticPr fontId="1"/>
  </si>
  <si>
    <t>&lt;4.46</t>
    <phoneticPr fontId="1"/>
  </si>
  <si>
    <t>&lt;6.52</t>
    <phoneticPr fontId="1"/>
  </si>
  <si>
    <t>&lt;4.77</t>
    <phoneticPr fontId="1"/>
  </si>
  <si>
    <t>&lt;5.80</t>
    <phoneticPr fontId="1"/>
  </si>
  <si>
    <t>マトウダイ</t>
    <phoneticPr fontId="1"/>
  </si>
  <si>
    <t>（株）ＭＩＺＵＫＥＮ</t>
    <rPh sb="0" eb="3">
      <t>カブ</t>
    </rPh>
    <phoneticPr fontId="1"/>
  </si>
  <si>
    <t>&lt;0.428</t>
    <phoneticPr fontId="1"/>
  </si>
  <si>
    <t>&lt;0.542</t>
    <phoneticPr fontId="1"/>
  </si>
  <si>
    <t>&lt;0.97</t>
    <phoneticPr fontId="1"/>
  </si>
  <si>
    <t>&lt;0.528</t>
    <phoneticPr fontId="1"/>
  </si>
  <si>
    <t>&lt;0.512</t>
    <phoneticPr fontId="1"/>
  </si>
  <si>
    <t>&lt;0.471</t>
    <phoneticPr fontId="1"/>
  </si>
  <si>
    <t>&lt;0.549</t>
    <phoneticPr fontId="1"/>
  </si>
  <si>
    <t>&lt;6.00</t>
    <phoneticPr fontId="1"/>
  </si>
  <si>
    <t>&lt;6.15</t>
    <phoneticPr fontId="1"/>
  </si>
  <si>
    <t>&lt;4.88</t>
    <phoneticPr fontId="1"/>
  </si>
  <si>
    <t>&lt;5.44</t>
    <phoneticPr fontId="1"/>
  </si>
  <si>
    <t>&lt;7.32</t>
    <phoneticPr fontId="1"/>
  </si>
  <si>
    <t>&lt;6.19</t>
    <phoneticPr fontId="1"/>
  </si>
  <si>
    <t>ウミタナゴ</t>
    <phoneticPr fontId="1"/>
  </si>
  <si>
    <t>&lt;0.505</t>
    <phoneticPr fontId="1"/>
  </si>
  <si>
    <t>&lt;0.559</t>
    <phoneticPr fontId="1"/>
  </si>
  <si>
    <t>&lt;1.1</t>
    <phoneticPr fontId="1"/>
  </si>
  <si>
    <t>&lt;5.11</t>
    <phoneticPr fontId="1"/>
  </si>
  <si>
    <t>&lt;4.95</t>
    <phoneticPr fontId="1"/>
  </si>
  <si>
    <t>&lt;5.61</t>
    <phoneticPr fontId="1"/>
  </si>
  <si>
    <t>&lt;4.43</t>
    <phoneticPr fontId="1"/>
  </si>
  <si>
    <t>チダイ</t>
    <phoneticPr fontId="1"/>
  </si>
  <si>
    <t>&lt;0.402</t>
    <phoneticPr fontId="1"/>
  </si>
  <si>
    <t>&lt;0.643</t>
    <phoneticPr fontId="1"/>
  </si>
  <si>
    <t>&lt;0.516</t>
    <phoneticPr fontId="1"/>
  </si>
  <si>
    <t>&lt;0.600</t>
    <phoneticPr fontId="1"/>
  </si>
  <si>
    <t>&lt;0.517</t>
    <phoneticPr fontId="1"/>
  </si>
  <si>
    <t>&lt;0.525</t>
    <phoneticPr fontId="1"/>
  </si>
  <si>
    <t>水産物</t>
  </si>
  <si>
    <t>マダイ</t>
    <phoneticPr fontId="1"/>
  </si>
  <si>
    <t>&lt;4.24</t>
    <phoneticPr fontId="1"/>
  </si>
  <si>
    <t>&lt;4.70</t>
    <phoneticPr fontId="1"/>
  </si>
  <si>
    <t>&lt;8.9</t>
    <phoneticPr fontId="1"/>
  </si>
  <si>
    <t>&lt;6.37</t>
    <phoneticPr fontId="1"/>
  </si>
  <si>
    <t>&lt;5.19</t>
    <phoneticPr fontId="1"/>
  </si>
  <si>
    <t>&lt;4.52</t>
    <phoneticPr fontId="1"/>
  </si>
  <si>
    <t>&lt;5.84</t>
    <phoneticPr fontId="1"/>
  </si>
  <si>
    <t>&lt;5.82</t>
    <phoneticPr fontId="1"/>
  </si>
  <si>
    <t>&lt;5.33</t>
    <phoneticPr fontId="1"/>
  </si>
  <si>
    <t>&lt;4.62</t>
    <phoneticPr fontId="1"/>
  </si>
  <si>
    <t>&lt;5.51</t>
    <phoneticPr fontId="1"/>
  </si>
  <si>
    <t>キアンコウ</t>
    <phoneticPr fontId="1"/>
  </si>
  <si>
    <t>宮城県</t>
    <rPh sb="0" eb="3">
      <t>ミヤギケン</t>
    </rPh>
    <phoneticPr fontId="1"/>
  </si>
  <si>
    <t>&lt;2.83</t>
    <phoneticPr fontId="1"/>
  </si>
  <si>
    <t>&lt;3.77</t>
    <phoneticPr fontId="1"/>
  </si>
  <si>
    <t>&lt;6.6</t>
    <phoneticPr fontId="1"/>
  </si>
  <si>
    <t>マダラ</t>
    <phoneticPr fontId="1"/>
  </si>
  <si>
    <t>&lt;2.85</t>
    <phoneticPr fontId="1"/>
  </si>
  <si>
    <t>&lt;3.12</t>
    <phoneticPr fontId="1"/>
  </si>
  <si>
    <t>&lt;6.0</t>
    <phoneticPr fontId="1"/>
  </si>
  <si>
    <t>女川湾</t>
    <rPh sb="0" eb="3">
      <t>オナガワワン</t>
    </rPh>
    <phoneticPr fontId="1"/>
  </si>
  <si>
    <t>ギンザケ（養殖）</t>
    <rPh sb="5" eb="7">
      <t>ヨウショク</t>
    </rPh>
    <phoneticPr fontId="1"/>
  </si>
  <si>
    <t>&lt;3.66</t>
    <phoneticPr fontId="1"/>
  </si>
  <si>
    <t>&lt;3.46</t>
    <phoneticPr fontId="1"/>
  </si>
  <si>
    <t>&lt;7.1</t>
    <phoneticPr fontId="1"/>
  </si>
  <si>
    <t>&lt;2.56</t>
    <phoneticPr fontId="1"/>
  </si>
  <si>
    <t>&lt;2.52</t>
    <phoneticPr fontId="1"/>
  </si>
  <si>
    <t>&lt;5.1</t>
    <phoneticPr fontId="1"/>
  </si>
  <si>
    <t>カナガシラ</t>
    <phoneticPr fontId="1"/>
  </si>
  <si>
    <t>&lt;2.99</t>
    <phoneticPr fontId="1"/>
  </si>
  <si>
    <t>&lt;2.92</t>
    <phoneticPr fontId="1"/>
  </si>
  <si>
    <t>&lt;5.9</t>
    <phoneticPr fontId="1"/>
  </si>
  <si>
    <t>&lt;3.20</t>
    <phoneticPr fontId="1"/>
  </si>
  <si>
    <t>&lt;5.8</t>
    <phoneticPr fontId="1"/>
  </si>
  <si>
    <t>ヤナギタコ</t>
    <phoneticPr fontId="1"/>
  </si>
  <si>
    <t>&lt;2.77</t>
    <phoneticPr fontId="1"/>
  </si>
  <si>
    <t>&lt;3.45</t>
    <phoneticPr fontId="1"/>
  </si>
  <si>
    <t>&lt;6.2</t>
    <phoneticPr fontId="1"/>
  </si>
  <si>
    <t>鮎川港沖</t>
    <rPh sb="0" eb="3">
      <t>アユカワミナト</t>
    </rPh>
    <rPh sb="3" eb="4">
      <t>オキ</t>
    </rPh>
    <phoneticPr fontId="1"/>
  </si>
  <si>
    <t>&lt;2.53</t>
    <phoneticPr fontId="1"/>
  </si>
  <si>
    <t>&lt;3.37</t>
    <phoneticPr fontId="1"/>
  </si>
  <si>
    <t>気仙沼市唐桑沖</t>
    <rPh sb="0" eb="4">
      <t>ケセンヌマシ</t>
    </rPh>
    <rPh sb="4" eb="7">
      <t>カラクワオキ</t>
    </rPh>
    <phoneticPr fontId="1"/>
  </si>
  <si>
    <t>マガキ（養殖）</t>
    <rPh sb="4" eb="6">
      <t>ヨウショク</t>
    </rPh>
    <phoneticPr fontId="1"/>
  </si>
  <si>
    <t>（一財）宮城県公衆衛生協会</t>
  </si>
  <si>
    <t>&lt;20</t>
  </si>
  <si>
    <t>南三陸町歌津沖</t>
    <rPh sb="0" eb="4">
      <t>ミナミサンリクチョウ</t>
    </rPh>
    <rPh sb="4" eb="7">
      <t>ウタツオキ</t>
    </rPh>
    <phoneticPr fontId="1"/>
  </si>
  <si>
    <t>南三陸町志津川沖</t>
    <rPh sb="0" eb="4">
      <t>ミナミサンリクチョウ</t>
    </rPh>
    <rPh sb="4" eb="7">
      <t>シヅガワ</t>
    </rPh>
    <rPh sb="7" eb="8">
      <t>オキ</t>
    </rPh>
    <phoneticPr fontId="1"/>
  </si>
  <si>
    <t>石巻湾西部</t>
    <rPh sb="0" eb="3">
      <t>イシノマキワン</t>
    </rPh>
    <rPh sb="3" eb="5">
      <t>セイブ</t>
    </rPh>
    <phoneticPr fontId="1"/>
  </si>
  <si>
    <t>雄勝湾</t>
    <rPh sb="0" eb="3">
      <t>オガツワン</t>
    </rPh>
    <phoneticPr fontId="1"/>
  </si>
  <si>
    <t>石巻湾東部</t>
    <rPh sb="0" eb="3">
      <t>イシノマキワン</t>
    </rPh>
    <rPh sb="3" eb="5">
      <t>トウブ</t>
    </rPh>
    <phoneticPr fontId="1"/>
  </si>
  <si>
    <t>追波湾</t>
    <rPh sb="0" eb="3">
      <t>オッパワン</t>
    </rPh>
    <phoneticPr fontId="1"/>
  </si>
  <si>
    <t>ホタテガイ（養殖）</t>
    <rPh sb="6" eb="8">
      <t>ヨウショク</t>
    </rPh>
    <phoneticPr fontId="1"/>
  </si>
  <si>
    <t>マボヤ（養殖）</t>
    <rPh sb="4" eb="6">
      <t>ヨウショク</t>
    </rPh>
    <phoneticPr fontId="1"/>
  </si>
  <si>
    <t>コンブ（養殖）</t>
    <rPh sb="4" eb="6">
      <t>ヨウショク</t>
    </rPh>
    <phoneticPr fontId="1"/>
  </si>
  <si>
    <t>三陸南部沖</t>
  </si>
  <si>
    <t>（公財）海洋生物環境研究所</t>
  </si>
  <si>
    <t>&lt;0.304</t>
  </si>
  <si>
    <t>&lt;0.288</t>
  </si>
  <si>
    <t>&lt;0.59</t>
  </si>
  <si>
    <t>宮城県沖</t>
  </si>
  <si>
    <t>サメガレイ</t>
  </si>
  <si>
    <t>（株）ＫＡＮＳＯテクノス</t>
  </si>
  <si>
    <t>&lt;4.61</t>
  </si>
  <si>
    <t>&lt;4.20</t>
  </si>
  <si>
    <t>&lt;8.8</t>
  </si>
  <si>
    <t>&lt;5.80</t>
  </si>
  <si>
    <t>&lt;5.58</t>
  </si>
  <si>
    <t>&lt;3.18</t>
  </si>
  <si>
    <t>&lt;2.51</t>
  </si>
  <si>
    <t>&lt;5.7</t>
  </si>
  <si>
    <t>&lt;3.66</t>
  </si>
  <si>
    <t>&lt;6.9</t>
  </si>
  <si>
    <t>ソウハチ</t>
  </si>
  <si>
    <t>&lt;3.54</t>
  </si>
  <si>
    <t>&lt;3.75</t>
  </si>
  <si>
    <t>&lt;7.3</t>
  </si>
  <si>
    <t>&lt;3.72</t>
  </si>
  <si>
    <t>&lt;5.16</t>
  </si>
  <si>
    <t>&lt;3.21</t>
  </si>
  <si>
    <t>&lt;2.79</t>
  </si>
  <si>
    <t>&lt;3.82</t>
  </si>
  <si>
    <t>&lt;3.69</t>
  </si>
  <si>
    <t>&lt;7.5</t>
  </si>
  <si>
    <t>&lt;4.71</t>
  </si>
  <si>
    <t>&lt;4.19</t>
  </si>
  <si>
    <t>&lt;4.10</t>
  </si>
  <si>
    <t>&lt;4.66</t>
  </si>
  <si>
    <t>&lt;3.15</t>
  </si>
  <si>
    <t>&lt;3.24</t>
  </si>
  <si>
    <t>&lt;6.4</t>
  </si>
  <si>
    <t>&lt;3.84</t>
  </si>
  <si>
    <t>&lt;3.71</t>
  </si>
  <si>
    <t>&lt;7.6</t>
  </si>
  <si>
    <t>カナガシラ</t>
  </si>
  <si>
    <t>&lt;4.00</t>
  </si>
  <si>
    <t>&lt;4.32</t>
  </si>
  <si>
    <t>&lt;4.27</t>
  </si>
  <si>
    <t>&lt;4.73</t>
  </si>
  <si>
    <t>&lt;9.0</t>
    <phoneticPr fontId="1"/>
  </si>
  <si>
    <t>&lt;3.31</t>
  </si>
  <si>
    <t>&lt;3.34</t>
  </si>
  <si>
    <t>&lt;6.7</t>
  </si>
  <si>
    <t>&lt;3.63</t>
  </si>
  <si>
    <t>&lt;3.70</t>
  </si>
  <si>
    <t>&lt;3.17</t>
  </si>
  <si>
    <t>&lt;5.43</t>
  </si>
  <si>
    <t>&lt;8.6</t>
  </si>
  <si>
    <t>&lt;5.19</t>
  </si>
  <si>
    <t>&lt;5.07</t>
  </si>
  <si>
    <t>&lt;2.68</t>
    <phoneticPr fontId="1"/>
  </si>
  <si>
    <t>&lt;3.29</t>
    <phoneticPr fontId="1"/>
  </si>
  <si>
    <t>ユメカサゴ</t>
    <phoneticPr fontId="1"/>
  </si>
  <si>
    <t>&lt;3.19</t>
    <phoneticPr fontId="1"/>
  </si>
  <si>
    <t>&lt;3.54</t>
    <phoneticPr fontId="1"/>
  </si>
  <si>
    <t>&lt;6.7</t>
    <phoneticPr fontId="1"/>
  </si>
  <si>
    <t>スケトウダラ</t>
    <phoneticPr fontId="1"/>
  </si>
  <si>
    <t>&lt;3.07</t>
    <phoneticPr fontId="1"/>
  </si>
  <si>
    <t>&lt;3.11</t>
    <phoneticPr fontId="1"/>
  </si>
  <si>
    <t>&lt;3.26</t>
    <phoneticPr fontId="1"/>
  </si>
  <si>
    <t>&lt;3.06</t>
    <phoneticPr fontId="1"/>
  </si>
  <si>
    <t>&lt;3.38</t>
    <phoneticPr fontId="1"/>
  </si>
  <si>
    <t>&lt;6.4</t>
    <phoneticPr fontId="1"/>
  </si>
  <si>
    <t>仙台湾</t>
    <rPh sb="0" eb="3">
      <t>センダイワン</t>
    </rPh>
    <phoneticPr fontId="6"/>
  </si>
  <si>
    <t>ヒラメ</t>
  </si>
  <si>
    <t>東北緑化環境保全（株）</t>
  </si>
  <si>
    <t>&lt;5.46</t>
  </si>
  <si>
    <t>&lt;5.54</t>
  </si>
  <si>
    <t>菖蒲田浜地先</t>
  </si>
  <si>
    <t>エゾアワビ</t>
  </si>
  <si>
    <t>&lt;4.93</t>
  </si>
  <si>
    <t>&lt;4.16</t>
  </si>
  <si>
    <t>&lt;9.1</t>
  </si>
  <si>
    <t>&lt;2.80</t>
  </si>
  <si>
    <t>&lt;3.07</t>
  </si>
  <si>
    <t>&lt;5.9</t>
  </si>
  <si>
    <t>&lt;5.06</t>
  </si>
  <si>
    <t>&lt;4.17</t>
  </si>
  <si>
    <t>&lt;9.2</t>
  </si>
  <si>
    <t>&lt;5.6</t>
  </si>
  <si>
    <t>&lt;3.92</t>
  </si>
  <si>
    <t>&lt;3.81</t>
  </si>
  <si>
    <t>&lt;7.7</t>
  </si>
  <si>
    <t>ブリ</t>
  </si>
  <si>
    <t>（一社）日本海事検定協会</t>
  </si>
  <si>
    <t>&lt;0.422</t>
  </si>
  <si>
    <t>&lt;0.388</t>
  </si>
  <si>
    <t>&lt;0.81</t>
  </si>
  <si>
    <t>&lt;0.456</t>
  </si>
  <si>
    <t>&lt;0.513</t>
  </si>
  <si>
    <t>&lt;0.97</t>
  </si>
  <si>
    <t>女川湾</t>
    <rPh sb="0" eb="3">
      <t>オナガワワン</t>
    </rPh>
    <phoneticPr fontId="6"/>
  </si>
  <si>
    <t>&lt;0.365</t>
  </si>
  <si>
    <t>&lt;0.332</t>
  </si>
  <si>
    <t>&lt;0.70</t>
    <phoneticPr fontId="1"/>
  </si>
  <si>
    <t>（一財）日本食品検査</t>
  </si>
  <si>
    <t>&lt;0.500</t>
  </si>
  <si>
    <t>&lt;0.508</t>
  </si>
  <si>
    <t>&lt;0.591</t>
  </si>
  <si>
    <t>&lt;0.521</t>
  </si>
  <si>
    <t>&lt;1.1</t>
  </si>
  <si>
    <t>&lt;2.97</t>
  </si>
  <si>
    <t>&lt;6.8</t>
  </si>
  <si>
    <t>ヒラマサ</t>
  </si>
  <si>
    <t>&lt;4.07</t>
  </si>
  <si>
    <t>&lt;4.97</t>
  </si>
  <si>
    <t>&lt;4.47</t>
  </si>
  <si>
    <t>&lt;8.7</t>
  </si>
  <si>
    <t>&lt;4.87</t>
  </si>
  <si>
    <t>&lt;4.41</t>
  </si>
  <si>
    <t>&lt;4.56</t>
  </si>
  <si>
    <t>&lt;4.39</t>
  </si>
  <si>
    <t>&lt;3.74</t>
  </si>
  <si>
    <t>&lt;4.88</t>
  </si>
  <si>
    <t>&lt;4.85</t>
  </si>
  <si>
    <t>&lt;4.58</t>
  </si>
  <si>
    <t>&lt;4.79</t>
  </si>
  <si>
    <t>&lt;9.4</t>
  </si>
  <si>
    <t>&lt;4.55</t>
  </si>
  <si>
    <t>&lt;5.53</t>
  </si>
  <si>
    <t>&lt;4.38</t>
  </si>
  <si>
    <t>&lt;8.4</t>
  </si>
  <si>
    <t>スケトウダラ</t>
  </si>
  <si>
    <t>&lt;5.35</t>
  </si>
  <si>
    <t>&lt;4.46</t>
  </si>
  <si>
    <t>&lt;4.42</t>
  </si>
  <si>
    <t>&lt;4.54</t>
  </si>
  <si>
    <t>&lt;4.44</t>
  </si>
  <si>
    <t>女川町</t>
    <rPh sb="0" eb="3">
      <t>オナガワチョウ</t>
    </rPh>
    <phoneticPr fontId="1"/>
  </si>
  <si>
    <t>野生獣捕獲</t>
    <rPh sb="0" eb="2">
      <t>ヤセイ</t>
    </rPh>
    <rPh sb="2" eb="3">
      <t>ケモノ</t>
    </rPh>
    <rPh sb="3" eb="5">
      <t>ホカク</t>
    </rPh>
    <phoneticPr fontId="1"/>
  </si>
  <si>
    <t>ニホンジカ</t>
    <phoneticPr fontId="1"/>
  </si>
  <si>
    <t>－</t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</si>
  <si>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8"/>
  </si>
  <si>
    <t>株式会社
理研分析センター</t>
    <rPh sb="0" eb="4">
      <t>カブシキガイシャ</t>
    </rPh>
    <rPh sb="5" eb="9">
      <t>リケンブンセキ</t>
    </rPh>
    <phoneticPr fontId="1"/>
  </si>
  <si>
    <t>&lt;8.91</t>
    <phoneticPr fontId="1"/>
  </si>
  <si>
    <t>&lt;7.92</t>
    <phoneticPr fontId="1"/>
  </si>
  <si>
    <t>仙台市</t>
    <rPh sb="0" eb="3">
      <t>センダイシ</t>
    </rPh>
    <phoneticPr fontId="1"/>
  </si>
  <si>
    <t>イノシシ</t>
    <phoneticPr fontId="1"/>
  </si>
  <si>
    <t>&lt;8.90</t>
    <phoneticPr fontId="1"/>
  </si>
  <si>
    <t>名取市</t>
    <rPh sb="0" eb="3">
      <t>ナトリシ</t>
    </rPh>
    <phoneticPr fontId="1"/>
  </si>
  <si>
    <t>&lt;7.54</t>
    <phoneticPr fontId="1"/>
  </si>
  <si>
    <t>&lt;9.60</t>
    <phoneticPr fontId="1"/>
  </si>
  <si>
    <t>&lt;9.46</t>
    <phoneticPr fontId="1"/>
  </si>
  <si>
    <t>名取市</t>
  </si>
  <si>
    <t>&lt;7.93</t>
    <phoneticPr fontId="1"/>
  </si>
  <si>
    <t>&lt;9.50</t>
    <phoneticPr fontId="1"/>
  </si>
  <si>
    <t>&lt;9.87</t>
    <phoneticPr fontId="1"/>
  </si>
  <si>
    <t>蔵王町</t>
    <rPh sb="0" eb="2">
      <t>ザオウ</t>
    </rPh>
    <rPh sb="2" eb="3">
      <t>マチ</t>
    </rPh>
    <phoneticPr fontId="1"/>
  </si>
  <si>
    <t>&lt;9.07</t>
    <phoneticPr fontId="1"/>
  </si>
  <si>
    <t>気仙沼市</t>
    <rPh sb="0" eb="4">
      <t>ケセンヌマシ</t>
    </rPh>
    <phoneticPr fontId="1"/>
  </si>
  <si>
    <t>&lt;9.65</t>
    <phoneticPr fontId="1"/>
  </si>
  <si>
    <t>&lt;9.63</t>
    <phoneticPr fontId="1"/>
  </si>
  <si>
    <t>&lt;8.52</t>
    <phoneticPr fontId="1"/>
  </si>
  <si>
    <t>&lt;9.45</t>
    <phoneticPr fontId="1"/>
  </si>
  <si>
    <t>白石市</t>
    <rPh sb="0" eb="3">
      <t>シロイシシ</t>
    </rPh>
    <phoneticPr fontId="1"/>
  </si>
  <si>
    <t>&lt;8.39</t>
    <phoneticPr fontId="1"/>
  </si>
  <si>
    <t>宮城県刈田郡蔵王町</t>
  </si>
  <si>
    <t>飲料水</t>
  </si>
  <si>
    <t>緑茶</t>
  </si>
  <si>
    <t>&lt;0.577</t>
  </si>
  <si>
    <t>&lt;0.533</t>
  </si>
  <si>
    <t>宮城県刈田郡七ヶ宿町</t>
  </si>
  <si>
    <t>ミネラルウォーター</t>
  </si>
  <si>
    <t>&lt;0.549</t>
  </si>
  <si>
    <t>宮城県仙台市</t>
  </si>
  <si>
    <t>牛乳・乳児用食品</t>
  </si>
  <si>
    <t>乳児用食品</t>
  </si>
  <si>
    <t>&lt;3.59</t>
  </si>
  <si>
    <t>&lt;3.44</t>
  </si>
  <si>
    <t>&lt;7.0</t>
  </si>
  <si>
    <t>乳幼児食品</t>
  </si>
  <si>
    <t>&lt;2.66</t>
  </si>
  <si>
    <t>&lt;3.08</t>
  </si>
  <si>
    <t>埼玉県</t>
  </si>
  <si>
    <t>&lt;2.04</t>
  </si>
  <si>
    <t>&lt;2.08</t>
  </si>
  <si>
    <t>成分調整牛乳</t>
  </si>
  <si>
    <t>&lt;2.72</t>
  </si>
  <si>
    <t>&lt;3.55</t>
  </si>
  <si>
    <t>新潟県</t>
  </si>
  <si>
    <t>&lt;1.78</t>
  </si>
  <si>
    <t>&lt;1.77</t>
  </si>
  <si>
    <t>&lt;3.6</t>
  </si>
  <si>
    <t>福島県</t>
  </si>
  <si>
    <t>その他</t>
  </si>
  <si>
    <t>漬物（白菜キムチ）</t>
  </si>
  <si>
    <t>&lt;25</t>
  </si>
  <si>
    <t>宮城県大崎市</t>
  </si>
  <si>
    <t>漬物（梅干し）</t>
  </si>
  <si>
    <t>宮城県加美郡加美町</t>
  </si>
  <si>
    <t>そうざい（唐揚げ）</t>
  </si>
  <si>
    <t>そうざい（おから煮）</t>
  </si>
  <si>
    <t>宮城県遠田郡美里町</t>
  </si>
  <si>
    <t>鯨大和煮</t>
  </si>
  <si>
    <t>みそ</t>
  </si>
  <si>
    <t>ジャム</t>
  </si>
  <si>
    <t>豆腐（もめん）</t>
  </si>
  <si>
    <t>宮城県牡鹿郡女川町</t>
  </si>
  <si>
    <t>そうざい（いわし煮付）</t>
  </si>
  <si>
    <t>宮城県栗原市</t>
  </si>
  <si>
    <t>畜産物</t>
    <rPh sb="0" eb="3">
      <t>チクサンブツ</t>
    </rPh>
    <phoneticPr fontId="7"/>
  </si>
  <si>
    <t>鶏卵</t>
  </si>
  <si>
    <t>漬物（きゅうり）</t>
  </si>
  <si>
    <t>大阪市</t>
    <rPh sb="0" eb="3">
      <t>オオサカシ</t>
    </rPh>
    <phoneticPr fontId="1"/>
  </si>
  <si>
    <t>栃木県</t>
  </si>
  <si>
    <t>畜産物</t>
  </si>
  <si>
    <t>牛肉</t>
  </si>
  <si>
    <t>大阪市食肉衛生検査所</t>
  </si>
  <si>
    <t>R7.6.13</t>
  </si>
  <si>
    <t>&lt;15</t>
  </si>
  <si>
    <t>北海道・青森県沖太平洋</t>
  </si>
  <si>
    <t>サンマ</t>
  </si>
  <si>
    <t>制限なし</t>
    <rPh sb="0" eb="2">
      <t>セイゲン</t>
    </rPh>
    <phoneticPr fontId="7"/>
  </si>
  <si>
    <t>大阪市中央卸売市場
東部市場食品衛生検査所</t>
  </si>
  <si>
    <t>&lt;17</t>
    <phoneticPr fontId="1"/>
  </si>
  <si>
    <t>ムシガレイ</t>
  </si>
  <si>
    <t>北海道</t>
    <rPh sb="0" eb="2">
      <t>ホッカイ</t>
    </rPh>
    <rPh sb="2" eb="3">
      <t>ドウ</t>
    </rPh>
    <phoneticPr fontId="7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</si>
  <si>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7"/>
  </si>
  <si>
    <t>ソウハチガレイ</t>
  </si>
  <si>
    <t>房総沖</t>
    <rPh sb="0" eb="2">
      <t>ボウソウ</t>
    </rPh>
    <rPh sb="2" eb="3">
      <t>オキ</t>
    </rPh>
    <phoneticPr fontId="7"/>
  </si>
  <si>
    <t>北海道沖</t>
    <rPh sb="0" eb="3">
      <t>ホッカイドウ</t>
    </rPh>
    <rPh sb="3" eb="4">
      <t>オキ</t>
    </rPh>
    <phoneticPr fontId="7"/>
  </si>
  <si>
    <t>クロソイ</t>
  </si>
  <si>
    <t>和歌山県</t>
    <rPh sb="0" eb="4">
      <t>ワカヤマケン</t>
    </rPh>
    <phoneticPr fontId="7"/>
  </si>
  <si>
    <t>和歌山県沖</t>
    <rPh sb="0" eb="3">
      <t>ワカヤマ</t>
    </rPh>
    <rPh sb="3" eb="4">
      <t>ケン</t>
    </rPh>
    <rPh sb="4" eb="5">
      <t>オキ</t>
    </rPh>
    <phoneticPr fontId="7"/>
  </si>
  <si>
    <t>カツオ</t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</si>
  <si>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</si>
  <si>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</si>
  <si>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羽村市</t>
    <rPh sb="0" eb="3">
      <t>ハムラシ</t>
    </rPh>
    <phoneticPr fontId="1"/>
  </si>
  <si>
    <t>ジャガイモ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</si>
  <si>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</si>
  <si>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</si>
  <si>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&lt;4.7</t>
    <phoneticPr fontId="1"/>
  </si>
  <si>
    <t>&lt;3.8</t>
    <phoneticPr fontId="1"/>
  </si>
  <si>
    <t>&lt;8.5</t>
    <phoneticPr fontId="1"/>
  </si>
  <si>
    <t>瑞穂町</t>
    <rPh sb="0" eb="3">
      <t>ミズホマチ</t>
    </rPh>
    <phoneticPr fontId="1"/>
  </si>
  <si>
    <t>キャベツ</t>
    <phoneticPr fontId="1"/>
  </si>
  <si>
    <t>&lt;5.0</t>
    <phoneticPr fontId="1"/>
  </si>
  <si>
    <t>&lt;9.7</t>
    <phoneticPr fontId="1"/>
  </si>
  <si>
    <t>青梅市</t>
    <rPh sb="0" eb="3">
      <t>オウメシ</t>
    </rPh>
    <phoneticPr fontId="1"/>
  </si>
  <si>
    <t>タマネギ</t>
    <phoneticPr fontId="1"/>
  </si>
  <si>
    <t>&lt;4.1</t>
    <phoneticPr fontId="1"/>
  </si>
  <si>
    <t>&lt;4.6</t>
    <phoneticPr fontId="1"/>
  </si>
  <si>
    <t>千葉市</t>
    <rPh sb="0" eb="3">
      <t>チバシ</t>
    </rPh>
    <phoneticPr fontId="1"/>
  </si>
  <si>
    <t>キハダマグロ</t>
    <phoneticPr fontId="1"/>
  </si>
  <si>
    <t>千葉市環境保健研究所</t>
  </si>
  <si>
    <t>&lt;0.558</t>
    <phoneticPr fontId="1"/>
  </si>
  <si>
    <t>&lt;0.717</t>
    <phoneticPr fontId="1"/>
  </si>
  <si>
    <t>&lt;1.3</t>
    <phoneticPr fontId="1"/>
  </si>
  <si>
    <t>カツオ</t>
    <phoneticPr fontId="1"/>
  </si>
  <si>
    <t>&lt;0.584</t>
    <phoneticPr fontId="1"/>
  </si>
  <si>
    <t>&lt;0.593</t>
    <phoneticPr fontId="1"/>
  </si>
  <si>
    <t>愛知県</t>
  </si>
  <si>
    <t>メロン</t>
  </si>
  <si>
    <t>愛知県衛生研究所</t>
  </si>
  <si>
    <t>&lt;2.3</t>
  </si>
  <si>
    <t>&lt;1.8</t>
  </si>
  <si>
    <t>&lt;2.1</t>
  </si>
  <si>
    <t>&lt;2.2</t>
  </si>
  <si>
    <t>キュウリ</t>
  </si>
  <si>
    <t>&lt;2.5</t>
  </si>
  <si>
    <t>ミズナ</t>
    <phoneticPr fontId="1"/>
  </si>
  <si>
    <t>ダイコン</t>
    <phoneticPr fontId="1"/>
  </si>
  <si>
    <t>栽培</t>
    <rPh sb="0" eb="2">
      <t>サイバイ</t>
    </rPh>
    <phoneticPr fontId="1"/>
  </si>
  <si>
    <t>&lt;2.4</t>
  </si>
  <si>
    <t>マイタケ</t>
  </si>
  <si>
    <t>菌床</t>
    <rPh sb="0" eb="2">
      <t>キンショウ</t>
    </rPh>
    <phoneticPr fontId="1"/>
  </si>
  <si>
    <t>ブナシメジ</t>
    <phoneticPr fontId="1"/>
  </si>
  <si>
    <t>&lt;1.9</t>
  </si>
  <si>
    <t>エリンギ</t>
    <phoneticPr fontId="1"/>
  </si>
  <si>
    <t>&lt;5.0</t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</si>
  <si>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</si>
  <si>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牛乳</t>
    <rPh sb="0" eb="2">
      <t>ギュウニュウ</t>
    </rPh>
    <phoneticPr fontId="1"/>
  </si>
  <si>
    <t>&lt;1.7</t>
  </si>
  <si>
    <t>岩手県</t>
    <rPh sb="0" eb="3">
      <t>イワテケン</t>
    </rPh>
    <phoneticPr fontId="7"/>
  </si>
  <si>
    <t>ヨーグルト</t>
  </si>
  <si>
    <t>山形県</t>
    <rPh sb="0" eb="2">
      <t>ヤマガタ</t>
    </rPh>
    <rPh sb="2" eb="3">
      <t>ケン</t>
    </rPh>
    <phoneticPr fontId="7"/>
  </si>
  <si>
    <t>おうとう</t>
  </si>
  <si>
    <t>横浜市</t>
    <rPh sb="0" eb="3">
      <t>ヨコハマシ</t>
    </rPh>
    <phoneticPr fontId="1"/>
  </si>
  <si>
    <t>横浜市</t>
    <phoneticPr fontId="1"/>
  </si>
  <si>
    <t>製造者（岩手県）</t>
    <rPh sb="0" eb="3">
      <t>セイゾウシャ</t>
    </rPh>
    <rPh sb="4" eb="7">
      <t>イワテケン</t>
    </rPh>
    <phoneticPr fontId="7"/>
  </si>
  <si>
    <t>制限なし</t>
    <rPh sb="0" eb="2">
      <t>セイゲン</t>
    </rPh>
    <phoneticPr fontId="1"/>
  </si>
  <si>
    <t>横浜市本場食品衛生検査所</t>
    <rPh sb="0" eb="3">
      <t>ヨコハマシ</t>
    </rPh>
    <rPh sb="3" eb="12">
      <t>ホンジョウショクヒンエイセイケンサジョ</t>
    </rPh>
    <phoneticPr fontId="1"/>
  </si>
  <si>
    <t>&lt;0.57</t>
    <phoneticPr fontId="7"/>
  </si>
  <si>
    <t>&lt;0.75</t>
    <phoneticPr fontId="7"/>
  </si>
  <si>
    <t>製造所（群馬県）</t>
    <rPh sb="0" eb="3">
      <t>セイゾウショ</t>
    </rPh>
    <rPh sb="4" eb="6">
      <t>グンマ</t>
    </rPh>
    <rPh sb="6" eb="7">
      <t>ケン</t>
    </rPh>
    <phoneticPr fontId="7"/>
  </si>
  <si>
    <t>&lt;0.65</t>
    <phoneticPr fontId="7"/>
  </si>
  <si>
    <t>&lt;0.81</t>
    <phoneticPr fontId="7"/>
  </si>
  <si>
    <t>製造者（山形県）</t>
    <rPh sb="0" eb="3">
      <t>セイゾウシャ</t>
    </rPh>
    <rPh sb="4" eb="7">
      <t>ヤマガタケン</t>
    </rPh>
    <phoneticPr fontId="7"/>
  </si>
  <si>
    <t>タケノコ</t>
    <phoneticPr fontId="1"/>
  </si>
  <si>
    <t>不明</t>
    <rPh sb="0" eb="2">
      <t>フメイ</t>
    </rPh>
    <phoneticPr fontId="7"/>
  </si>
  <si>
    <t>&lt;0.50</t>
    <phoneticPr fontId="7"/>
  </si>
  <si>
    <t>&lt;0.58</t>
    <phoneticPr fontId="7"/>
  </si>
  <si>
    <t>製造者（青森県）</t>
    <rPh sb="0" eb="3">
      <t>セイゾウシャ</t>
    </rPh>
    <rPh sb="4" eb="7">
      <t>アオモリケン</t>
    </rPh>
    <phoneticPr fontId="7"/>
  </si>
  <si>
    <t>フキ</t>
    <phoneticPr fontId="1"/>
  </si>
  <si>
    <t>&lt;2.70</t>
    <phoneticPr fontId="7"/>
  </si>
  <si>
    <t>&lt;2.84</t>
    <phoneticPr fontId="7"/>
  </si>
  <si>
    <t>&lt;5.5</t>
    <phoneticPr fontId="1"/>
  </si>
  <si>
    <t>栃木県</t>
    <rPh sb="0" eb="3">
      <t>トチギケン</t>
    </rPh>
    <phoneticPr fontId="7"/>
  </si>
  <si>
    <t>販売者（栃木県）</t>
    <rPh sb="0" eb="3">
      <t>ハンバイシャ</t>
    </rPh>
    <rPh sb="4" eb="7">
      <t>トチギケン</t>
    </rPh>
    <phoneticPr fontId="7"/>
  </si>
  <si>
    <t>アユ</t>
    <phoneticPr fontId="1"/>
  </si>
  <si>
    <t>&lt;2.58</t>
    <phoneticPr fontId="7"/>
  </si>
  <si>
    <t>&lt;5.4</t>
    <phoneticPr fontId="1"/>
  </si>
  <si>
    <t>販売者（青森県）</t>
    <rPh sb="0" eb="3">
      <t>ハンバイシャ</t>
    </rPh>
    <rPh sb="4" eb="7">
      <t>アオモリケン</t>
    </rPh>
    <phoneticPr fontId="7"/>
  </si>
  <si>
    <t>蜂蜜</t>
    <rPh sb="0" eb="2">
      <t>ハチミツ</t>
    </rPh>
    <phoneticPr fontId="1"/>
  </si>
  <si>
    <t>&lt;1.61</t>
    <phoneticPr fontId="7"/>
  </si>
  <si>
    <t>&lt;1.99</t>
    <phoneticPr fontId="7"/>
  </si>
  <si>
    <t>&lt;3.6</t>
    <phoneticPr fontId="1"/>
  </si>
  <si>
    <t>上閉伊郡</t>
    <rPh sb="0" eb="1">
      <t>カミ</t>
    </rPh>
    <rPh sb="1" eb="2">
      <t>ヘイ</t>
    </rPh>
    <rPh sb="3" eb="4">
      <t>グン</t>
    </rPh>
    <phoneticPr fontId="1"/>
  </si>
  <si>
    <t>加工者（岩手県）</t>
    <rPh sb="0" eb="3">
      <t>カコウシャ</t>
    </rPh>
    <rPh sb="4" eb="7">
      <t>イワテケン</t>
    </rPh>
    <phoneticPr fontId="7"/>
  </si>
  <si>
    <t>鹿肉</t>
    <rPh sb="0" eb="2">
      <t>シカニク</t>
    </rPh>
    <phoneticPr fontId="1"/>
  </si>
  <si>
    <t>&lt;2.85</t>
    <phoneticPr fontId="7"/>
  </si>
  <si>
    <t>秋田県</t>
    <rPh sb="0" eb="3">
      <t>アキタケン</t>
    </rPh>
    <phoneticPr fontId="7"/>
  </si>
  <si>
    <t>製造者（秋田県）</t>
    <rPh sb="0" eb="3">
      <t>セイゾウシャ</t>
    </rPh>
    <rPh sb="4" eb="7">
      <t>アキタケン</t>
    </rPh>
    <phoneticPr fontId="7"/>
  </si>
  <si>
    <t>ナメコ</t>
    <phoneticPr fontId="1"/>
  </si>
  <si>
    <t>原木</t>
    <rPh sb="0" eb="2">
      <t>ゲンボク</t>
    </rPh>
    <phoneticPr fontId="1"/>
  </si>
  <si>
    <t>&lt;2.71</t>
    <phoneticPr fontId="7"/>
  </si>
  <si>
    <t>&lt;2.69</t>
    <phoneticPr fontId="7"/>
  </si>
  <si>
    <t>横浜市</t>
  </si>
  <si>
    <t>横浜市衛生研究所</t>
  </si>
  <si>
    <t>&lt;0.752</t>
    <phoneticPr fontId="1"/>
  </si>
  <si>
    <t>製造者：青森県</t>
    <rPh sb="0" eb="2">
      <t>セイゾウ</t>
    </rPh>
    <rPh sb="2" eb="3">
      <t>モノ</t>
    </rPh>
    <rPh sb="4" eb="6">
      <t>アオモリ</t>
    </rPh>
    <rPh sb="6" eb="7">
      <t>ケン</t>
    </rPh>
    <phoneticPr fontId="7"/>
  </si>
  <si>
    <t>りんごジュース（ストレート）</t>
  </si>
  <si>
    <t>大阪市保健所
南東部生活衛生監視事務所</t>
    <rPh sb="0" eb="6">
      <t>オオサカシホケンジョ</t>
    </rPh>
    <rPh sb="7" eb="19">
      <t>ナントウブセイカツエイセイカンシジムショ</t>
    </rPh>
    <phoneticPr fontId="7"/>
  </si>
  <si>
    <t>加工所：千葉県</t>
    <rPh sb="0" eb="2">
      <t>カコウ</t>
    </rPh>
    <rPh sb="2" eb="3">
      <t>ショ</t>
    </rPh>
    <rPh sb="4" eb="7">
      <t>チバケン</t>
    </rPh>
    <phoneticPr fontId="7"/>
  </si>
  <si>
    <t>清酒</t>
    <rPh sb="0" eb="2">
      <t>セイシュ</t>
    </rPh>
    <phoneticPr fontId="7"/>
  </si>
  <si>
    <t>製造所：茨城県</t>
    <rPh sb="0" eb="2">
      <t>セイゾウ</t>
    </rPh>
    <rPh sb="2" eb="3">
      <t>ショ</t>
    </rPh>
    <rPh sb="4" eb="6">
      <t>イバラキ</t>
    </rPh>
    <rPh sb="6" eb="7">
      <t>ケン</t>
    </rPh>
    <phoneticPr fontId="7"/>
  </si>
  <si>
    <t>分離液状ドレッシング</t>
    <rPh sb="0" eb="2">
      <t>ブンリ</t>
    </rPh>
    <rPh sb="2" eb="4">
      <t>エキジョウ</t>
    </rPh>
    <phoneticPr fontId="1"/>
  </si>
  <si>
    <t>製造所：宮城県</t>
    <rPh sb="0" eb="2">
      <t>セイゾウ</t>
    </rPh>
    <rPh sb="2" eb="3">
      <t>ショ</t>
    </rPh>
    <rPh sb="4" eb="6">
      <t>ミヤギ</t>
    </rPh>
    <rPh sb="6" eb="7">
      <t>ケン</t>
    </rPh>
    <phoneticPr fontId="7"/>
  </si>
  <si>
    <t>米みそ</t>
    <rPh sb="0" eb="1">
      <t>コメ</t>
    </rPh>
    <phoneticPr fontId="7"/>
  </si>
  <si>
    <t>製造所：山形県</t>
    <rPh sb="0" eb="3">
      <t>セイゾウショ</t>
    </rPh>
    <rPh sb="4" eb="7">
      <t>ヤマガタケン</t>
    </rPh>
    <phoneticPr fontId="7"/>
  </si>
  <si>
    <t>白もも・シロップづけ（ヘビー）</t>
    <rPh sb="0" eb="1">
      <t>シロ</t>
    </rPh>
    <phoneticPr fontId="7"/>
  </si>
  <si>
    <t>塩漬（ハクサイ）</t>
    <rPh sb="0" eb="1">
      <t>シオ</t>
    </rPh>
    <rPh sb="1" eb="2">
      <t>ヅ</t>
    </rPh>
    <phoneticPr fontId="11"/>
  </si>
  <si>
    <t>&lt;22</t>
  </si>
  <si>
    <t>ゆでそば</t>
  </si>
  <si>
    <t>その他</t>
    <phoneticPr fontId="1"/>
  </si>
  <si>
    <t>こんにゃく</t>
  </si>
  <si>
    <t>ふき水煮</t>
  </si>
  <si>
    <t>白もも・シラップづけ（ヘビー）</t>
    <rPh sb="0" eb="1">
      <t>シロ</t>
    </rPh>
    <phoneticPr fontId="11"/>
  </si>
  <si>
    <t>干しそば</t>
    <rPh sb="0" eb="1">
      <t>ホ</t>
    </rPh>
    <phoneticPr fontId="11"/>
  </si>
  <si>
    <t>米みそ</t>
    <rPh sb="0" eb="1">
      <t>コメ</t>
    </rPh>
    <phoneticPr fontId="11"/>
  </si>
  <si>
    <t>切りもち</t>
    <rPh sb="0" eb="1">
      <t>キ</t>
    </rPh>
    <phoneticPr fontId="11"/>
  </si>
  <si>
    <t>うんしゅうみかんジュース（濃縮還元）</t>
    <rPh sb="13" eb="15">
      <t>ノウシュク</t>
    </rPh>
    <rPh sb="15" eb="17">
      <t>カンゲン</t>
    </rPh>
    <phoneticPr fontId="11"/>
  </si>
  <si>
    <t>はくさいキムチ（刻み）</t>
    <rPh sb="8" eb="9">
      <t>キザ</t>
    </rPh>
    <phoneticPr fontId="11"/>
  </si>
  <si>
    <t>しょうゆ漬（ダイコン）</t>
    <rPh sb="4" eb="5">
      <t>ヅ</t>
    </rPh>
    <phoneticPr fontId="11"/>
  </si>
  <si>
    <t>塩漬（刻み）（キュウリ）</t>
    <rPh sb="0" eb="1">
      <t>シオ</t>
    </rPh>
    <rPh sb="1" eb="2">
      <t>ヅ</t>
    </rPh>
    <rPh sb="3" eb="4">
      <t>キザ</t>
    </rPh>
    <phoneticPr fontId="11"/>
  </si>
  <si>
    <t>&lt;7</t>
  </si>
  <si>
    <t>発酵乳</t>
    <rPh sb="0" eb="3">
      <t>ハッコウニュウ</t>
    </rPh>
    <phoneticPr fontId="11"/>
  </si>
  <si>
    <t>東大阪市</t>
    <rPh sb="0" eb="4">
      <t>ヒガシオオサカシ</t>
    </rPh>
    <phoneticPr fontId="1"/>
  </si>
  <si>
    <t>ふじ</t>
    <phoneticPr fontId="1"/>
  </si>
  <si>
    <t>東大阪市環境衛生検査センター</t>
    <phoneticPr fontId="1"/>
  </si>
  <si>
    <t>&lt;5</t>
    <phoneticPr fontId="1"/>
  </si>
  <si>
    <t>カブラ</t>
    <phoneticPr fontId="1"/>
  </si>
  <si>
    <t>&lt;6</t>
    <phoneticPr fontId="1"/>
  </si>
  <si>
    <t>ピーマン</t>
    <phoneticPr fontId="1"/>
  </si>
  <si>
    <t>&lt;8</t>
    <phoneticPr fontId="1"/>
  </si>
  <si>
    <t>サツマイモ</t>
    <phoneticPr fontId="1"/>
  </si>
  <si>
    <t>紅はるか</t>
    <rPh sb="0" eb="1">
      <t>ベニ</t>
    </rPh>
    <phoneticPr fontId="1"/>
  </si>
  <si>
    <t>三陸南部沖</t>
    <phoneticPr fontId="7"/>
  </si>
  <si>
    <t>スルメイカ</t>
    <phoneticPr fontId="1"/>
  </si>
  <si>
    <t>-</t>
    <phoneticPr fontId="7"/>
  </si>
  <si>
    <t>横浜市本場食品衛生検査所</t>
    <phoneticPr fontId="7"/>
  </si>
  <si>
    <t>&lt;3.20</t>
    <phoneticPr fontId="7"/>
  </si>
  <si>
    <t>&lt;3.92</t>
    <phoneticPr fontId="7"/>
  </si>
  <si>
    <t>ババガレイ
（ナメタガレイ）</t>
    <phoneticPr fontId="1"/>
  </si>
  <si>
    <t>&lt;3.25</t>
    <phoneticPr fontId="7"/>
  </si>
  <si>
    <t>&lt;2.59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</si>
</sst>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e\.m\.d;@"/>
    <numFmt numFmtId="180" formatCode="0.0_ "/>
    <numFmt numFmtId="181" formatCode="0_);[Red]\(0\)"/>
    <numFmt numFmtId="182" formatCode="&quot;&lt;&quot;0.00"/>
    <numFmt numFmtId="183" formatCode="&quot;&lt;&quot;0.0"/>
    <numFmt numFmtId="184" formatCode="0.0"/>
    <numFmt numFmtId="185" formatCode="0.000"/>
    <numFmt numFmtId="186" formatCode="0.0_);[Red]\(0.0\)"/>
    <numFmt numFmtId="187" formatCode="0.000;[Red]0.000"/>
    <numFmt numFmtId="188" formatCode="0.0000_ "/>
    <numFmt numFmtId="189" formatCode="0.000_ "/>
    <numFmt numFmtId="190" formatCode="0.00_);[Red]\(0.00\)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9C000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</cellStyleXfs>
  <cellXfs count="25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57" fontId="2" fillId="0" borderId="43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57" fontId="2" fillId="2" borderId="15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>
      <alignment horizontal="center" vertical="center" wrapText="1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1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2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0" borderId="40" xfId="0" applyNumberFormat="1" applyFont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57" fontId="4" fillId="2" borderId="27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57" fontId="4" fillId="2" borderId="44" xfId="0" applyNumberFormat="1" applyFont="1" applyFill="1" applyBorder="1" applyAlignment="1">
      <alignment horizontal="center" vertical="center" wrapText="1"/>
    </xf>
    <xf numFmtId="57" fontId="4" fillId="2" borderId="41" xfId="0" applyNumberFormat="1" applyFont="1" applyFill="1" applyBorder="1" applyAlignment="1">
      <alignment horizontal="center" vertical="center" wrapText="1"/>
    </xf>
    <xf numFmtId="180" fontId="4" fillId="2" borderId="27" xfId="0" applyNumberFormat="1" applyFont="1" applyFill="1" applyBorder="1" applyAlignment="1">
      <alignment horizontal="center" vertical="center"/>
    </xf>
    <xf numFmtId="180" fontId="4" fillId="2" borderId="26" xfId="0" applyNumberFormat="1" applyFont="1" applyFill="1" applyBorder="1" applyAlignment="1">
      <alignment horizontal="center" vertical="center"/>
    </xf>
    <xf numFmtId="181" fontId="4" fillId="2" borderId="26" xfId="0" applyNumberFormat="1" applyFont="1" applyFill="1" applyBorder="1" applyAlignment="1">
      <alignment horizontal="center" vertical="center"/>
    </xf>
    <xf numFmtId="182" fontId="2" fillId="3" borderId="38" xfId="0" applyNumberFormat="1" applyFont="1" applyFill="1" applyBorder="1" applyAlignment="1">
      <alignment horizontal="center" vertical="center" wrapText="1"/>
    </xf>
    <xf numFmtId="183" fontId="2" fillId="3" borderId="39" xfId="0" applyNumberFormat="1" applyFont="1" applyFill="1" applyBorder="1" applyAlignment="1">
      <alignment horizontal="center" vertical="center" wrapText="1"/>
    </xf>
    <xf numFmtId="180" fontId="4" fillId="0" borderId="26" xfId="0" applyNumberFormat="1" applyFont="1" applyBorder="1" applyAlignment="1">
      <alignment horizontal="center" vertical="center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0" fontId="2" fillId="2" borderId="38" xfId="3" applyFont="1" applyFill="1" applyBorder="1" applyAlignment="1">
      <alignment horizontal="center" vertical="center" wrapText="1"/>
    </xf>
    <xf numFmtId="0" fontId="2" fillId="2" borderId="46" xfId="3" applyFont="1" applyFill="1" applyBorder="1" applyAlignment="1">
      <alignment horizontal="center" vertical="center"/>
    </xf>
    <xf numFmtId="0" fontId="2" fillId="2" borderId="37" xfId="3" applyFont="1" applyFill="1" applyBorder="1" applyAlignment="1">
      <alignment horizontal="center" vertical="center" wrapText="1"/>
    </xf>
    <xf numFmtId="0" fontId="2" fillId="2" borderId="46" xfId="3" applyFont="1" applyFill="1" applyBorder="1" applyAlignment="1">
      <alignment horizontal="center" vertical="center" wrapText="1"/>
    </xf>
    <xf numFmtId="0" fontId="2" fillId="2" borderId="45" xfId="3" applyFont="1" applyFill="1" applyBorder="1" applyAlignment="1">
      <alignment horizontal="center" vertical="center"/>
    </xf>
    <xf numFmtId="0" fontId="2" fillId="2" borderId="44" xfId="3" applyFont="1" applyFill="1" applyBorder="1" applyAlignment="1">
      <alignment horizontal="center" vertical="center"/>
    </xf>
    <xf numFmtId="0" fontId="2" fillId="2" borderId="38" xfId="3" applyFont="1" applyFill="1" applyBorder="1" applyAlignment="1">
      <alignment horizontal="center" vertical="center"/>
    </xf>
    <xf numFmtId="0" fontId="2" fillId="2" borderId="40" xfId="3" applyFont="1" applyFill="1" applyBorder="1" applyAlignment="1">
      <alignment horizontal="center" vertical="center" wrapText="1"/>
    </xf>
    <xf numFmtId="57" fontId="2" fillId="2" borderId="46" xfId="3" applyNumberFormat="1" applyFont="1" applyFill="1" applyBorder="1" applyAlignment="1">
      <alignment horizontal="center" vertical="center" wrapText="1"/>
    </xf>
    <xf numFmtId="176" fontId="2" fillId="2" borderId="37" xfId="3" applyNumberFormat="1" applyFont="1" applyFill="1" applyBorder="1" applyAlignment="1">
      <alignment horizontal="center" vertical="center" wrapText="1"/>
    </xf>
    <xf numFmtId="176" fontId="2" fillId="2" borderId="40" xfId="3" applyNumberFormat="1" applyFont="1" applyFill="1" applyBorder="1" applyAlignment="1">
      <alignment horizontal="center" vertical="center" wrapText="1"/>
    </xf>
    <xf numFmtId="2" fontId="2" fillId="2" borderId="38" xfId="3" applyNumberFormat="1" applyFont="1" applyFill="1" applyBorder="1" applyAlignment="1">
      <alignment horizontal="center" vertical="center" wrapText="1"/>
    </xf>
    <xf numFmtId="0" fontId="2" fillId="2" borderId="47" xfId="3" applyFont="1" applyFill="1" applyBorder="1" applyAlignment="1">
      <alignment horizontal="center" vertical="center" wrapText="1"/>
    </xf>
    <xf numFmtId="0" fontId="2" fillId="2" borderId="26" xfId="3" applyFont="1" applyFill="1" applyBorder="1" applyAlignment="1">
      <alignment horizontal="center" vertical="center"/>
    </xf>
    <xf numFmtId="0" fontId="2" fillId="2" borderId="44" xfId="3" applyFont="1" applyFill="1" applyBorder="1" applyAlignment="1">
      <alignment horizontal="center" vertical="center" wrapText="1"/>
    </xf>
    <xf numFmtId="0" fontId="2" fillId="2" borderId="26" xfId="3" applyFont="1" applyFill="1" applyBorder="1" applyAlignment="1">
      <alignment horizontal="center" vertical="center" wrapText="1"/>
    </xf>
    <xf numFmtId="2" fontId="2" fillId="2" borderId="26" xfId="3" applyNumberFormat="1" applyFont="1" applyFill="1" applyBorder="1" applyAlignment="1">
      <alignment horizontal="center" vertical="center" wrapText="1"/>
    </xf>
    <xf numFmtId="184" fontId="2" fillId="2" borderId="47" xfId="3" applyNumberFormat="1" applyFont="1" applyFill="1" applyBorder="1" applyAlignment="1">
      <alignment horizontal="center" vertical="center" wrapText="1"/>
    </xf>
    <xf numFmtId="185" fontId="2" fillId="2" borderId="26" xfId="3" applyNumberFormat="1" applyFont="1" applyFill="1" applyBorder="1" applyAlignment="1">
      <alignment horizontal="center" vertical="center" wrapText="1"/>
    </xf>
    <xf numFmtId="0" fontId="2" fillId="0" borderId="26" xfId="3" applyFont="1" applyBorder="1" applyAlignment="1">
      <alignment horizontal="center" vertical="center" wrapText="1"/>
    </xf>
    <xf numFmtId="0" fontId="2" fillId="2" borderId="15" xfId="3" applyFont="1" applyFill="1" applyBorder="1" applyAlignment="1">
      <alignment horizontal="center" vertical="center" wrapText="1"/>
    </xf>
    <xf numFmtId="0" fontId="2" fillId="0" borderId="38" xfId="3" applyFont="1" applyBorder="1" applyAlignment="1">
      <alignment horizontal="center" vertical="center" wrapText="1"/>
    </xf>
    <xf numFmtId="0" fontId="2" fillId="0" borderId="46" xfId="3" applyFont="1" applyBorder="1" applyAlignment="1">
      <alignment horizontal="center" vertical="center"/>
    </xf>
    <xf numFmtId="0" fontId="2" fillId="0" borderId="37" xfId="3" applyFont="1" applyBorder="1" applyAlignment="1">
      <alignment horizontal="center" vertical="center" wrapText="1"/>
    </xf>
    <xf numFmtId="0" fontId="2" fillId="0" borderId="43" xfId="3" applyFont="1" applyBorder="1" applyAlignment="1">
      <alignment horizontal="center" vertical="center" wrapText="1"/>
    </xf>
    <xf numFmtId="0" fontId="2" fillId="0" borderId="45" xfId="3" applyFont="1" applyBorder="1" applyAlignment="1">
      <alignment horizontal="center" vertical="center"/>
    </xf>
    <xf numFmtId="0" fontId="2" fillId="0" borderId="44" xfId="3" applyFont="1" applyBorder="1" applyAlignment="1">
      <alignment horizontal="center" vertical="center"/>
    </xf>
    <xf numFmtId="0" fontId="2" fillId="0" borderId="40" xfId="3" applyFont="1" applyBorder="1" applyAlignment="1">
      <alignment horizontal="center" vertical="center" wrapText="1"/>
    </xf>
    <xf numFmtId="57" fontId="2" fillId="0" borderId="46" xfId="3" applyNumberFormat="1" applyFont="1" applyBorder="1" applyAlignment="1">
      <alignment horizontal="center" vertical="center" wrapText="1"/>
    </xf>
    <xf numFmtId="0" fontId="2" fillId="2" borderId="43" xfId="3" applyFont="1" applyFill="1" applyBorder="1" applyAlignment="1">
      <alignment horizontal="center" vertical="center" wrapText="1"/>
    </xf>
    <xf numFmtId="176" fontId="2" fillId="0" borderId="37" xfId="3" applyNumberFormat="1" applyFont="1" applyBorder="1" applyAlignment="1">
      <alignment horizontal="center" vertical="center" wrapText="1"/>
    </xf>
    <xf numFmtId="176" fontId="2" fillId="0" borderId="40" xfId="3" applyNumberFormat="1" applyFont="1" applyBorder="1" applyAlignment="1">
      <alignment horizontal="center" vertical="center" wrapText="1"/>
    </xf>
    <xf numFmtId="0" fontId="2" fillId="3" borderId="38" xfId="3" applyFont="1" applyFill="1" applyBorder="1" applyAlignment="1">
      <alignment horizontal="center" vertical="center" wrapText="1"/>
    </xf>
    <xf numFmtId="0" fontId="2" fillId="3" borderId="39" xfId="3" applyFont="1" applyFill="1" applyBorder="1" applyAlignment="1">
      <alignment horizontal="center" vertical="center" wrapText="1"/>
    </xf>
    <xf numFmtId="0" fontId="2" fillId="0" borderId="47" xfId="3" applyFont="1" applyBorder="1" applyAlignment="1">
      <alignment horizontal="center" vertical="center" wrapText="1"/>
    </xf>
    <xf numFmtId="0" fontId="2" fillId="2" borderId="43" xfId="3" applyFont="1" applyFill="1" applyBorder="1" applyAlignment="1">
      <alignment horizontal="center" vertical="center"/>
    </xf>
    <xf numFmtId="0" fontId="2" fillId="2" borderId="41" xfId="3" applyFont="1" applyFill="1" applyBorder="1" applyAlignment="1">
      <alignment horizontal="center" vertical="center" wrapText="1"/>
    </xf>
    <xf numFmtId="0" fontId="2" fillId="0" borderId="41" xfId="3" applyFont="1" applyBorder="1" applyAlignment="1">
      <alignment horizontal="center" vertical="center" wrapText="1"/>
    </xf>
    <xf numFmtId="2" fontId="2" fillId="2" borderId="47" xfId="3" applyNumberFormat="1" applyFont="1" applyFill="1" applyBorder="1" applyAlignment="1">
      <alignment horizontal="center" vertical="center" wrapText="1"/>
    </xf>
    <xf numFmtId="185" fontId="2" fillId="0" borderId="26" xfId="3" applyNumberFormat="1" applyFont="1" applyBorder="1" applyAlignment="1">
      <alignment horizontal="center" vertical="center" wrapText="1"/>
    </xf>
    <xf numFmtId="0" fontId="2" fillId="0" borderId="39" xfId="3" applyFont="1" applyBorder="1" applyAlignment="1">
      <alignment horizontal="center" vertical="center" wrapText="1"/>
    </xf>
    <xf numFmtId="176" fontId="2" fillId="2" borderId="21" xfId="3" applyNumberFormat="1" applyFont="1" applyFill="1" applyBorder="1" applyAlignment="1">
      <alignment horizontal="center" vertical="center" wrapText="1"/>
    </xf>
    <xf numFmtId="176" fontId="2" fillId="2" borderId="41" xfId="3" applyNumberFormat="1" applyFont="1" applyFill="1" applyBorder="1" applyAlignment="1">
      <alignment horizontal="center" vertical="center" wrapText="1"/>
    </xf>
    <xf numFmtId="2" fontId="2" fillId="0" borderId="26" xfId="3" applyNumberFormat="1" applyFont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57" fontId="2" fillId="0" borderId="46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48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57" fontId="2" fillId="0" borderId="15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26" xfId="0" quotePrefix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57" fontId="4" fillId="0" borderId="41" xfId="0" applyNumberFormat="1" applyFont="1" applyBorder="1" applyAlignment="1">
      <alignment horizontal="center" vertical="center" wrapText="1"/>
    </xf>
    <xf numFmtId="57" fontId="4" fillId="0" borderId="44" xfId="0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176" fontId="2" fillId="0" borderId="47" xfId="0" applyNumberFormat="1" applyFont="1" applyBorder="1" applyAlignment="1">
      <alignment horizontal="center" vertical="center" wrapText="1"/>
    </xf>
    <xf numFmtId="186" fontId="2" fillId="0" borderId="37" xfId="0" applyNumberFormat="1" applyFont="1" applyBorder="1" applyAlignment="1">
      <alignment horizontal="center" vertical="center" wrapText="1"/>
    </xf>
    <xf numFmtId="186" fontId="2" fillId="0" borderId="38" xfId="0" applyNumberFormat="1" applyFont="1" applyBorder="1" applyAlignment="1">
      <alignment horizontal="center" vertical="center" wrapText="1"/>
    </xf>
    <xf numFmtId="186" fontId="2" fillId="0" borderId="47" xfId="0" applyNumberFormat="1" applyFont="1" applyBorder="1" applyAlignment="1">
      <alignment horizontal="center" vertical="center" wrapText="1"/>
    </xf>
    <xf numFmtId="186" fontId="2" fillId="3" borderId="38" xfId="0" applyNumberFormat="1" applyFont="1" applyFill="1" applyBorder="1" applyAlignment="1">
      <alignment horizontal="center" vertical="center" wrapText="1"/>
    </xf>
    <xf numFmtId="186" fontId="2" fillId="3" borderId="39" xfId="0" applyNumberFormat="1" applyFont="1" applyFill="1" applyBorder="1" applyAlignment="1">
      <alignment horizontal="center" vertical="center" wrapText="1"/>
    </xf>
    <xf numFmtId="186" fontId="2" fillId="0" borderId="44" xfId="0" applyNumberFormat="1" applyFont="1" applyBorder="1" applyAlignment="1">
      <alignment horizontal="center" vertical="center" wrapText="1"/>
    </xf>
    <xf numFmtId="186" fontId="2" fillId="0" borderId="26" xfId="0" applyNumberFormat="1" applyFont="1" applyBorder="1" applyAlignment="1">
      <alignment horizontal="center" vertical="center" wrapText="1"/>
    </xf>
    <xf numFmtId="186" fontId="2" fillId="3" borderId="38" xfId="2" applyNumberFormat="1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 wrapText="1"/>
    </xf>
    <xf numFmtId="187" fontId="2" fillId="0" borderId="26" xfId="4" applyNumberFormat="1" applyFont="1" applyBorder="1" applyAlignment="1">
      <alignment horizontal="center" vertical="center" wrapText="1"/>
    </xf>
    <xf numFmtId="181" fontId="2" fillId="0" borderId="26" xfId="0" applyNumberFormat="1" applyFont="1" applyBorder="1" applyAlignment="1">
      <alignment horizontal="left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" fillId="0" borderId="0" xfId="4" applyFont="1" applyAlignment="1">
      <alignment horizontal="center" vertical="center"/>
    </xf>
    <xf numFmtId="188" fontId="2" fillId="0" borderId="26" xfId="4" applyNumberFormat="1" applyFont="1" applyBorder="1" applyAlignment="1">
      <alignment horizontal="center" vertical="center" wrapText="1"/>
    </xf>
    <xf numFmtId="189" fontId="2" fillId="0" borderId="26" xfId="4" applyNumberFormat="1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2" fillId="0" borderId="26" xfId="4" applyFont="1" applyBorder="1" applyAlignment="1">
      <alignment horizontal="center" vertical="center"/>
    </xf>
    <xf numFmtId="185" fontId="2" fillId="0" borderId="26" xfId="4" applyNumberFormat="1" applyFont="1" applyBorder="1" applyAlignment="1">
      <alignment horizontal="center" vertical="center" wrapText="1"/>
    </xf>
    <xf numFmtId="0" fontId="2" fillId="0" borderId="26" xfId="4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181" fontId="9" fillId="0" borderId="26" xfId="0" applyNumberFormat="1" applyFont="1" applyBorder="1" applyAlignment="1">
      <alignment horizontal="center" vertical="center" wrapText="1"/>
    </xf>
    <xf numFmtId="190" fontId="9" fillId="0" borderId="26" xfId="0" applyNumberFormat="1" applyFont="1" applyBorder="1" applyAlignment="1">
      <alignment horizontal="center" vertical="center" wrapText="1"/>
    </xf>
    <xf numFmtId="0" fontId="2" fillId="2" borderId="26" xfId="1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57" fontId="4" fillId="0" borderId="43" xfId="0" applyNumberFormat="1" applyFont="1" applyBorder="1" applyAlignment="1">
      <alignment horizontal="center" vertical="center" wrapText="1"/>
    </xf>
  </cellXfs>
  <cellStyles count="5">
    <cellStyle name="桁区切り" xfId="2" builtinId="6"/>
    <cellStyle name="標準" xfId="0" builtinId="0"/>
    <cellStyle name="標準 2" xfId="3" xr:uid="{644E9B09-CCCC-488A-9A86-03E052E26B96}"/>
    <cellStyle name="標準 2 2" xfId="4" xr:uid="{1FDFC4F2-B558-4A91-8FDA-2117A0C76583}"/>
    <cellStyle name="標準 5" xfId="1" xr:uid="{45323543-B265-41D8-8DA0-43FCC752E6FD}"/>
  </cellStyles>
  <dxfs count="3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theme="9" tint="0.39994506668294322"/>
        </patternFill>
      </fill>
    </dxf>
    <dxf>
      <numFmt numFmtId="180" formatCode="0.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_ "/>
      <fill>
        <patternFill>
          <bgColor rgb="FF00B0F0"/>
        </patternFill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3" customWidth="1"/>
    <col min="3" max="3" width="19.75" style="4" bestFit="1" customWidth="1"/>
    <col min="4" max="5" width="10.625" style="3" customWidth="1"/>
    <col min="6" max="7" width="26" style="4" bestFit="1" customWidth="1"/>
    <col min="8" max="8" width="17.625" style="4" bestFit="1" customWidth="1"/>
    <col min="9" max="9" width="38.75" style="4" bestFit="1" customWidth="1"/>
    <col min="10" max="10" width="39.625" style="4" bestFit="1" customWidth="1"/>
    <col min="11" max="11" width="21.625" style="3" customWidth="1"/>
    <col min="12" max="12" width="25.625" style="3" customWidth="1"/>
    <col min="13" max="13" width="31.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117" t="s">
        <v>0</v>
      </c>
      <c r="B1" s="6"/>
      <c r="C1" s="6"/>
      <c r="D1" s="7"/>
      <c r="E1" s="6"/>
      <c r="F1" s="6"/>
      <c r="G1" s="6"/>
      <c r="H1" s="6"/>
      <c r="I1" s="7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9"/>
      <c r="B2" s="6"/>
      <c r="C2" s="6"/>
      <c r="D2" s="7"/>
      <c r="E2" s="6"/>
      <c r="F2" s="6"/>
      <c r="G2" s="6"/>
      <c r="H2" s="6"/>
      <c r="I2" s="7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111" t="s">
        <v>1</v>
      </c>
      <c r="B3" s="111" t="s">
        <v>2</v>
      </c>
      <c r="C3" s="118" t="s">
        <v>3</v>
      </c>
      <c r="D3" s="88" t="s">
        <v>4</v>
      </c>
      <c r="E3" s="86"/>
      <c r="F3" s="87"/>
      <c r="G3" s="114" t="s">
        <v>5</v>
      </c>
      <c r="H3" s="102" t="s">
        <v>6</v>
      </c>
      <c r="I3" s="85" t="s">
        <v>7</v>
      </c>
      <c r="J3" s="86"/>
      <c r="K3" s="86"/>
      <c r="L3" s="87"/>
      <c r="M3" s="88" t="s">
        <v>8</v>
      </c>
      <c r="N3" s="87"/>
      <c r="O3" s="89" t="s">
        <v>9</v>
      </c>
      <c r="P3" s="90"/>
      <c r="Q3" s="88" t="s">
        <v>10</v>
      </c>
      <c r="R3" s="86"/>
      <c r="S3" s="86"/>
      <c r="T3" s="86"/>
      <c r="U3" s="86"/>
      <c r="V3" s="86"/>
      <c r="W3" s="87"/>
    </row>
    <row r="4" spans="1:24" x14ac:dyDescent="0.4">
      <c r="A4" s="112"/>
      <c r="B4" s="112"/>
      <c r="C4" s="97"/>
      <c r="D4" s="91" t="s">
        <v>11</v>
      </c>
      <c r="E4" s="94" t="s">
        <v>12</v>
      </c>
      <c r="F4" s="71" t="s">
        <v>13</v>
      </c>
      <c r="G4" s="115"/>
      <c r="H4" s="103"/>
      <c r="I4" s="99" t="s">
        <v>14</v>
      </c>
      <c r="J4" s="11"/>
      <c r="K4" s="12"/>
      <c r="L4" s="71" t="s">
        <v>15</v>
      </c>
      <c r="M4" s="99" t="s">
        <v>16</v>
      </c>
      <c r="N4" s="71" t="s">
        <v>17</v>
      </c>
      <c r="O4" s="74" t="s">
        <v>18</v>
      </c>
      <c r="P4" s="77" t="s">
        <v>19</v>
      </c>
      <c r="Q4" s="80" t="s">
        <v>20</v>
      </c>
      <c r="R4" s="81"/>
      <c r="S4" s="81"/>
      <c r="T4" s="82" t="s">
        <v>21</v>
      </c>
      <c r="U4" s="68" t="s">
        <v>22</v>
      </c>
      <c r="V4" s="68" t="s">
        <v>23</v>
      </c>
      <c r="W4" s="71" t="s">
        <v>24</v>
      </c>
    </row>
    <row r="5" spans="1:24" ht="110.1" customHeight="1" x14ac:dyDescent="0.4">
      <c r="A5" s="112"/>
      <c r="B5" s="112"/>
      <c r="C5" s="97"/>
      <c r="D5" s="92"/>
      <c r="E5" s="95"/>
      <c r="F5" s="97"/>
      <c r="G5" s="115"/>
      <c r="H5" s="103"/>
      <c r="I5" s="100"/>
      <c r="J5" s="105" t="s">
        <v>25</v>
      </c>
      <c r="K5" s="105" t="s">
        <v>26</v>
      </c>
      <c r="L5" s="72"/>
      <c r="M5" s="100"/>
      <c r="N5" s="72"/>
      <c r="O5" s="75"/>
      <c r="P5" s="78"/>
      <c r="Q5" s="108" t="s">
        <v>27</v>
      </c>
      <c r="R5" s="109"/>
      <c r="S5" s="110"/>
      <c r="T5" s="83"/>
      <c r="U5" s="69"/>
      <c r="V5" s="69"/>
      <c r="W5" s="72"/>
    </row>
    <row r="6" spans="1:24" ht="18.75" customHeight="1" thickBot="1" x14ac:dyDescent="0.45">
      <c r="A6" s="113"/>
      <c r="B6" s="113"/>
      <c r="C6" s="98"/>
      <c r="D6" s="93"/>
      <c r="E6" s="96"/>
      <c r="F6" s="98"/>
      <c r="G6" s="116"/>
      <c r="H6" s="104"/>
      <c r="I6" s="101"/>
      <c r="J6" s="106"/>
      <c r="K6" s="107"/>
      <c r="L6" s="73"/>
      <c r="M6" s="101"/>
      <c r="N6" s="73"/>
      <c r="O6" s="76"/>
      <c r="P6" s="79"/>
      <c r="Q6" s="14" t="s">
        <v>28</v>
      </c>
      <c r="R6" s="15" t="s">
        <v>29</v>
      </c>
      <c r="S6" s="16" t="s">
        <v>30</v>
      </c>
      <c r="T6" s="84"/>
      <c r="U6" s="70"/>
      <c r="V6" s="70"/>
      <c r="W6" s="73"/>
      <c r="X6" s="2"/>
    </row>
    <row r="7" spans="1:24" ht="19.5" x14ac:dyDescent="0.4">
      <c r="A7" s="47">
        <v>1</v>
      </c>
      <c r="B7" s="47" t="s">
        <v>105</v>
      </c>
      <c r="C7" s="119" t="s">
        <v>105</v>
      </c>
      <c r="D7" s="120" t="s">
        <v>69</v>
      </c>
      <c r="E7" s="47" t="s">
        <v>72</v>
      </c>
      <c r="F7" s="119" t="s">
        <v>106</v>
      </c>
      <c r="G7" s="121" t="s">
        <v>64</v>
      </c>
      <c r="H7" s="122" t="s">
        <v>40</v>
      </c>
      <c r="I7" s="17" t="s">
        <v>107</v>
      </c>
      <c r="J7" s="123" t="s">
        <v>41</v>
      </c>
      <c r="K7" s="47" t="s">
        <v>72</v>
      </c>
      <c r="L7" s="20" t="s">
        <v>42</v>
      </c>
      <c r="M7" s="47" t="s">
        <v>108</v>
      </c>
      <c r="N7" s="124" t="s">
        <v>62</v>
      </c>
      <c r="O7" s="125">
        <v>45811</v>
      </c>
      <c r="P7" s="126">
        <v>45814</v>
      </c>
      <c r="Q7" s="120" t="s">
        <v>109</v>
      </c>
      <c r="R7" s="47" t="s">
        <v>73</v>
      </c>
      <c r="S7" s="127" t="s">
        <v>110</v>
      </c>
      <c r="T7" s="18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&lt;2.4</v>
      </c>
      <c r="U7" s="18" t="str">
        <f t="shared" si="0"/>
        <v>&lt;2</v>
      </c>
      <c r="V7" s="19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&lt;4.4</v>
      </c>
      <c r="W7" s="20" t="str">
        <f t="shared" ref="W7:W56" si="2">IF(ISERROR(V7*1),"",IF(AND(H7="飲料水",V7&gt;=11),"○",IF(AND(H7="牛乳・乳児用食品",V7&gt;=51),"○",IF(AND(H7&lt;&gt;"",V7&gt;=110),"○",""))))</f>
        <v/>
      </c>
    </row>
    <row r="8" spans="1:24" x14ac:dyDescent="0.4">
      <c r="A8" s="17">
        <f>A7+1</f>
        <v>2</v>
      </c>
      <c r="B8" s="47" t="s">
        <v>105</v>
      </c>
      <c r="C8" s="119" t="s">
        <v>105</v>
      </c>
      <c r="D8" s="122" t="s">
        <v>69</v>
      </c>
      <c r="E8" s="47" t="s">
        <v>72</v>
      </c>
      <c r="F8" s="119" t="s">
        <v>106</v>
      </c>
      <c r="G8" s="121" t="s">
        <v>64</v>
      </c>
      <c r="H8" s="122" t="s">
        <v>40</v>
      </c>
      <c r="I8" s="17" t="s">
        <v>111</v>
      </c>
      <c r="J8" s="27" t="s">
        <v>41</v>
      </c>
      <c r="K8" s="17" t="s">
        <v>72</v>
      </c>
      <c r="L8" s="20" t="s">
        <v>42</v>
      </c>
      <c r="M8" s="47" t="s">
        <v>108</v>
      </c>
      <c r="N8" s="124" t="s">
        <v>62</v>
      </c>
      <c r="O8" s="125">
        <v>45811</v>
      </c>
      <c r="P8" s="126">
        <v>45814</v>
      </c>
      <c r="Q8" s="120" t="s">
        <v>77</v>
      </c>
      <c r="R8" s="47" t="s">
        <v>112</v>
      </c>
      <c r="S8" s="127" t="s">
        <v>113</v>
      </c>
      <c r="T8" s="18" t="str">
        <f t="shared" si="0"/>
        <v>&lt;2.3</v>
      </c>
      <c r="U8" s="18" t="str">
        <f t="shared" si="0"/>
        <v>&lt;1.9</v>
      </c>
      <c r="V8" s="19" t="str">
        <f t="shared" si="1"/>
        <v>&lt;4.2</v>
      </c>
      <c r="W8" s="20" t="str">
        <f t="shared" si="2"/>
        <v/>
      </c>
    </row>
    <row r="9" spans="1:24" x14ac:dyDescent="0.4">
      <c r="A9" s="17">
        <f>A8+1</f>
        <v>3</v>
      </c>
      <c r="B9" s="47" t="s">
        <v>105</v>
      </c>
      <c r="C9" s="119" t="s">
        <v>105</v>
      </c>
      <c r="D9" s="122" t="s">
        <v>84</v>
      </c>
      <c r="E9" s="47" t="s">
        <v>72</v>
      </c>
      <c r="F9" s="119" t="s">
        <v>114</v>
      </c>
      <c r="G9" s="121" t="s">
        <v>64</v>
      </c>
      <c r="H9" s="122" t="s">
        <v>40</v>
      </c>
      <c r="I9" s="17" t="s">
        <v>115</v>
      </c>
      <c r="J9" s="27" t="s">
        <v>41</v>
      </c>
      <c r="K9" s="17" t="s">
        <v>72</v>
      </c>
      <c r="L9" s="20" t="s">
        <v>42</v>
      </c>
      <c r="M9" s="47" t="s">
        <v>108</v>
      </c>
      <c r="N9" s="124" t="s">
        <v>62</v>
      </c>
      <c r="O9" s="125">
        <v>45811</v>
      </c>
      <c r="P9" s="126">
        <v>45814</v>
      </c>
      <c r="Q9" s="120" t="s">
        <v>109</v>
      </c>
      <c r="R9" s="47" t="s">
        <v>73</v>
      </c>
      <c r="S9" s="127" t="s">
        <v>110</v>
      </c>
      <c r="T9" s="18" t="str">
        <f t="shared" si="0"/>
        <v>&lt;2.4</v>
      </c>
      <c r="U9" s="18" t="str">
        <f t="shared" si="0"/>
        <v>&lt;2</v>
      </c>
      <c r="V9" s="19" t="str">
        <f t="shared" si="1"/>
        <v>&lt;4.4</v>
      </c>
      <c r="W9" s="20" t="str">
        <f t="shared" si="2"/>
        <v/>
      </c>
    </row>
    <row r="10" spans="1:24" x14ac:dyDescent="0.4">
      <c r="A10" s="17">
        <f t="shared" ref="A10:A73" si="3">A9+1</f>
        <v>4</v>
      </c>
      <c r="B10" s="128" t="s">
        <v>116</v>
      </c>
      <c r="C10" s="129" t="s">
        <v>116</v>
      </c>
      <c r="D10" s="130" t="s">
        <v>116</v>
      </c>
      <c r="E10" s="131" t="s">
        <v>117</v>
      </c>
      <c r="F10" s="132" t="s">
        <v>61</v>
      </c>
      <c r="G10" s="133" t="s">
        <v>118</v>
      </c>
      <c r="H10" s="134" t="s">
        <v>119</v>
      </c>
      <c r="I10" s="131" t="s">
        <v>36</v>
      </c>
      <c r="J10" s="131" t="s">
        <v>120</v>
      </c>
      <c r="K10" s="131" t="s">
        <v>61</v>
      </c>
      <c r="L10" s="135" t="s">
        <v>121</v>
      </c>
      <c r="M10" s="136" t="s">
        <v>122</v>
      </c>
      <c r="N10" s="137" t="s">
        <v>33</v>
      </c>
      <c r="O10" s="138">
        <v>45811</v>
      </c>
      <c r="P10" s="139">
        <v>45813</v>
      </c>
      <c r="Q10" s="140" t="s">
        <v>123</v>
      </c>
      <c r="R10" s="141">
        <v>28.9</v>
      </c>
      <c r="S10" s="142">
        <v>29</v>
      </c>
      <c r="T10" s="143" t="str">
        <f t="shared" si="0"/>
        <v>&lt;7.08</v>
      </c>
      <c r="U10" s="143">
        <f t="shared" si="0"/>
        <v>28.9</v>
      </c>
      <c r="V10" s="144">
        <f t="shared" si="1"/>
        <v>29</v>
      </c>
      <c r="W10" s="50" t="str">
        <f t="shared" si="2"/>
        <v/>
      </c>
    </row>
    <row r="11" spans="1:24" x14ac:dyDescent="0.4">
      <c r="A11" s="17">
        <f t="shared" si="3"/>
        <v>5</v>
      </c>
      <c r="B11" s="128" t="s">
        <v>116</v>
      </c>
      <c r="C11" s="129" t="s">
        <v>116</v>
      </c>
      <c r="D11" s="130" t="s">
        <v>116</v>
      </c>
      <c r="E11" s="131" t="s">
        <v>117</v>
      </c>
      <c r="F11" s="132" t="s">
        <v>61</v>
      </c>
      <c r="G11" s="133" t="s">
        <v>118</v>
      </c>
      <c r="H11" s="134" t="s">
        <v>119</v>
      </c>
      <c r="I11" s="131" t="s">
        <v>36</v>
      </c>
      <c r="J11" s="131" t="s">
        <v>120</v>
      </c>
      <c r="K11" s="131" t="s">
        <v>61</v>
      </c>
      <c r="L11" s="135" t="s">
        <v>121</v>
      </c>
      <c r="M11" s="136" t="s">
        <v>122</v>
      </c>
      <c r="N11" s="137" t="s">
        <v>33</v>
      </c>
      <c r="O11" s="138">
        <v>45811</v>
      </c>
      <c r="P11" s="139">
        <v>45813</v>
      </c>
      <c r="Q11" s="140" t="s">
        <v>124</v>
      </c>
      <c r="R11" s="141" t="s">
        <v>125</v>
      </c>
      <c r="S11" s="142" t="s">
        <v>126</v>
      </c>
      <c r="T11" s="143" t="str">
        <f t="shared" si="0"/>
        <v>&lt;9.23</v>
      </c>
      <c r="U11" s="143" t="str">
        <f t="shared" si="0"/>
        <v>&lt;7.84</v>
      </c>
      <c r="V11" s="144" t="str">
        <f t="shared" si="1"/>
        <v>&lt;17</v>
      </c>
      <c r="W11" s="50" t="str">
        <f t="shared" si="2"/>
        <v/>
      </c>
    </row>
    <row r="12" spans="1:24" x14ac:dyDescent="0.4">
      <c r="A12" s="17">
        <f t="shared" si="3"/>
        <v>6</v>
      </c>
      <c r="B12" s="128" t="s">
        <v>116</v>
      </c>
      <c r="C12" s="129" t="s">
        <v>116</v>
      </c>
      <c r="D12" s="130" t="s">
        <v>116</v>
      </c>
      <c r="E12" s="131" t="s">
        <v>117</v>
      </c>
      <c r="F12" s="132" t="s">
        <v>61</v>
      </c>
      <c r="G12" s="133" t="s">
        <v>118</v>
      </c>
      <c r="H12" s="134" t="s">
        <v>119</v>
      </c>
      <c r="I12" s="131" t="s">
        <v>36</v>
      </c>
      <c r="J12" s="131" t="s">
        <v>120</v>
      </c>
      <c r="K12" s="131" t="s">
        <v>61</v>
      </c>
      <c r="L12" s="135" t="s">
        <v>121</v>
      </c>
      <c r="M12" s="136" t="s">
        <v>122</v>
      </c>
      <c r="N12" s="137" t="s">
        <v>33</v>
      </c>
      <c r="O12" s="138">
        <v>45811</v>
      </c>
      <c r="P12" s="139">
        <v>45813</v>
      </c>
      <c r="Q12" s="140" t="s">
        <v>127</v>
      </c>
      <c r="R12" s="141" t="s">
        <v>128</v>
      </c>
      <c r="S12" s="142" t="s">
        <v>129</v>
      </c>
      <c r="T12" s="143" t="str">
        <f t="shared" si="0"/>
        <v>&lt;8.62</v>
      </c>
      <c r="U12" s="143" t="str">
        <f t="shared" si="0"/>
        <v>&lt;9.64</v>
      </c>
      <c r="V12" s="144" t="str">
        <f t="shared" si="1"/>
        <v>&lt;18</v>
      </c>
      <c r="W12" s="50" t="str">
        <f t="shared" si="2"/>
        <v/>
      </c>
    </row>
    <row r="13" spans="1:24" x14ac:dyDescent="0.4">
      <c r="A13" s="17">
        <f t="shared" si="3"/>
        <v>7</v>
      </c>
      <c r="B13" s="128" t="s">
        <v>116</v>
      </c>
      <c r="C13" s="129" t="s">
        <v>116</v>
      </c>
      <c r="D13" s="130" t="s">
        <v>116</v>
      </c>
      <c r="E13" s="131" t="s">
        <v>117</v>
      </c>
      <c r="F13" s="132" t="s">
        <v>61</v>
      </c>
      <c r="G13" s="133" t="s">
        <v>118</v>
      </c>
      <c r="H13" s="134" t="s">
        <v>119</v>
      </c>
      <c r="I13" s="131" t="s">
        <v>36</v>
      </c>
      <c r="J13" s="131" t="s">
        <v>120</v>
      </c>
      <c r="K13" s="131" t="s">
        <v>61</v>
      </c>
      <c r="L13" s="135" t="s">
        <v>121</v>
      </c>
      <c r="M13" s="136" t="s">
        <v>122</v>
      </c>
      <c r="N13" s="137" t="s">
        <v>33</v>
      </c>
      <c r="O13" s="138">
        <v>45811</v>
      </c>
      <c r="P13" s="139">
        <v>45813</v>
      </c>
      <c r="Q13" s="140" t="s">
        <v>130</v>
      </c>
      <c r="R13" s="141" t="s">
        <v>125</v>
      </c>
      <c r="S13" s="142" t="s">
        <v>37</v>
      </c>
      <c r="T13" s="143" t="str">
        <f t="shared" si="0"/>
        <v>&lt;7.75</v>
      </c>
      <c r="U13" s="143" t="str">
        <f t="shared" si="0"/>
        <v>&lt;7.84</v>
      </c>
      <c r="V13" s="144" t="str">
        <f t="shared" si="1"/>
        <v>&lt;16</v>
      </c>
      <c r="W13" s="50" t="str">
        <f t="shared" si="2"/>
        <v/>
      </c>
    </row>
    <row r="14" spans="1:24" x14ac:dyDescent="0.4">
      <c r="A14" s="17">
        <f t="shared" si="3"/>
        <v>8</v>
      </c>
      <c r="B14" s="128" t="s">
        <v>116</v>
      </c>
      <c r="C14" s="129" t="s">
        <v>116</v>
      </c>
      <c r="D14" s="130" t="s">
        <v>116</v>
      </c>
      <c r="E14" s="131" t="s">
        <v>131</v>
      </c>
      <c r="F14" s="132" t="s">
        <v>61</v>
      </c>
      <c r="G14" s="133" t="s">
        <v>118</v>
      </c>
      <c r="H14" s="134" t="s">
        <v>119</v>
      </c>
      <c r="I14" s="131" t="s">
        <v>132</v>
      </c>
      <c r="J14" s="131" t="s">
        <v>120</v>
      </c>
      <c r="K14" s="131" t="s">
        <v>61</v>
      </c>
      <c r="L14" s="135" t="s">
        <v>133</v>
      </c>
      <c r="M14" s="136" t="s">
        <v>122</v>
      </c>
      <c r="N14" s="137" t="s">
        <v>33</v>
      </c>
      <c r="O14" s="138">
        <v>45804</v>
      </c>
      <c r="P14" s="139">
        <v>45814</v>
      </c>
      <c r="Q14" s="140" t="s">
        <v>134</v>
      </c>
      <c r="R14" s="145">
        <v>10</v>
      </c>
      <c r="S14" s="142">
        <v>10</v>
      </c>
      <c r="T14" s="143" t="str">
        <f t="shared" si="0"/>
        <v>&lt;9.84</v>
      </c>
      <c r="U14" s="143">
        <f t="shared" si="0"/>
        <v>10</v>
      </c>
      <c r="V14" s="144">
        <f t="shared" si="1"/>
        <v>10</v>
      </c>
      <c r="W14" s="50" t="str">
        <f t="shared" si="2"/>
        <v/>
      </c>
    </row>
    <row r="15" spans="1:24" x14ac:dyDescent="0.4">
      <c r="A15" s="17">
        <f t="shared" si="3"/>
        <v>9</v>
      </c>
      <c r="B15" s="128" t="s">
        <v>116</v>
      </c>
      <c r="C15" s="129" t="s">
        <v>116</v>
      </c>
      <c r="D15" s="130" t="s">
        <v>116</v>
      </c>
      <c r="E15" s="131" t="s">
        <v>131</v>
      </c>
      <c r="F15" s="132" t="s">
        <v>61</v>
      </c>
      <c r="G15" s="133" t="s">
        <v>118</v>
      </c>
      <c r="H15" s="134" t="s">
        <v>119</v>
      </c>
      <c r="I15" s="131" t="s">
        <v>132</v>
      </c>
      <c r="J15" s="131" t="s">
        <v>120</v>
      </c>
      <c r="K15" s="131" t="s">
        <v>61</v>
      </c>
      <c r="L15" s="135" t="s">
        <v>133</v>
      </c>
      <c r="M15" s="136" t="s">
        <v>122</v>
      </c>
      <c r="N15" s="137" t="s">
        <v>33</v>
      </c>
      <c r="O15" s="138">
        <v>45804</v>
      </c>
      <c r="P15" s="139">
        <v>45814</v>
      </c>
      <c r="Q15" s="140" t="s">
        <v>135</v>
      </c>
      <c r="R15" s="141">
        <v>22.3</v>
      </c>
      <c r="S15" s="142">
        <v>22</v>
      </c>
      <c r="T15" s="143" t="str">
        <f t="shared" si="0"/>
        <v>&lt;8.85</v>
      </c>
      <c r="U15" s="143">
        <f t="shared" si="0"/>
        <v>22.3</v>
      </c>
      <c r="V15" s="144">
        <f t="shared" si="1"/>
        <v>22</v>
      </c>
      <c r="W15" s="50" t="str">
        <f t="shared" si="2"/>
        <v/>
      </c>
    </row>
    <row r="16" spans="1:24" x14ac:dyDescent="0.4">
      <c r="A16" s="17">
        <f t="shared" si="3"/>
        <v>10</v>
      </c>
      <c r="B16" s="128" t="s">
        <v>116</v>
      </c>
      <c r="C16" s="129" t="s">
        <v>116</v>
      </c>
      <c r="D16" s="130" t="s">
        <v>116</v>
      </c>
      <c r="E16" s="131" t="s">
        <v>131</v>
      </c>
      <c r="F16" s="132" t="s">
        <v>61</v>
      </c>
      <c r="G16" s="133" t="s">
        <v>118</v>
      </c>
      <c r="H16" s="134" t="s">
        <v>119</v>
      </c>
      <c r="I16" s="131" t="s">
        <v>132</v>
      </c>
      <c r="J16" s="131" t="s">
        <v>120</v>
      </c>
      <c r="K16" s="131" t="s">
        <v>61</v>
      </c>
      <c r="L16" s="135" t="s">
        <v>133</v>
      </c>
      <c r="M16" s="136" t="s">
        <v>122</v>
      </c>
      <c r="N16" s="137" t="s">
        <v>33</v>
      </c>
      <c r="O16" s="138">
        <v>45804</v>
      </c>
      <c r="P16" s="139">
        <v>45814</v>
      </c>
      <c r="Q16" s="140" t="s">
        <v>136</v>
      </c>
      <c r="R16" s="141">
        <v>14.9</v>
      </c>
      <c r="S16" s="142">
        <v>15</v>
      </c>
      <c r="T16" s="32" t="str">
        <f t="shared" si="0"/>
        <v>&lt;8.28</v>
      </c>
      <c r="U16" s="32">
        <f t="shared" si="0"/>
        <v>14.9</v>
      </c>
      <c r="V16" s="33">
        <f t="shared" si="1"/>
        <v>15</v>
      </c>
      <c r="W16" s="146" t="str">
        <f t="shared" si="2"/>
        <v/>
      </c>
    </row>
    <row r="17" spans="1:23" x14ac:dyDescent="0.4">
      <c r="A17" s="17">
        <f t="shared" si="3"/>
        <v>11</v>
      </c>
      <c r="B17" s="128" t="s">
        <v>116</v>
      </c>
      <c r="C17" s="129" t="s">
        <v>116</v>
      </c>
      <c r="D17" s="130" t="s">
        <v>116</v>
      </c>
      <c r="E17" s="131" t="s">
        <v>131</v>
      </c>
      <c r="F17" s="132" t="s">
        <v>61</v>
      </c>
      <c r="G17" s="133" t="s">
        <v>118</v>
      </c>
      <c r="H17" s="134" t="s">
        <v>119</v>
      </c>
      <c r="I17" s="131" t="s">
        <v>132</v>
      </c>
      <c r="J17" s="131" t="s">
        <v>120</v>
      </c>
      <c r="K17" s="131" t="s">
        <v>61</v>
      </c>
      <c r="L17" s="135" t="s">
        <v>133</v>
      </c>
      <c r="M17" s="136" t="s">
        <v>122</v>
      </c>
      <c r="N17" s="137" t="s">
        <v>33</v>
      </c>
      <c r="O17" s="138">
        <v>45805</v>
      </c>
      <c r="P17" s="139">
        <v>45814</v>
      </c>
      <c r="Q17" s="140" t="s">
        <v>137</v>
      </c>
      <c r="R17" s="141">
        <v>25.6</v>
      </c>
      <c r="S17" s="142">
        <v>26</v>
      </c>
      <c r="T17" s="32" t="str">
        <f t="shared" si="0"/>
        <v>&lt;8.2</v>
      </c>
      <c r="U17" s="32">
        <f t="shared" si="0"/>
        <v>25.6</v>
      </c>
      <c r="V17" s="33">
        <f t="shared" si="1"/>
        <v>26</v>
      </c>
      <c r="W17" s="146" t="str">
        <f t="shared" si="2"/>
        <v/>
      </c>
    </row>
    <row r="18" spans="1:23" x14ac:dyDescent="0.4">
      <c r="A18" s="17">
        <f t="shared" si="3"/>
        <v>12</v>
      </c>
      <c r="B18" s="128" t="s">
        <v>116</v>
      </c>
      <c r="C18" s="129" t="s">
        <v>116</v>
      </c>
      <c r="D18" s="130" t="s">
        <v>116</v>
      </c>
      <c r="E18" s="131" t="s">
        <v>138</v>
      </c>
      <c r="F18" s="132" t="s">
        <v>61</v>
      </c>
      <c r="G18" s="133" t="s">
        <v>139</v>
      </c>
      <c r="H18" s="134" t="s">
        <v>119</v>
      </c>
      <c r="I18" s="131" t="s">
        <v>36</v>
      </c>
      <c r="J18" s="131" t="s">
        <v>120</v>
      </c>
      <c r="K18" s="131" t="s">
        <v>61</v>
      </c>
      <c r="L18" s="135" t="s">
        <v>121</v>
      </c>
      <c r="M18" s="136" t="s">
        <v>122</v>
      </c>
      <c r="N18" s="137" t="s">
        <v>33</v>
      </c>
      <c r="O18" s="138">
        <v>45813</v>
      </c>
      <c r="P18" s="139">
        <v>45817</v>
      </c>
      <c r="Q18" s="140" t="s">
        <v>140</v>
      </c>
      <c r="R18" s="141">
        <v>21.5</v>
      </c>
      <c r="S18" s="142">
        <v>22</v>
      </c>
      <c r="T18" s="32" t="str">
        <f t="shared" si="0"/>
        <v>&lt;7.89</v>
      </c>
      <c r="U18" s="32">
        <f t="shared" si="0"/>
        <v>21.5</v>
      </c>
      <c r="V18" s="33">
        <f t="shared" si="1"/>
        <v>22</v>
      </c>
      <c r="W18" s="146" t="str">
        <f t="shared" si="2"/>
        <v/>
      </c>
    </row>
    <row r="19" spans="1:23" x14ac:dyDescent="0.4">
      <c r="A19" s="17">
        <f t="shared" si="3"/>
        <v>13</v>
      </c>
      <c r="B19" s="128" t="s">
        <v>116</v>
      </c>
      <c r="C19" s="129" t="s">
        <v>116</v>
      </c>
      <c r="D19" s="130" t="s">
        <v>116</v>
      </c>
      <c r="E19" s="131" t="s">
        <v>138</v>
      </c>
      <c r="F19" s="132" t="s">
        <v>61</v>
      </c>
      <c r="G19" s="133" t="s">
        <v>139</v>
      </c>
      <c r="H19" s="134" t="s">
        <v>119</v>
      </c>
      <c r="I19" s="131" t="s">
        <v>36</v>
      </c>
      <c r="J19" s="131" t="s">
        <v>120</v>
      </c>
      <c r="K19" s="131" t="s">
        <v>61</v>
      </c>
      <c r="L19" s="135" t="s">
        <v>121</v>
      </c>
      <c r="M19" s="136" t="s">
        <v>122</v>
      </c>
      <c r="N19" s="137" t="s">
        <v>33</v>
      </c>
      <c r="O19" s="138">
        <v>45813</v>
      </c>
      <c r="P19" s="139">
        <v>45817</v>
      </c>
      <c r="Q19" s="140" t="s">
        <v>141</v>
      </c>
      <c r="R19" s="141">
        <v>28.3</v>
      </c>
      <c r="S19" s="142">
        <v>28</v>
      </c>
      <c r="T19" s="32" t="str">
        <f t="shared" si="0"/>
        <v>&lt;6.69</v>
      </c>
      <c r="U19" s="32">
        <f t="shared" si="0"/>
        <v>28.3</v>
      </c>
      <c r="V19" s="33">
        <f t="shared" si="1"/>
        <v>28</v>
      </c>
      <c r="W19" s="146" t="str">
        <f t="shared" si="2"/>
        <v/>
      </c>
    </row>
    <row r="20" spans="1:23" x14ac:dyDescent="0.4">
      <c r="A20" s="17">
        <f t="shared" si="3"/>
        <v>14</v>
      </c>
      <c r="B20" s="128" t="s">
        <v>116</v>
      </c>
      <c r="C20" s="129" t="s">
        <v>116</v>
      </c>
      <c r="D20" s="130" t="s">
        <v>116</v>
      </c>
      <c r="E20" s="131" t="s">
        <v>138</v>
      </c>
      <c r="F20" s="132" t="s">
        <v>61</v>
      </c>
      <c r="G20" s="133" t="s">
        <v>139</v>
      </c>
      <c r="H20" s="134" t="s">
        <v>119</v>
      </c>
      <c r="I20" s="131" t="s">
        <v>36</v>
      </c>
      <c r="J20" s="131" t="s">
        <v>120</v>
      </c>
      <c r="K20" s="131" t="s">
        <v>61</v>
      </c>
      <c r="L20" s="135" t="s">
        <v>121</v>
      </c>
      <c r="M20" s="136" t="s">
        <v>122</v>
      </c>
      <c r="N20" s="137" t="s">
        <v>33</v>
      </c>
      <c r="O20" s="138">
        <v>45813</v>
      </c>
      <c r="P20" s="139">
        <v>45817</v>
      </c>
      <c r="Q20" s="140" t="s">
        <v>142</v>
      </c>
      <c r="R20" s="141">
        <v>15.3</v>
      </c>
      <c r="S20" s="142">
        <v>15</v>
      </c>
      <c r="T20" s="32" t="str">
        <f t="shared" si="0"/>
        <v>&lt;9.18</v>
      </c>
      <c r="U20" s="32">
        <f t="shared" si="0"/>
        <v>15.3</v>
      </c>
      <c r="V20" s="33">
        <f t="shared" si="1"/>
        <v>15</v>
      </c>
      <c r="W20" s="146" t="str">
        <f t="shared" si="2"/>
        <v/>
      </c>
    </row>
    <row r="21" spans="1:23" x14ac:dyDescent="0.4">
      <c r="A21" s="17">
        <f t="shared" si="3"/>
        <v>15</v>
      </c>
      <c r="B21" s="128" t="s">
        <v>116</v>
      </c>
      <c r="C21" s="129" t="s">
        <v>116</v>
      </c>
      <c r="D21" s="130" t="s">
        <v>116</v>
      </c>
      <c r="E21" s="131" t="s">
        <v>138</v>
      </c>
      <c r="F21" s="132" t="s">
        <v>61</v>
      </c>
      <c r="G21" s="133" t="s">
        <v>118</v>
      </c>
      <c r="H21" s="134" t="s">
        <v>119</v>
      </c>
      <c r="I21" s="131" t="s">
        <v>36</v>
      </c>
      <c r="J21" s="131" t="s">
        <v>120</v>
      </c>
      <c r="K21" s="131" t="s">
        <v>61</v>
      </c>
      <c r="L21" s="135" t="s">
        <v>121</v>
      </c>
      <c r="M21" s="136" t="s">
        <v>122</v>
      </c>
      <c r="N21" s="137" t="s">
        <v>33</v>
      </c>
      <c r="O21" s="138">
        <v>45817</v>
      </c>
      <c r="P21" s="139">
        <v>45818</v>
      </c>
      <c r="Q21" s="140" t="s">
        <v>143</v>
      </c>
      <c r="R21" s="141" t="s">
        <v>144</v>
      </c>
      <c r="S21" s="142" t="s">
        <v>126</v>
      </c>
      <c r="T21" s="32" t="str">
        <f t="shared" si="0"/>
        <v>&lt;7.23</v>
      </c>
      <c r="U21" s="32" t="str">
        <f t="shared" si="0"/>
        <v>&lt;9.79</v>
      </c>
      <c r="V21" s="33" t="str">
        <f t="shared" si="1"/>
        <v>&lt;17</v>
      </c>
      <c r="W21" s="146" t="str">
        <f t="shared" si="2"/>
        <v/>
      </c>
    </row>
    <row r="22" spans="1:23" x14ac:dyDescent="0.4">
      <c r="A22" s="17">
        <f t="shared" si="3"/>
        <v>16</v>
      </c>
      <c r="B22" s="128" t="s">
        <v>116</v>
      </c>
      <c r="C22" s="129" t="s">
        <v>116</v>
      </c>
      <c r="D22" s="130" t="s">
        <v>116</v>
      </c>
      <c r="E22" s="131" t="s">
        <v>138</v>
      </c>
      <c r="F22" s="132" t="s">
        <v>61</v>
      </c>
      <c r="G22" s="133" t="s">
        <v>118</v>
      </c>
      <c r="H22" s="134" t="s">
        <v>119</v>
      </c>
      <c r="I22" s="131" t="s">
        <v>36</v>
      </c>
      <c r="J22" s="131" t="s">
        <v>120</v>
      </c>
      <c r="K22" s="131" t="s">
        <v>61</v>
      </c>
      <c r="L22" s="135" t="s">
        <v>121</v>
      </c>
      <c r="M22" s="136" t="s">
        <v>122</v>
      </c>
      <c r="N22" s="137" t="s">
        <v>33</v>
      </c>
      <c r="O22" s="138">
        <v>45817</v>
      </c>
      <c r="P22" s="139">
        <v>45818</v>
      </c>
      <c r="Q22" s="140" t="s">
        <v>145</v>
      </c>
      <c r="R22" s="141" t="s">
        <v>146</v>
      </c>
      <c r="S22" s="142" t="s">
        <v>126</v>
      </c>
      <c r="T22" s="32" t="str">
        <f t="shared" si="0"/>
        <v>&lt;7.72</v>
      </c>
      <c r="U22" s="32" t="str">
        <f t="shared" si="0"/>
        <v>&lt;8.87</v>
      </c>
      <c r="V22" s="33" t="str">
        <f t="shared" si="1"/>
        <v>&lt;17</v>
      </c>
      <c r="W22" s="146" t="str">
        <f t="shared" si="2"/>
        <v/>
      </c>
    </row>
    <row r="23" spans="1:23" x14ac:dyDescent="0.4">
      <c r="A23" s="17">
        <f t="shared" si="3"/>
        <v>17</v>
      </c>
      <c r="B23" s="128" t="s">
        <v>116</v>
      </c>
      <c r="C23" s="129" t="s">
        <v>116</v>
      </c>
      <c r="D23" s="130" t="s">
        <v>116</v>
      </c>
      <c r="E23" s="131" t="s">
        <v>138</v>
      </c>
      <c r="F23" s="132" t="s">
        <v>61</v>
      </c>
      <c r="G23" s="133" t="s">
        <v>118</v>
      </c>
      <c r="H23" s="134" t="s">
        <v>119</v>
      </c>
      <c r="I23" s="131" t="s">
        <v>36</v>
      </c>
      <c r="J23" s="131" t="s">
        <v>120</v>
      </c>
      <c r="K23" s="131" t="s">
        <v>61</v>
      </c>
      <c r="L23" s="135" t="s">
        <v>121</v>
      </c>
      <c r="M23" s="136" t="s">
        <v>122</v>
      </c>
      <c r="N23" s="137" t="s">
        <v>33</v>
      </c>
      <c r="O23" s="138">
        <v>45817</v>
      </c>
      <c r="P23" s="139">
        <v>45818</v>
      </c>
      <c r="Q23" s="140" t="s">
        <v>147</v>
      </c>
      <c r="R23" s="141" t="s">
        <v>148</v>
      </c>
      <c r="S23" s="142" t="s">
        <v>126</v>
      </c>
      <c r="T23" s="32" t="str">
        <f t="shared" si="0"/>
        <v>&lt;8.5</v>
      </c>
      <c r="U23" s="32" t="str">
        <f t="shared" si="0"/>
        <v>&lt;8.72</v>
      </c>
      <c r="V23" s="33" t="str">
        <f t="shared" si="1"/>
        <v>&lt;17</v>
      </c>
      <c r="W23" s="146" t="str">
        <f t="shared" si="2"/>
        <v/>
      </c>
    </row>
    <row r="24" spans="1:23" x14ac:dyDescent="0.4">
      <c r="A24" s="17">
        <f t="shared" si="3"/>
        <v>18</v>
      </c>
      <c r="B24" s="128" t="s">
        <v>116</v>
      </c>
      <c r="C24" s="129" t="s">
        <v>116</v>
      </c>
      <c r="D24" s="130" t="s">
        <v>116</v>
      </c>
      <c r="E24" s="131" t="s">
        <v>138</v>
      </c>
      <c r="F24" s="132" t="s">
        <v>61</v>
      </c>
      <c r="G24" s="133" t="s">
        <v>118</v>
      </c>
      <c r="H24" s="134" t="s">
        <v>119</v>
      </c>
      <c r="I24" s="131" t="s">
        <v>36</v>
      </c>
      <c r="J24" s="131" t="s">
        <v>120</v>
      </c>
      <c r="K24" s="131" t="s">
        <v>61</v>
      </c>
      <c r="L24" s="135" t="s">
        <v>121</v>
      </c>
      <c r="M24" s="136" t="s">
        <v>122</v>
      </c>
      <c r="N24" s="137" t="s">
        <v>33</v>
      </c>
      <c r="O24" s="138">
        <v>45817</v>
      </c>
      <c r="P24" s="139">
        <v>45818</v>
      </c>
      <c r="Q24" s="140" t="s">
        <v>34</v>
      </c>
      <c r="R24" s="141" t="s">
        <v>149</v>
      </c>
      <c r="S24" s="142" t="s">
        <v>129</v>
      </c>
      <c r="T24" s="32" t="str">
        <f t="shared" ref="T24:U39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&lt;9.27</v>
      </c>
      <c r="U24" s="32" t="str">
        <f t="shared" si="4"/>
        <v>&lt;8.44</v>
      </c>
      <c r="V24" s="33" t="str">
        <f t="shared" si="1"/>
        <v>&lt;18</v>
      </c>
      <c r="W24" s="146" t="str">
        <f t="shared" si="2"/>
        <v/>
      </c>
    </row>
    <row r="25" spans="1:23" x14ac:dyDescent="0.4">
      <c r="A25" s="17">
        <f t="shared" si="3"/>
        <v>19</v>
      </c>
      <c r="B25" s="147" t="s">
        <v>150</v>
      </c>
      <c r="C25" s="148" t="str">
        <f>IF(M25="","",IF(M25="（一財）宮城県公衆衛生協会","宮城県漁業協同組合","宮城県"))</f>
        <v>宮城県</v>
      </c>
      <c r="D25" s="149" t="s">
        <v>151</v>
      </c>
      <c r="E25" s="147" t="s">
        <v>72</v>
      </c>
      <c r="F25" s="150" t="s">
        <v>152</v>
      </c>
      <c r="G25" s="151" t="s">
        <v>58</v>
      </c>
      <c r="H25" s="152" t="s">
        <v>40</v>
      </c>
      <c r="I25" s="153" t="s">
        <v>153</v>
      </c>
      <c r="J25" s="147" t="s">
        <v>41</v>
      </c>
      <c r="K25" s="147" t="s">
        <v>72</v>
      </c>
      <c r="L25" s="154" t="s">
        <v>42</v>
      </c>
      <c r="M25" s="147" t="s">
        <v>154</v>
      </c>
      <c r="N25" s="155" t="s">
        <v>33</v>
      </c>
      <c r="O25" s="156">
        <v>45811</v>
      </c>
      <c r="P25" s="157">
        <v>45817</v>
      </c>
      <c r="Q25" s="149" t="s">
        <v>155</v>
      </c>
      <c r="R25" s="158" t="s">
        <v>156</v>
      </c>
      <c r="S25" s="159" t="s">
        <v>157</v>
      </c>
      <c r="T25" s="32" t="str">
        <f t="shared" si="4"/>
        <v>&lt;0.38</v>
      </c>
      <c r="U25" s="32" t="str">
        <f t="shared" si="4"/>
        <v>&lt;0.595</v>
      </c>
      <c r="V25" s="33" t="str">
        <f t="shared" si="1"/>
        <v>&lt;0.98</v>
      </c>
      <c r="W25" s="146" t="str">
        <f t="shared" si="2"/>
        <v/>
      </c>
    </row>
    <row r="26" spans="1:23" x14ac:dyDescent="0.4">
      <c r="A26" s="17">
        <f t="shared" si="3"/>
        <v>20</v>
      </c>
      <c r="B26" s="147" t="s">
        <v>150</v>
      </c>
      <c r="C26" s="148" t="str">
        <f t="shared" ref="C26:C89" si="5">IF(M26="","",IF(M26="（一財）宮城県公衆衛生協会","宮城県漁業協同組合","宮城県"))</f>
        <v>宮城県</v>
      </c>
      <c r="D26" s="149" t="s">
        <v>99</v>
      </c>
      <c r="E26" s="147" t="s">
        <v>61</v>
      </c>
      <c r="F26" s="150" t="s">
        <v>152</v>
      </c>
      <c r="G26" s="151" t="s">
        <v>58</v>
      </c>
      <c r="H26" s="152" t="s">
        <v>40</v>
      </c>
      <c r="I26" s="160" t="s">
        <v>158</v>
      </c>
      <c r="J26" s="147" t="s">
        <v>41</v>
      </c>
      <c r="K26" s="147" t="s">
        <v>61</v>
      </c>
      <c r="L26" s="154" t="s">
        <v>42</v>
      </c>
      <c r="M26" s="147" t="s">
        <v>154</v>
      </c>
      <c r="N26" s="155" t="s">
        <v>33</v>
      </c>
      <c r="O26" s="156">
        <v>45811</v>
      </c>
      <c r="P26" s="157">
        <v>45817</v>
      </c>
      <c r="Q26" s="161" t="s">
        <v>159</v>
      </c>
      <c r="R26" s="162" t="s">
        <v>160</v>
      </c>
      <c r="S26" s="159" t="s">
        <v>161</v>
      </c>
      <c r="T26" s="32" t="str">
        <f t="shared" si="4"/>
        <v>&lt;4.66</v>
      </c>
      <c r="U26" s="32" t="str">
        <f t="shared" si="4"/>
        <v>&lt;5.87</v>
      </c>
      <c r="V26" s="33" t="str">
        <f t="shared" si="1"/>
        <v>&lt;11</v>
      </c>
      <c r="W26" s="146" t="str">
        <f t="shared" si="2"/>
        <v/>
      </c>
    </row>
    <row r="27" spans="1:23" x14ac:dyDescent="0.4">
      <c r="A27" s="17">
        <f t="shared" si="3"/>
        <v>21</v>
      </c>
      <c r="B27" s="147" t="s">
        <v>150</v>
      </c>
      <c r="C27" s="148" t="str">
        <f t="shared" si="5"/>
        <v>宮城県</v>
      </c>
      <c r="D27" s="149" t="s">
        <v>99</v>
      </c>
      <c r="E27" s="147" t="s">
        <v>61</v>
      </c>
      <c r="F27" s="150" t="s">
        <v>152</v>
      </c>
      <c r="G27" s="151" t="s">
        <v>58</v>
      </c>
      <c r="H27" s="152" t="s">
        <v>40</v>
      </c>
      <c r="I27" s="160" t="s">
        <v>158</v>
      </c>
      <c r="J27" s="147" t="s">
        <v>41</v>
      </c>
      <c r="K27" s="147" t="s">
        <v>61</v>
      </c>
      <c r="L27" s="154" t="s">
        <v>42</v>
      </c>
      <c r="M27" s="147" t="s">
        <v>154</v>
      </c>
      <c r="N27" s="155" t="s">
        <v>33</v>
      </c>
      <c r="O27" s="156">
        <v>45811</v>
      </c>
      <c r="P27" s="157">
        <v>45817</v>
      </c>
      <c r="Q27" s="161" t="s">
        <v>162</v>
      </c>
      <c r="R27" s="162" t="s">
        <v>163</v>
      </c>
      <c r="S27" s="159" t="s">
        <v>164</v>
      </c>
      <c r="T27" s="32" t="str">
        <f t="shared" si="4"/>
        <v>&lt;4.84</v>
      </c>
      <c r="U27" s="32" t="str">
        <f t="shared" si="4"/>
        <v>&lt;4.65</v>
      </c>
      <c r="V27" s="33" t="str">
        <f t="shared" si="1"/>
        <v>&lt;9.5</v>
      </c>
      <c r="W27" s="146" t="str">
        <f t="shared" si="2"/>
        <v/>
      </c>
    </row>
    <row r="28" spans="1:23" x14ac:dyDescent="0.4">
      <c r="A28" s="17">
        <f t="shared" si="3"/>
        <v>22</v>
      </c>
      <c r="B28" s="147" t="s">
        <v>150</v>
      </c>
      <c r="C28" s="148" t="str">
        <f t="shared" si="5"/>
        <v>宮城県</v>
      </c>
      <c r="D28" s="149" t="s">
        <v>99</v>
      </c>
      <c r="E28" s="147" t="s">
        <v>61</v>
      </c>
      <c r="F28" s="150" t="s">
        <v>152</v>
      </c>
      <c r="G28" s="151" t="s">
        <v>58</v>
      </c>
      <c r="H28" s="152" t="s">
        <v>40</v>
      </c>
      <c r="I28" s="160" t="s">
        <v>158</v>
      </c>
      <c r="J28" s="147" t="s">
        <v>41</v>
      </c>
      <c r="K28" s="147" t="s">
        <v>61</v>
      </c>
      <c r="L28" s="154" t="s">
        <v>42</v>
      </c>
      <c r="M28" s="147" t="s">
        <v>154</v>
      </c>
      <c r="N28" s="155" t="s">
        <v>33</v>
      </c>
      <c r="O28" s="156">
        <v>45811</v>
      </c>
      <c r="P28" s="157">
        <v>45817</v>
      </c>
      <c r="Q28" s="161" t="s">
        <v>165</v>
      </c>
      <c r="R28" s="163" t="s">
        <v>166</v>
      </c>
      <c r="S28" s="159" t="s">
        <v>161</v>
      </c>
      <c r="T28" s="32" t="str">
        <f t="shared" si="4"/>
        <v>&lt;5.39</v>
      </c>
      <c r="U28" s="32" t="str">
        <f t="shared" si="4"/>
        <v>&lt;5.37</v>
      </c>
      <c r="V28" s="33" t="str">
        <f t="shared" si="1"/>
        <v>&lt;11</v>
      </c>
      <c r="W28" s="146" t="str">
        <f t="shared" si="2"/>
        <v/>
      </c>
    </row>
    <row r="29" spans="1:23" x14ac:dyDescent="0.4">
      <c r="A29" s="17">
        <f t="shared" si="3"/>
        <v>23</v>
      </c>
      <c r="B29" s="147" t="s">
        <v>150</v>
      </c>
      <c r="C29" s="148" t="str">
        <f t="shared" si="5"/>
        <v>宮城県</v>
      </c>
      <c r="D29" s="149" t="s">
        <v>99</v>
      </c>
      <c r="E29" s="147" t="s">
        <v>61</v>
      </c>
      <c r="F29" s="150" t="s">
        <v>152</v>
      </c>
      <c r="G29" s="151" t="s">
        <v>58</v>
      </c>
      <c r="H29" s="152" t="s">
        <v>40</v>
      </c>
      <c r="I29" s="160" t="s">
        <v>158</v>
      </c>
      <c r="J29" s="147" t="s">
        <v>41</v>
      </c>
      <c r="K29" s="147" t="s">
        <v>61</v>
      </c>
      <c r="L29" s="154" t="s">
        <v>42</v>
      </c>
      <c r="M29" s="147" t="s">
        <v>154</v>
      </c>
      <c r="N29" s="155" t="s">
        <v>33</v>
      </c>
      <c r="O29" s="156">
        <v>45811</v>
      </c>
      <c r="P29" s="157">
        <v>45817</v>
      </c>
      <c r="Q29" s="161" t="s">
        <v>167</v>
      </c>
      <c r="R29" s="162" t="s">
        <v>168</v>
      </c>
      <c r="S29" s="164" t="s">
        <v>169</v>
      </c>
      <c r="T29" s="32" t="str">
        <f t="shared" si="4"/>
        <v>&lt;6.87</v>
      </c>
      <c r="U29" s="32" t="str">
        <f t="shared" si="4"/>
        <v>&lt;7.2</v>
      </c>
      <c r="V29" s="33" t="str">
        <f t="shared" si="1"/>
        <v>&lt;14</v>
      </c>
      <c r="W29" s="146" t="str">
        <f t="shared" si="2"/>
        <v/>
      </c>
    </row>
    <row r="30" spans="1:23" x14ac:dyDescent="0.4">
      <c r="A30" s="17">
        <f t="shared" si="3"/>
        <v>24</v>
      </c>
      <c r="B30" s="147" t="s">
        <v>150</v>
      </c>
      <c r="C30" s="148" t="str">
        <f t="shared" si="5"/>
        <v>宮城県</v>
      </c>
      <c r="D30" s="149" t="s">
        <v>99</v>
      </c>
      <c r="E30" s="147" t="s">
        <v>72</v>
      </c>
      <c r="F30" s="150" t="s">
        <v>152</v>
      </c>
      <c r="G30" s="151" t="s">
        <v>58</v>
      </c>
      <c r="H30" s="152" t="s">
        <v>40</v>
      </c>
      <c r="I30" s="160" t="s">
        <v>158</v>
      </c>
      <c r="J30" s="147" t="s">
        <v>41</v>
      </c>
      <c r="K30" s="147" t="s">
        <v>61</v>
      </c>
      <c r="L30" s="154" t="s">
        <v>42</v>
      </c>
      <c r="M30" s="147" t="s">
        <v>154</v>
      </c>
      <c r="N30" s="155" t="s">
        <v>33</v>
      </c>
      <c r="O30" s="156">
        <v>45811</v>
      </c>
      <c r="P30" s="157">
        <v>45817</v>
      </c>
      <c r="Q30" s="161" t="s">
        <v>170</v>
      </c>
      <c r="R30" s="162" t="s">
        <v>171</v>
      </c>
      <c r="S30" s="159" t="s">
        <v>172</v>
      </c>
      <c r="T30" s="32" t="str">
        <f t="shared" si="4"/>
        <v>&lt;5.56</v>
      </c>
      <c r="U30" s="32" t="str">
        <f t="shared" si="4"/>
        <v>&lt;4.71</v>
      </c>
      <c r="V30" s="33" t="str">
        <f t="shared" si="1"/>
        <v>&lt;10</v>
      </c>
      <c r="W30" s="146" t="str">
        <f t="shared" si="2"/>
        <v/>
      </c>
    </row>
    <row r="31" spans="1:23" x14ac:dyDescent="0.4">
      <c r="A31" s="17">
        <f t="shared" si="3"/>
        <v>25</v>
      </c>
      <c r="B31" s="147" t="s">
        <v>150</v>
      </c>
      <c r="C31" s="148" t="str">
        <f t="shared" si="5"/>
        <v>宮城県</v>
      </c>
      <c r="D31" s="149" t="s">
        <v>99</v>
      </c>
      <c r="E31" s="147" t="s">
        <v>61</v>
      </c>
      <c r="F31" s="150" t="s">
        <v>152</v>
      </c>
      <c r="G31" s="151" t="s">
        <v>58</v>
      </c>
      <c r="H31" s="152" t="s">
        <v>40</v>
      </c>
      <c r="I31" s="160" t="s">
        <v>173</v>
      </c>
      <c r="J31" s="147" t="s">
        <v>41</v>
      </c>
      <c r="K31" s="147" t="s">
        <v>72</v>
      </c>
      <c r="L31" s="154" t="s">
        <v>42</v>
      </c>
      <c r="M31" s="147" t="s">
        <v>154</v>
      </c>
      <c r="N31" s="155" t="s">
        <v>33</v>
      </c>
      <c r="O31" s="156">
        <v>45811</v>
      </c>
      <c r="P31" s="157">
        <v>45817</v>
      </c>
      <c r="Q31" s="161" t="s">
        <v>174</v>
      </c>
      <c r="R31" s="162" t="s">
        <v>175</v>
      </c>
      <c r="S31" s="164" t="s">
        <v>176</v>
      </c>
      <c r="T31" s="32" t="str">
        <f t="shared" si="4"/>
        <v>&lt;4.57</v>
      </c>
      <c r="U31" s="32" t="str">
        <f t="shared" si="4"/>
        <v>&lt;4.1</v>
      </c>
      <c r="V31" s="33" t="str">
        <f t="shared" si="1"/>
        <v>&lt;8.7</v>
      </c>
      <c r="W31" s="146" t="str">
        <f t="shared" si="2"/>
        <v/>
      </c>
    </row>
    <row r="32" spans="1:23" x14ac:dyDescent="0.4">
      <c r="A32" s="17">
        <f t="shared" si="3"/>
        <v>26</v>
      </c>
      <c r="B32" s="147" t="s">
        <v>150</v>
      </c>
      <c r="C32" s="148" t="str">
        <f t="shared" si="5"/>
        <v>宮城県</v>
      </c>
      <c r="D32" s="149" t="s">
        <v>99</v>
      </c>
      <c r="E32" s="147" t="s">
        <v>61</v>
      </c>
      <c r="F32" s="150" t="s">
        <v>152</v>
      </c>
      <c r="G32" s="151" t="s">
        <v>58</v>
      </c>
      <c r="H32" s="152" t="s">
        <v>40</v>
      </c>
      <c r="I32" s="160" t="s">
        <v>173</v>
      </c>
      <c r="J32" s="147" t="s">
        <v>41</v>
      </c>
      <c r="K32" s="147" t="s">
        <v>72</v>
      </c>
      <c r="L32" s="154" t="s">
        <v>42</v>
      </c>
      <c r="M32" s="147" t="s">
        <v>154</v>
      </c>
      <c r="N32" s="155" t="s">
        <v>33</v>
      </c>
      <c r="O32" s="156">
        <v>45811</v>
      </c>
      <c r="P32" s="157">
        <v>45817</v>
      </c>
      <c r="Q32" s="161" t="s">
        <v>177</v>
      </c>
      <c r="R32" s="165" t="s">
        <v>178</v>
      </c>
      <c r="S32" s="159" t="s">
        <v>161</v>
      </c>
      <c r="T32" s="32" t="str">
        <f t="shared" si="4"/>
        <v>&lt;7.07</v>
      </c>
      <c r="U32" s="32" t="str">
        <f t="shared" si="4"/>
        <v>&lt;4.21</v>
      </c>
      <c r="V32" s="33" t="str">
        <f t="shared" si="1"/>
        <v>&lt;11</v>
      </c>
      <c r="W32" s="146" t="str">
        <f t="shared" si="2"/>
        <v/>
      </c>
    </row>
    <row r="33" spans="1:23" x14ac:dyDescent="0.4">
      <c r="A33" s="17">
        <f t="shared" si="3"/>
        <v>27</v>
      </c>
      <c r="B33" s="147" t="s">
        <v>150</v>
      </c>
      <c r="C33" s="148" t="str">
        <f t="shared" si="5"/>
        <v>宮城県</v>
      </c>
      <c r="D33" s="149" t="s">
        <v>99</v>
      </c>
      <c r="E33" s="147" t="s">
        <v>61</v>
      </c>
      <c r="F33" s="150" t="s">
        <v>152</v>
      </c>
      <c r="G33" s="151" t="s">
        <v>58</v>
      </c>
      <c r="H33" s="152" t="s">
        <v>40</v>
      </c>
      <c r="I33" s="160" t="s">
        <v>173</v>
      </c>
      <c r="J33" s="147" t="s">
        <v>41</v>
      </c>
      <c r="K33" s="147" t="s">
        <v>72</v>
      </c>
      <c r="L33" s="154" t="s">
        <v>42</v>
      </c>
      <c r="M33" s="147" t="s">
        <v>154</v>
      </c>
      <c r="N33" s="155" t="s">
        <v>33</v>
      </c>
      <c r="O33" s="156">
        <v>45811</v>
      </c>
      <c r="P33" s="157">
        <v>45817</v>
      </c>
      <c r="Q33" s="161" t="s">
        <v>179</v>
      </c>
      <c r="R33" s="162" t="s">
        <v>166</v>
      </c>
      <c r="S33" s="159" t="s">
        <v>172</v>
      </c>
      <c r="T33" s="32" t="str">
        <f t="shared" si="4"/>
        <v>&lt;5.1</v>
      </c>
      <c r="U33" s="32" t="str">
        <f t="shared" si="4"/>
        <v>&lt;5.37</v>
      </c>
      <c r="V33" s="33" t="str">
        <f t="shared" si="1"/>
        <v>&lt;10</v>
      </c>
      <c r="W33" s="146" t="str">
        <f t="shared" si="2"/>
        <v/>
      </c>
    </row>
    <row r="34" spans="1:23" x14ac:dyDescent="0.4">
      <c r="A34" s="17">
        <f t="shared" si="3"/>
        <v>28</v>
      </c>
      <c r="B34" s="147" t="s">
        <v>150</v>
      </c>
      <c r="C34" s="148" t="str">
        <f t="shared" si="5"/>
        <v>宮城県</v>
      </c>
      <c r="D34" s="149" t="s">
        <v>99</v>
      </c>
      <c r="E34" s="147" t="s">
        <v>61</v>
      </c>
      <c r="F34" s="150" t="s">
        <v>152</v>
      </c>
      <c r="G34" s="151" t="s">
        <v>58</v>
      </c>
      <c r="H34" s="152" t="s">
        <v>40</v>
      </c>
      <c r="I34" s="160" t="s">
        <v>173</v>
      </c>
      <c r="J34" s="147" t="s">
        <v>41</v>
      </c>
      <c r="K34" s="147" t="s">
        <v>72</v>
      </c>
      <c r="L34" s="154" t="s">
        <v>42</v>
      </c>
      <c r="M34" s="147" t="s">
        <v>154</v>
      </c>
      <c r="N34" s="155" t="s">
        <v>33</v>
      </c>
      <c r="O34" s="156">
        <v>45811</v>
      </c>
      <c r="P34" s="157">
        <v>45817</v>
      </c>
      <c r="Q34" s="161" t="s">
        <v>180</v>
      </c>
      <c r="R34" s="162" t="s">
        <v>181</v>
      </c>
      <c r="S34" s="159" t="s">
        <v>182</v>
      </c>
      <c r="T34" s="32" t="str">
        <f t="shared" si="4"/>
        <v>&lt;5.38</v>
      </c>
      <c r="U34" s="32" t="str">
        <f t="shared" si="4"/>
        <v>&lt;6.94</v>
      </c>
      <c r="V34" s="33" t="str">
        <f t="shared" si="1"/>
        <v>&lt;12</v>
      </c>
      <c r="W34" s="146" t="str">
        <f t="shared" si="2"/>
        <v/>
      </c>
    </row>
    <row r="35" spans="1:23" x14ac:dyDescent="0.4">
      <c r="A35" s="17">
        <f t="shared" si="3"/>
        <v>29</v>
      </c>
      <c r="B35" s="147" t="s">
        <v>150</v>
      </c>
      <c r="C35" s="148" t="str">
        <f t="shared" si="5"/>
        <v>宮城県</v>
      </c>
      <c r="D35" s="149" t="s">
        <v>99</v>
      </c>
      <c r="E35" s="147" t="s">
        <v>61</v>
      </c>
      <c r="F35" s="150" t="s">
        <v>152</v>
      </c>
      <c r="G35" s="151" t="s">
        <v>58</v>
      </c>
      <c r="H35" s="152" t="s">
        <v>40</v>
      </c>
      <c r="I35" s="160" t="s">
        <v>173</v>
      </c>
      <c r="J35" s="147" t="s">
        <v>41</v>
      </c>
      <c r="K35" s="147" t="s">
        <v>72</v>
      </c>
      <c r="L35" s="154" t="s">
        <v>42</v>
      </c>
      <c r="M35" s="147" t="s">
        <v>154</v>
      </c>
      <c r="N35" s="155" t="s">
        <v>33</v>
      </c>
      <c r="O35" s="156">
        <v>45811</v>
      </c>
      <c r="P35" s="157">
        <v>45817</v>
      </c>
      <c r="Q35" s="161" t="s">
        <v>183</v>
      </c>
      <c r="R35" s="162" t="s">
        <v>184</v>
      </c>
      <c r="S35" s="159" t="s">
        <v>161</v>
      </c>
      <c r="T35" s="32" t="str">
        <f t="shared" si="4"/>
        <v>&lt;5.18</v>
      </c>
      <c r="U35" s="32" t="str">
        <f t="shared" si="4"/>
        <v>&lt;6.03</v>
      </c>
      <c r="V35" s="33" t="str">
        <f t="shared" si="1"/>
        <v>&lt;11</v>
      </c>
      <c r="W35" s="146" t="str">
        <f t="shared" si="2"/>
        <v/>
      </c>
    </row>
    <row r="36" spans="1:23" x14ac:dyDescent="0.4">
      <c r="A36" s="17">
        <f t="shared" si="3"/>
        <v>30</v>
      </c>
      <c r="B36" s="147" t="s">
        <v>150</v>
      </c>
      <c r="C36" s="148" t="str">
        <f t="shared" si="5"/>
        <v>宮城県</v>
      </c>
      <c r="D36" s="149" t="s">
        <v>99</v>
      </c>
      <c r="E36" s="147" t="s">
        <v>61</v>
      </c>
      <c r="F36" s="150" t="s">
        <v>185</v>
      </c>
      <c r="G36" s="151" t="s">
        <v>58</v>
      </c>
      <c r="H36" s="152" t="s">
        <v>40</v>
      </c>
      <c r="I36" s="160" t="s">
        <v>186</v>
      </c>
      <c r="J36" s="147" t="s">
        <v>41</v>
      </c>
      <c r="K36" s="147" t="s">
        <v>61</v>
      </c>
      <c r="L36" s="154" t="s">
        <v>42</v>
      </c>
      <c r="M36" s="147" t="s">
        <v>154</v>
      </c>
      <c r="N36" s="155" t="s">
        <v>33</v>
      </c>
      <c r="O36" s="156">
        <v>45812</v>
      </c>
      <c r="P36" s="157">
        <v>45817</v>
      </c>
      <c r="Q36" s="161" t="s">
        <v>187</v>
      </c>
      <c r="R36" s="166" t="s">
        <v>188</v>
      </c>
      <c r="S36" s="159" t="s">
        <v>189</v>
      </c>
      <c r="T36" s="32" t="str">
        <f t="shared" si="4"/>
        <v>&lt;0.372</v>
      </c>
      <c r="U36" s="32" t="str">
        <f t="shared" si="4"/>
        <v>&lt;0.337</v>
      </c>
      <c r="V36" s="33" t="str">
        <f t="shared" si="1"/>
        <v>&lt;0.71</v>
      </c>
      <c r="W36" s="146" t="str">
        <f t="shared" si="2"/>
        <v/>
      </c>
    </row>
    <row r="37" spans="1:23" x14ac:dyDescent="0.4">
      <c r="A37" s="17">
        <f t="shared" si="3"/>
        <v>31</v>
      </c>
      <c r="B37" s="147" t="s">
        <v>150</v>
      </c>
      <c r="C37" s="148" t="str">
        <f t="shared" si="5"/>
        <v>宮城県</v>
      </c>
      <c r="D37" s="149" t="s">
        <v>99</v>
      </c>
      <c r="E37" s="147" t="s">
        <v>61</v>
      </c>
      <c r="F37" s="150" t="s">
        <v>152</v>
      </c>
      <c r="G37" s="151" t="s">
        <v>58</v>
      </c>
      <c r="H37" s="152" t="s">
        <v>40</v>
      </c>
      <c r="I37" s="160" t="s">
        <v>153</v>
      </c>
      <c r="J37" s="147" t="s">
        <v>41</v>
      </c>
      <c r="K37" s="147" t="s">
        <v>61</v>
      </c>
      <c r="L37" s="154" t="s">
        <v>42</v>
      </c>
      <c r="M37" s="147" t="s">
        <v>154</v>
      </c>
      <c r="N37" s="155" t="s">
        <v>33</v>
      </c>
      <c r="O37" s="156">
        <v>45812</v>
      </c>
      <c r="P37" s="157">
        <v>45817</v>
      </c>
      <c r="Q37" s="161" t="s">
        <v>190</v>
      </c>
      <c r="R37" s="166" t="s">
        <v>191</v>
      </c>
      <c r="S37" s="159" t="s">
        <v>161</v>
      </c>
      <c r="T37" s="32" t="str">
        <f t="shared" si="4"/>
        <v>&lt;5.16</v>
      </c>
      <c r="U37" s="32" t="str">
        <f t="shared" si="4"/>
        <v>&lt;5.68</v>
      </c>
      <c r="V37" s="33" t="str">
        <f t="shared" si="1"/>
        <v>&lt;11</v>
      </c>
      <c r="W37" s="146" t="str">
        <f t="shared" si="2"/>
        <v/>
      </c>
    </row>
    <row r="38" spans="1:23" x14ac:dyDescent="0.4">
      <c r="A38" s="17">
        <f t="shared" si="3"/>
        <v>32</v>
      </c>
      <c r="B38" s="147" t="s">
        <v>150</v>
      </c>
      <c r="C38" s="148" t="str">
        <f t="shared" si="5"/>
        <v>宮城県</v>
      </c>
      <c r="D38" s="149" t="s">
        <v>99</v>
      </c>
      <c r="E38" s="147" t="s">
        <v>61</v>
      </c>
      <c r="F38" s="167" t="s">
        <v>152</v>
      </c>
      <c r="G38" s="151" t="s">
        <v>58</v>
      </c>
      <c r="H38" s="152" t="s">
        <v>40</v>
      </c>
      <c r="I38" s="160" t="s">
        <v>192</v>
      </c>
      <c r="J38" s="147" t="s">
        <v>41</v>
      </c>
      <c r="K38" s="147" t="s">
        <v>61</v>
      </c>
      <c r="L38" s="154" t="s">
        <v>42</v>
      </c>
      <c r="M38" s="147" t="s">
        <v>154</v>
      </c>
      <c r="N38" s="155" t="s">
        <v>33</v>
      </c>
      <c r="O38" s="156">
        <v>45812</v>
      </c>
      <c r="P38" s="157">
        <v>45817</v>
      </c>
      <c r="Q38" s="161" t="s">
        <v>162</v>
      </c>
      <c r="R38" s="166" t="s">
        <v>193</v>
      </c>
      <c r="S38" s="159" t="s">
        <v>194</v>
      </c>
      <c r="T38" s="32" t="str">
        <f t="shared" si="4"/>
        <v>&lt;4.84</v>
      </c>
      <c r="U38" s="32" t="str">
        <f t="shared" si="4"/>
        <v>&lt;4.99</v>
      </c>
      <c r="V38" s="33" t="str">
        <f t="shared" si="1"/>
        <v>&lt;9.8</v>
      </c>
      <c r="W38" s="146" t="str">
        <f t="shared" si="2"/>
        <v/>
      </c>
    </row>
    <row r="39" spans="1:23" x14ac:dyDescent="0.4">
      <c r="A39" s="17">
        <f t="shared" si="3"/>
        <v>33</v>
      </c>
      <c r="B39" s="168" t="s">
        <v>150</v>
      </c>
      <c r="C39" s="169" t="str">
        <f t="shared" si="5"/>
        <v>宮城県</v>
      </c>
      <c r="D39" s="170" t="s">
        <v>99</v>
      </c>
      <c r="E39" s="168" t="s">
        <v>61</v>
      </c>
      <c r="F39" s="171" t="s">
        <v>152</v>
      </c>
      <c r="G39" s="172" t="s">
        <v>58</v>
      </c>
      <c r="H39" s="173" t="s">
        <v>40</v>
      </c>
      <c r="I39" s="160" t="s">
        <v>192</v>
      </c>
      <c r="J39" s="147" t="s">
        <v>41</v>
      </c>
      <c r="K39" s="168" t="s">
        <v>61</v>
      </c>
      <c r="L39" s="174" t="s">
        <v>42</v>
      </c>
      <c r="M39" s="147" t="s">
        <v>154</v>
      </c>
      <c r="N39" s="175" t="s">
        <v>33</v>
      </c>
      <c r="O39" s="156">
        <v>45812</v>
      </c>
      <c r="P39" s="157">
        <v>45817</v>
      </c>
      <c r="Q39" s="161" t="s">
        <v>180</v>
      </c>
      <c r="R39" s="166" t="s">
        <v>195</v>
      </c>
      <c r="S39" s="159" t="s">
        <v>161</v>
      </c>
      <c r="T39" s="32" t="str">
        <f t="shared" si="4"/>
        <v>&lt;5.38</v>
      </c>
      <c r="U39" s="32" t="str">
        <f t="shared" si="4"/>
        <v>&lt;5.5</v>
      </c>
      <c r="V39" s="33" t="str">
        <f t="shared" si="1"/>
        <v>&lt;11</v>
      </c>
      <c r="W39" s="146" t="str">
        <f t="shared" si="2"/>
        <v/>
      </c>
    </row>
    <row r="40" spans="1:23" x14ac:dyDescent="0.4">
      <c r="A40" s="17">
        <f t="shared" si="3"/>
        <v>34</v>
      </c>
      <c r="B40" s="147" t="s">
        <v>150</v>
      </c>
      <c r="C40" s="148" t="str">
        <f t="shared" si="5"/>
        <v>宮城県</v>
      </c>
      <c r="D40" s="149" t="s">
        <v>99</v>
      </c>
      <c r="E40" s="147" t="s">
        <v>61</v>
      </c>
      <c r="F40" s="171" t="s">
        <v>152</v>
      </c>
      <c r="G40" s="151" t="s">
        <v>58</v>
      </c>
      <c r="H40" s="152" t="s">
        <v>40</v>
      </c>
      <c r="I40" s="160" t="s">
        <v>192</v>
      </c>
      <c r="J40" s="147" t="s">
        <v>41</v>
      </c>
      <c r="K40" s="147" t="s">
        <v>61</v>
      </c>
      <c r="L40" s="154" t="s">
        <v>42</v>
      </c>
      <c r="M40" s="147" t="s">
        <v>154</v>
      </c>
      <c r="N40" s="155" t="s">
        <v>33</v>
      </c>
      <c r="O40" s="156">
        <v>45812</v>
      </c>
      <c r="P40" s="157">
        <v>45817</v>
      </c>
      <c r="Q40" s="161" t="s">
        <v>196</v>
      </c>
      <c r="R40" s="166" t="s">
        <v>197</v>
      </c>
      <c r="S40" s="159" t="s">
        <v>198</v>
      </c>
      <c r="T40" s="32" t="str">
        <f t="shared" ref="T40:U61" si="6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&lt;4.25</v>
      </c>
      <c r="U40" s="32" t="str">
        <f t="shared" si="6"/>
        <v>&lt;4.82</v>
      </c>
      <c r="V40" s="33" t="str">
        <f t="shared" si="1"/>
        <v>&lt;9.1</v>
      </c>
      <c r="W40" s="146" t="str">
        <f t="shared" si="2"/>
        <v/>
      </c>
    </row>
    <row r="41" spans="1:23" x14ac:dyDescent="0.4">
      <c r="A41" s="17">
        <f t="shared" si="3"/>
        <v>35</v>
      </c>
      <c r="B41" s="147" t="s">
        <v>150</v>
      </c>
      <c r="C41" s="148" t="str">
        <f t="shared" si="5"/>
        <v>宮城県</v>
      </c>
      <c r="D41" s="149" t="s">
        <v>99</v>
      </c>
      <c r="E41" s="147" t="s">
        <v>61</v>
      </c>
      <c r="F41" s="176" t="s">
        <v>152</v>
      </c>
      <c r="G41" s="151" t="s">
        <v>58</v>
      </c>
      <c r="H41" s="152" t="s">
        <v>40</v>
      </c>
      <c r="I41" s="160" t="s">
        <v>192</v>
      </c>
      <c r="J41" s="147" t="s">
        <v>41</v>
      </c>
      <c r="K41" s="147" t="s">
        <v>61</v>
      </c>
      <c r="L41" s="154" t="s">
        <v>42</v>
      </c>
      <c r="M41" s="147" t="s">
        <v>154</v>
      </c>
      <c r="N41" s="155" t="s">
        <v>33</v>
      </c>
      <c r="O41" s="156">
        <v>45812</v>
      </c>
      <c r="P41" s="157">
        <v>45817</v>
      </c>
      <c r="Q41" s="161" t="s">
        <v>199</v>
      </c>
      <c r="R41" s="166" t="s">
        <v>200</v>
      </c>
      <c r="S41" s="159" t="s">
        <v>172</v>
      </c>
      <c r="T41" s="32" t="str">
        <f t="shared" si="6"/>
        <v>&lt;5.9</v>
      </c>
      <c r="U41" s="32" t="str">
        <f t="shared" si="6"/>
        <v>&lt;4.46</v>
      </c>
      <c r="V41" s="33" t="str">
        <f t="shared" si="1"/>
        <v>&lt;10</v>
      </c>
      <c r="W41" s="146" t="str">
        <f t="shared" si="2"/>
        <v/>
      </c>
    </row>
    <row r="42" spans="1:23" x14ac:dyDescent="0.4">
      <c r="A42" s="17">
        <f t="shared" si="3"/>
        <v>36</v>
      </c>
      <c r="B42" s="147" t="s">
        <v>150</v>
      </c>
      <c r="C42" s="148" t="str">
        <f t="shared" si="5"/>
        <v>宮城県</v>
      </c>
      <c r="D42" s="149" t="s">
        <v>99</v>
      </c>
      <c r="E42" s="147" t="s">
        <v>61</v>
      </c>
      <c r="F42" s="176" t="s">
        <v>152</v>
      </c>
      <c r="G42" s="151" t="s">
        <v>58</v>
      </c>
      <c r="H42" s="152" t="s">
        <v>40</v>
      </c>
      <c r="I42" s="160" t="s">
        <v>192</v>
      </c>
      <c r="J42" s="147" t="s">
        <v>41</v>
      </c>
      <c r="K42" s="147" t="s">
        <v>61</v>
      </c>
      <c r="L42" s="154" t="s">
        <v>42</v>
      </c>
      <c r="M42" s="147" t="s">
        <v>154</v>
      </c>
      <c r="N42" s="155" t="s">
        <v>33</v>
      </c>
      <c r="O42" s="156">
        <v>45812</v>
      </c>
      <c r="P42" s="157">
        <v>45817</v>
      </c>
      <c r="Q42" s="161" t="s">
        <v>201</v>
      </c>
      <c r="R42" s="166" t="s">
        <v>202</v>
      </c>
      <c r="S42" s="159" t="s">
        <v>161</v>
      </c>
      <c r="T42" s="32" t="str">
        <f t="shared" si="6"/>
        <v>&lt;6.52</v>
      </c>
      <c r="U42" s="32" t="str">
        <f t="shared" si="6"/>
        <v>&lt;4.77</v>
      </c>
      <c r="V42" s="33" t="str">
        <f t="shared" si="1"/>
        <v>&lt;11</v>
      </c>
      <c r="W42" s="146" t="str">
        <f t="shared" si="2"/>
        <v/>
      </c>
    </row>
    <row r="43" spans="1:23" x14ac:dyDescent="0.4">
      <c r="A43" s="17">
        <f t="shared" si="3"/>
        <v>37</v>
      </c>
      <c r="B43" s="147" t="s">
        <v>150</v>
      </c>
      <c r="C43" s="148" t="str">
        <f t="shared" si="5"/>
        <v>宮城県</v>
      </c>
      <c r="D43" s="149" t="s">
        <v>99</v>
      </c>
      <c r="E43" s="147" t="s">
        <v>61</v>
      </c>
      <c r="F43" s="176" t="s">
        <v>152</v>
      </c>
      <c r="G43" s="151" t="s">
        <v>58</v>
      </c>
      <c r="H43" s="152" t="s">
        <v>40</v>
      </c>
      <c r="I43" s="160" t="s">
        <v>192</v>
      </c>
      <c r="J43" s="147" t="s">
        <v>41</v>
      </c>
      <c r="K43" s="147" t="s">
        <v>61</v>
      </c>
      <c r="L43" s="154" t="s">
        <v>42</v>
      </c>
      <c r="M43" s="147" t="s">
        <v>154</v>
      </c>
      <c r="N43" s="155" t="s">
        <v>33</v>
      </c>
      <c r="O43" s="156">
        <v>45812</v>
      </c>
      <c r="P43" s="157">
        <v>45817</v>
      </c>
      <c r="Q43" s="161" t="s">
        <v>180</v>
      </c>
      <c r="R43" s="166" t="s">
        <v>203</v>
      </c>
      <c r="S43" s="159" t="s">
        <v>161</v>
      </c>
      <c r="T43" s="32" t="str">
        <f t="shared" si="6"/>
        <v>&lt;5.38</v>
      </c>
      <c r="U43" s="32" t="str">
        <f t="shared" si="6"/>
        <v>&lt;5.8</v>
      </c>
      <c r="V43" s="33" t="str">
        <f t="shared" si="1"/>
        <v>&lt;11</v>
      </c>
      <c r="W43" s="146" t="str">
        <f t="shared" si="2"/>
        <v/>
      </c>
    </row>
    <row r="44" spans="1:23" x14ac:dyDescent="0.4">
      <c r="A44" s="17">
        <f t="shared" si="3"/>
        <v>38</v>
      </c>
      <c r="B44" s="147" t="s">
        <v>150</v>
      </c>
      <c r="C44" s="148" t="str">
        <f t="shared" si="5"/>
        <v>宮城県</v>
      </c>
      <c r="D44" s="149" t="s">
        <v>99</v>
      </c>
      <c r="E44" s="147" t="s">
        <v>61</v>
      </c>
      <c r="F44" s="176" t="s">
        <v>152</v>
      </c>
      <c r="G44" s="151" t="s">
        <v>58</v>
      </c>
      <c r="H44" s="152" t="s">
        <v>40</v>
      </c>
      <c r="I44" s="160" t="s">
        <v>204</v>
      </c>
      <c r="J44" s="147" t="s">
        <v>41</v>
      </c>
      <c r="K44" s="147" t="s">
        <v>61</v>
      </c>
      <c r="L44" s="154" t="s">
        <v>42</v>
      </c>
      <c r="M44" s="147" t="s">
        <v>205</v>
      </c>
      <c r="N44" s="155" t="s">
        <v>33</v>
      </c>
      <c r="O44" s="177">
        <v>45813</v>
      </c>
      <c r="P44" s="178">
        <v>45817</v>
      </c>
      <c r="Q44" s="161" t="s">
        <v>206</v>
      </c>
      <c r="R44" s="166" t="s">
        <v>207</v>
      </c>
      <c r="S44" s="159" t="s">
        <v>208</v>
      </c>
      <c r="T44" s="32" t="str">
        <f t="shared" si="6"/>
        <v>&lt;0.428</v>
      </c>
      <c r="U44" s="32" t="str">
        <f t="shared" si="6"/>
        <v>&lt;0.542</v>
      </c>
      <c r="V44" s="33" t="str">
        <f t="shared" si="1"/>
        <v>&lt;0.97</v>
      </c>
      <c r="W44" s="146" t="str">
        <f t="shared" si="2"/>
        <v/>
      </c>
    </row>
    <row r="45" spans="1:23" x14ac:dyDescent="0.4">
      <c r="A45" s="17">
        <f t="shared" si="3"/>
        <v>39</v>
      </c>
      <c r="B45" s="147" t="s">
        <v>150</v>
      </c>
      <c r="C45" s="148" t="str">
        <f t="shared" si="5"/>
        <v>宮城県</v>
      </c>
      <c r="D45" s="149" t="s">
        <v>99</v>
      </c>
      <c r="E45" s="147" t="s">
        <v>61</v>
      </c>
      <c r="F45" s="176" t="s">
        <v>152</v>
      </c>
      <c r="G45" s="151" t="s">
        <v>58</v>
      </c>
      <c r="H45" s="152" t="s">
        <v>40</v>
      </c>
      <c r="I45" s="160" t="s">
        <v>204</v>
      </c>
      <c r="J45" s="147" t="s">
        <v>41</v>
      </c>
      <c r="K45" s="147" t="s">
        <v>61</v>
      </c>
      <c r="L45" s="154" t="s">
        <v>42</v>
      </c>
      <c r="M45" s="147" t="s">
        <v>205</v>
      </c>
      <c r="N45" s="155" t="s">
        <v>33</v>
      </c>
      <c r="O45" s="177">
        <v>45813</v>
      </c>
      <c r="P45" s="178">
        <v>45817</v>
      </c>
      <c r="Q45" s="161" t="s">
        <v>209</v>
      </c>
      <c r="R45" s="166" t="s">
        <v>210</v>
      </c>
      <c r="S45" s="159" t="s">
        <v>82</v>
      </c>
      <c r="T45" s="32" t="str">
        <f t="shared" si="6"/>
        <v>&lt;0.528</v>
      </c>
      <c r="U45" s="32" t="str">
        <f t="shared" si="6"/>
        <v>&lt;0.512</v>
      </c>
      <c r="V45" s="33" t="str">
        <f t="shared" si="1"/>
        <v>&lt;1</v>
      </c>
      <c r="W45" s="146" t="str">
        <f t="shared" si="2"/>
        <v/>
      </c>
    </row>
    <row r="46" spans="1:23" x14ac:dyDescent="0.4">
      <c r="A46" s="17">
        <f t="shared" si="3"/>
        <v>40</v>
      </c>
      <c r="B46" s="147" t="s">
        <v>150</v>
      </c>
      <c r="C46" s="148" t="str">
        <f t="shared" si="5"/>
        <v>宮城県</v>
      </c>
      <c r="D46" s="149" t="s">
        <v>99</v>
      </c>
      <c r="E46" s="147" t="s">
        <v>61</v>
      </c>
      <c r="F46" s="176" t="s">
        <v>152</v>
      </c>
      <c r="G46" s="151" t="s">
        <v>58</v>
      </c>
      <c r="H46" s="152" t="s">
        <v>40</v>
      </c>
      <c r="I46" s="160" t="s">
        <v>204</v>
      </c>
      <c r="J46" s="147" t="s">
        <v>41</v>
      </c>
      <c r="K46" s="147" t="s">
        <v>61</v>
      </c>
      <c r="L46" s="154" t="s">
        <v>42</v>
      </c>
      <c r="M46" s="147" t="s">
        <v>205</v>
      </c>
      <c r="N46" s="155" t="s">
        <v>33</v>
      </c>
      <c r="O46" s="177">
        <v>45813</v>
      </c>
      <c r="P46" s="178">
        <v>45817</v>
      </c>
      <c r="Q46" s="161" t="s">
        <v>211</v>
      </c>
      <c r="R46" s="166" t="s">
        <v>212</v>
      </c>
      <c r="S46" s="159" t="s">
        <v>82</v>
      </c>
      <c r="T46" s="32" t="str">
        <f t="shared" si="6"/>
        <v>&lt;0.471</v>
      </c>
      <c r="U46" s="32" t="str">
        <f t="shared" si="6"/>
        <v>&lt;0.549</v>
      </c>
      <c r="V46" s="33" t="str">
        <f t="shared" si="1"/>
        <v>&lt;1</v>
      </c>
      <c r="W46" s="146" t="str">
        <f t="shared" si="2"/>
        <v/>
      </c>
    </row>
    <row r="47" spans="1:23" x14ac:dyDescent="0.4">
      <c r="A47" s="17">
        <f t="shared" si="3"/>
        <v>41</v>
      </c>
      <c r="B47" s="147" t="s">
        <v>150</v>
      </c>
      <c r="C47" s="148" t="str">
        <f t="shared" si="5"/>
        <v>宮城県</v>
      </c>
      <c r="D47" s="149" t="s">
        <v>99</v>
      </c>
      <c r="E47" s="147" t="s">
        <v>61</v>
      </c>
      <c r="F47" s="176" t="s">
        <v>152</v>
      </c>
      <c r="G47" s="151" t="s">
        <v>58</v>
      </c>
      <c r="H47" s="152" t="s">
        <v>40</v>
      </c>
      <c r="I47" s="160" t="s">
        <v>204</v>
      </c>
      <c r="J47" s="147" t="s">
        <v>41</v>
      </c>
      <c r="K47" s="147" t="s">
        <v>61</v>
      </c>
      <c r="L47" s="154" t="s">
        <v>42</v>
      </c>
      <c r="M47" s="147" t="s">
        <v>154</v>
      </c>
      <c r="N47" s="155" t="s">
        <v>33</v>
      </c>
      <c r="O47" s="177">
        <v>45813</v>
      </c>
      <c r="P47" s="178">
        <v>45817</v>
      </c>
      <c r="Q47" s="161" t="s">
        <v>213</v>
      </c>
      <c r="R47" s="166" t="s">
        <v>214</v>
      </c>
      <c r="S47" s="159" t="s">
        <v>182</v>
      </c>
      <c r="T47" s="32" t="str">
        <f t="shared" si="6"/>
        <v>&lt;6</v>
      </c>
      <c r="U47" s="32" t="str">
        <f t="shared" si="6"/>
        <v>&lt;6.15</v>
      </c>
      <c r="V47" s="33" t="str">
        <f t="shared" si="1"/>
        <v>&lt;12</v>
      </c>
      <c r="W47" s="146" t="str">
        <f t="shared" si="2"/>
        <v/>
      </c>
    </row>
    <row r="48" spans="1:23" x14ac:dyDescent="0.4">
      <c r="A48" s="17">
        <f t="shared" si="3"/>
        <v>42</v>
      </c>
      <c r="B48" s="147" t="s">
        <v>150</v>
      </c>
      <c r="C48" s="148" t="str">
        <f t="shared" si="5"/>
        <v>宮城県</v>
      </c>
      <c r="D48" s="149" t="s">
        <v>99</v>
      </c>
      <c r="E48" s="147" t="s">
        <v>61</v>
      </c>
      <c r="F48" s="176" t="s">
        <v>152</v>
      </c>
      <c r="G48" s="151" t="s">
        <v>58</v>
      </c>
      <c r="H48" s="152" t="s">
        <v>40</v>
      </c>
      <c r="I48" s="160" t="s">
        <v>204</v>
      </c>
      <c r="J48" s="147" t="s">
        <v>41</v>
      </c>
      <c r="K48" s="147" t="s">
        <v>61</v>
      </c>
      <c r="L48" s="154" t="s">
        <v>42</v>
      </c>
      <c r="M48" s="147" t="s">
        <v>154</v>
      </c>
      <c r="N48" s="155" t="s">
        <v>33</v>
      </c>
      <c r="O48" s="177">
        <v>45813</v>
      </c>
      <c r="P48" s="178">
        <v>45817</v>
      </c>
      <c r="Q48" s="161" t="s">
        <v>215</v>
      </c>
      <c r="R48" s="166" t="s">
        <v>216</v>
      </c>
      <c r="S48" s="159" t="s">
        <v>172</v>
      </c>
      <c r="T48" s="32" t="str">
        <f t="shared" si="6"/>
        <v>&lt;4.88</v>
      </c>
      <c r="U48" s="32" t="str">
        <f t="shared" si="6"/>
        <v>&lt;5.44</v>
      </c>
      <c r="V48" s="33" t="str">
        <f t="shared" si="1"/>
        <v>&lt;10</v>
      </c>
      <c r="W48" s="146" t="str">
        <f t="shared" si="2"/>
        <v/>
      </c>
    </row>
    <row r="49" spans="1:23" x14ac:dyDescent="0.4">
      <c r="A49" s="17">
        <f t="shared" si="3"/>
        <v>43</v>
      </c>
      <c r="B49" s="147" t="s">
        <v>150</v>
      </c>
      <c r="C49" s="148" t="str">
        <f t="shared" si="5"/>
        <v>宮城県</v>
      </c>
      <c r="D49" s="149" t="s">
        <v>99</v>
      </c>
      <c r="E49" s="147" t="s">
        <v>61</v>
      </c>
      <c r="F49" s="150" t="s">
        <v>152</v>
      </c>
      <c r="G49" s="151" t="s">
        <v>58</v>
      </c>
      <c r="H49" s="152" t="s">
        <v>40</v>
      </c>
      <c r="I49" s="160" t="s">
        <v>204</v>
      </c>
      <c r="J49" s="147" t="s">
        <v>41</v>
      </c>
      <c r="K49" s="147" t="s">
        <v>61</v>
      </c>
      <c r="L49" s="154" t="s">
        <v>42</v>
      </c>
      <c r="M49" s="147" t="s">
        <v>154</v>
      </c>
      <c r="N49" s="155" t="s">
        <v>33</v>
      </c>
      <c r="O49" s="177">
        <v>45813</v>
      </c>
      <c r="P49" s="178">
        <v>45817</v>
      </c>
      <c r="Q49" s="161" t="s">
        <v>217</v>
      </c>
      <c r="R49" s="162" t="s">
        <v>218</v>
      </c>
      <c r="S49" s="159" t="s">
        <v>169</v>
      </c>
      <c r="T49" s="32" t="str">
        <f t="shared" si="6"/>
        <v>&lt;7.32</v>
      </c>
      <c r="U49" s="32" t="str">
        <f t="shared" si="6"/>
        <v>&lt;6.19</v>
      </c>
      <c r="V49" s="33" t="str">
        <f t="shared" si="1"/>
        <v>&lt;14</v>
      </c>
      <c r="W49" s="146" t="str">
        <f t="shared" si="2"/>
        <v/>
      </c>
    </row>
    <row r="50" spans="1:23" x14ac:dyDescent="0.4">
      <c r="A50" s="17">
        <f t="shared" si="3"/>
        <v>44</v>
      </c>
      <c r="B50" s="147" t="s">
        <v>150</v>
      </c>
      <c r="C50" s="148" t="str">
        <f t="shared" si="5"/>
        <v>宮城県</v>
      </c>
      <c r="D50" s="149" t="s">
        <v>99</v>
      </c>
      <c r="E50" s="147" t="s">
        <v>61</v>
      </c>
      <c r="F50" s="150" t="s">
        <v>152</v>
      </c>
      <c r="G50" s="151" t="s">
        <v>58</v>
      </c>
      <c r="H50" s="152" t="s">
        <v>40</v>
      </c>
      <c r="I50" s="160" t="s">
        <v>219</v>
      </c>
      <c r="J50" s="147" t="s">
        <v>41</v>
      </c>
      <c r="K50" s="147" t="s">
        <v>61</v>
      </c>
      <c r="L50" s="154" t="s">
        <v>42</v>
      </c>
      <c r="M50" s="147" t="s">
        <v>205</v>
      </c>
      <c r="N50" s="155" t="s">
        <v>33</v>
      </c>
      <c r="O50" s="177">
        <v>45813</v>
      </c>
      <c r="P50" s="178">
        <v>45817</v>
      </c>
      <c r="Q50" s="161" t="s">
        <v>220</v>
      </c>
      <c r="R50" s="162" t="s">
        <v>221</v>
      </c>
      <c r="S50" s="159" t="s">
        <v>222</v>
      </c>
      <c r="T50" s="32" t="str">
        <f t="shared" si="6"/>
        <v>&lt;0.505</v>
      </c>
      <c r="U50" s="32" t="str">
        <f t="shared" si="6"/>
        <v>&lt;0.559</v>
      </c>
      <c r="V50" s="33" t="str">
        <f t="shared" si="1"/>
        <v>&lt;1.1</v>
      </c>
      <c r="W50" s="146" t="str">
        <f t="shared" si="2"/>
        <v/>
      </c>
    </row>
    <row r="51" spans="1:23" x14ac:dyDescent="0.4">
      <c r="A51" s="17">
        <f t="shared" si="3"/>
        <v>45</v>
      </c>
      <c r="B51" s="147" t="s">
        <v>150</v>
      </c>
      <c r="C51" s="148" t="str">
        <f t="shared" si="5"/>
        <v>宮城県</v>
      </c>
      <c r="D51" s="149" t="s">
        <v>99</v>
      </c>
      <c r="E51" s="147" t="s">
        <v>61</v>
      </c>
      <c r="F51" s="150" t="s">
        <v>152</v>
      </c>
      <c r="G51" s="151" t="s">
        <v>58</v>
      </c>
      <c r="H51" s="152" t="s">
        <v>40</v>
      </c>
      <c r="I51" s="160" t="s">
        <v>219</v>
      </c>
      <c r="J51" s="147" t="s">
        <v>41</v>
      </c>
      <c r="K51" s="147" t="s">
        <v>61</v>
      </c>
      <c r="L51" s="154" t="s">
        <v>42</v>
      </c>
      <c r="M51" s="147" t="s">
        <v>154</v>
      </c>
      <c r="N51" s="155" t="s">
        <v>33</v>
      </c>
      <c r="O51" s="177">
        <v>45813</v>
      </c>
      <c r="P51" s="178">
        <v>45817</v>
      </c>
      <c r="Q51" s="161" t="s">
        <v>223</v>
      </c>
      <c r="R51" s="162" t="s">
        <v>224</v>
      </c>
      <c r="S51" s="159" t="s">
        <v>172</v>
      </c>
      <c r="T51" s="32" t="str">
        <f t="shared" si="6"/>
        <v>&lt;5.11</v>
      </c>
      <c r="U51" s="32" t="str">
        <f t="shared" si="6"/>
        <v>&lt;4.95</v>
      </c>
      <c r="V51" s="33" t="str">
        <f t="shared" si="1"/>
        <v>&lt;10</v>
      </c>
      <c r="W51" s="146" t="str">
        <f t="shared" si="2"/>
        <v/>
      </c>
    </row>
    <row r="52" spans="1:23" x14ac:dyDescent="0.4">
      <c r="A52" s="17">
        <f t="shared" si="3"/>
        <v>46</v>
      </c>
      <c r="B52" s="147" t="s">
        <v>150</v>
      </c>
      <c r="C52" s="148" t="str">
        <f t="shared" si="5"/>
        <v>宮城県</v>
      </c>
      <c r="D52" s="149" t="s">
        <v>99</v>
      </c>
      <c r="E52" s="147" t="s">
        <v>61</v>
      </c>
      <c r="F52" s="176" t="s">
        <v>152</v>
      </c>
      <c r="G52" s="151" t="s">
        <v>58</v>
      </c>
      <c r="H52" s="152" t="s">
        <v>40</v>
      </c>
      <c r="I52" s="160" t="s">
        <v>219</v>
      </c>
      <c r="J52" s="147" t="s">
        <v>41</v>
      </c>
      <c r="K52" s="147" t="s">
        <v>61</v>
      </c>
      <c r="L52" s="154" t="s">
        <v>42</v>
      </c>
      <c r="M52" s="147" t="s">
        <v>154</v>
      </c>
      <c r="N52" s="155" t="s">
        <v>33</v>
      </c>
      <c r="O52" s="177">
        <v>45813</v>
      </c>
      <c r="P52" s="178">
        <v>45817</v>
      </c>
      <c r="Q52" s="161" t="s">
        <v>225</v>
      </c>
      <c r="R52" s="162" t="s">
        <v>226</v>
      </c>
      <c r="S52" s="159" t="s">
        <v>172</v>
      </c>
      <c r="T52" s="32" t="str">
        <f t="shared" si="6"/>
        <v>&lt;5.61</v>
      </c>
      <c r="U52" s="32" t="str">
        <f t="shared" si="6"/>
        <v>&lt;4.43</v>
      </c>
      <c r="V52" s="33" t="str">
        <f t="shared" si="1"/>
        <v>&lt;10</v>
      </c>
      <c r="W52" s="146" t="str">
        <f t="shared" si="2"/>
        <v/>
      </c>
    </row>
    <row r="53" spans="1:23" x14ac:dyDescent="0.4">
      <c r="A53" s="17">
        <f t="shared" si="3"/>
        <v>47</v>
      </c>
      <c r="B53" s="147" t="s">
        <v>150</v>
      </c>
      <c r="C53" s="148" t="str">
        <f t="shared" si="5"/>
        <v>宮城県</v>
      </c>
      <c r="D53" s="149" t="s">
        <v>99</v>
      </c>
      <c r="E53" s="147" t="s">
        <v>61</v>
      </c>
      <c r="F53" s="176" t="s">
        <v>152</v>
      </c>
      <c r="G53" s="151" t="s">
        <v>58</v>
      </c>
      <c r="H53" s="152" t="s">
        <v>40</v>
      </c>
      <c r="I53" s="160" t="s">
        <v>227</v>
      </c>
      <c r="J53" s="147" t="s">
        <v>41</v>
      </c>
      <c r="K53" s="147" t="s">
        <v>61</v>
      </c>
      <c r="L53" s="154" t="s">
        <v>42</v>
      </c>
      <c r="M53" s="147" t="s">
        <v>205</v>
      </c>
      <c r="N53" s="155" t="s">
        <v>33</v>
      </c>
      <c r="O53" s="177">
        <v>45813</v>
      </c>
      <c r="P53" s="178">
        <v>45817</v>
      </c>
      <c r="Q53" s="161" t="s">
        <v>228</v>
      </c>
      <c r="R53" s="162" t="s">
        <v>229</v>
      </c>
      <c r="S53" s="159" t="s">
        <v>82</v>
      </c>
      <c r="T53" s="32" t="str">
        <f t="shared" si="6"/>
        <v>&lt;0.402</v>
      </c>
      <c r="U53" s="32" t="str">
        <f t="shared" si="6"/>
        <v>&lt;0.643</v>
      </c>
      <c r="V53" s="33" t="str">
        <f t="shared" si="1"/>
        <v>&lt;1</v>
      </c>
      <c r="W53" s="146" t="str">
        <f t="shared" si="2"/>
        <v/>
      </c>
    </row>
    <row r="54" spans="1:23" x14ac:dyDescent="0.4">
      <c r="A54" s="17">
        <f t="shared" si="3"/>
        <v>48</v>
      </c>
      <c r="B54" s="147" t="s">
        <v>150</v>
      </c>
      <c r="C54" s="148" t="str">
        <f t="shared" si="5"/>
        <v>宮城県</v>
      </c>
      <c r="D54" s="149" t="s">
        <v>99</v>
      </c>
      <c r="E54" s="147" t="s">
        <v>61</v>
      </c>
      <c r="F54" s="176" t="s">
        <v>152</v>
      </c>
      <c r="G54" s="151" t="s">
        <v>58</v>
      </c>
      <c r="H54" s="152" t="s">
        <v>40</v>
      </c>
      <c r="I54" s="160" t="s">
        <v>227</v>
      </c>
      <c r="J54" s="147" t="s">
        <v>41</v>
      </c>
      <c r="K54" s="147" t="s">
        <v>61</v>
      </c>
      <c r="L54" s="154" t="s">
        <v>42</v>
      </c>
      <c r="M54" s="147" t="s">
        <v>205</v>
      </c>
      <c r="N54" s="155" t="s">
        <v>33</v>
      </c>
      <c r="O54" s="177">
        <v>45813</v>
      </c>
      <c r="P54" s="178">
        <v>45817</v>
      </c>
      <c r="Q54" s="161" t="s">
        <v>230</v>
      </c>
      <c r="R54" s="162" t="s">
        <v>231</v>
      </c>
      <c r="S54" s="159" t="s">
        <v>222</v>
      </c>
      <c r="T54" s="32" t="str">
        <f t="shared" si="6"/>
        <v>&lt;0.516</v>
      </c>
      <c r="U54" s="32" t="str">
        <f t="shared" si="6"/>
        <v>&lt;0.6</v>
      </c>
      <c r="V54" s="33" t="str">
        <f t="shared" si="1"/>
        <v>&lt;1.1</v>
      </c>
      <c r="W54" s="146" t="str">
        <f t="shared" si="2"/>
        <v/>
      </c>
    </row>
    <row r="55" spans="1:23" x14ac:dyDescent="0.4">
      <c r="A55" s="17">
        <f t="shared" si="3"/>
        <v>49</v>
      </c>
      <c r="B55" s="147" t="s">
        <v>150</v>
      </c>
      <c r="C55" s="148" t="str">
        <f t="shared" si="5"/>
        <v>宮城県</v>
      </c>
      <c r="D55" s="149" t="s">
        <v>99</v>
      </c>
      <c r="E55" s="147" t="s">
        <v>61</v>
      </c>
      <c r="F55" s="176" t="s">
        <v>152</v>
      </c>
      <c r="G55" s="151" t="s">
        <v>58</v>
      </c>
      <c r="H55" s="152" t="s">
        <v>40</v>
      </c>
      <c r="I55" s="160" t="s">
        <v>227</v>
      </c>
      <c r="J55" s="147" t="s">
        <v>41</v>
      </c>
      <c r="K55" s="147" t="s">
        <v>61</v>
      </c>
      <c r="L55" s="154" t="s">
        <v>42</v>
      </c>
      <c r="M55" s="147" t="s">
        <v>154</v>
      </c>
      <c r="N55" s="155" t="s">
        <v>33</v>
      </c>
      <c r="O55" s="177">
        <v>45813</v>
      </c>
      <c r="P55" s="178">
        <v>45817</v>
      </c>
      <c r="Q55" s="161" t="s">
        <v>232</v>
      </c>
      <c r="R55" s="166" t="s">
        <v>233</v>
      </c>
      <c r="S55" s="159" t="s">
        <v>82</v>
      </c>
      <c r="T55" s="32" t="str">
        <f t="shared" si="6"/>
        <v>&lt;0.517</v>
      </c>
      <c r="U55" s="32" t="str">
        <f t="shared" si="6"/>
        <v>&lt;0.525</v>
      </c>
      <c r="V55" s="33" t="str">
        <f t="shared" si="1"/>
        <v>&lt;1</v>
      </c>
      <c r="W55" s="146" t="str">
        <f t="shared" si="2"/>
        <v/>
      </c>
    </row>
    <row r="56" spans="1:23" x14ac:dyDescent="0.4">
      <c r="A56" s="17">
        <f t="shared" si="3"/>
        <v>50</v>
      </c>
      <c r="B56" s="147" t="s">
        <v>150</v>
      </c>
      <c r="C56" s="148" t="str">
        <f t="shared" si="5"/>
        <v>宮城県</v>
      </c>
      <c r="D56" s="149" t="s">
        <v>99</v>
      </c>
      <c r="E56" s="147" t="s">
        <v>61</v>
      </c>
      <c r="F56" s="176" t="s">
        <v>152</v>
      </c>
      <c r="G56" s="151" t="s">
        <v>139</v>
      </c>
      <c r="H56" s="152" t="s">
        <v>234</v>
      </c>
      <c r="I56" s="160" t="s">
        <v>235</v>
      </c>
      <c r="J56" s="147" t="s">
        <v>41</v>
      </c>
      <c r="K56" s="147" t="s">
        <v>61</v>
      </c>
      <c r="L56" s="154" t="s">
        <v>42</v>
      </c>
      <c r="M56" s="147" t="s">
        <v>154</v>
      </c>
      <c r="N56" s="155" t="s">
        <v>33</v>
      </c>
      <c r="O56" s="177">
        <v>45813</v>
      </c>
      <c r="P56" s="178">
        <v>45817</v>
      </c>
      <c r="Q56" s="161" t="s">
        <v>236</v>
      </c>
      <c r="R56" s="162" t="s">
        <v>237</v>
      </c>
      <c r="S56" s="159" t="s">
        <v>238</v>
      </c>
      <c r="T56" s="32" t="str">
        <f t="shared" si="6"/>
        <v>&lt;4.24</v>
      </c>
      <c r="U56" s="32" t="str">
        <f t="shared" si="6"/>
        <v>&lt;4.7</v>
      </c>
      <c r="V56" s="33" t="str">
        <f t="shared" si="1"/>
        <v>&lt;8.9</v>
      </c>
      <c r="W56" s="146" t="str">
        <f t="shared" si="2"/>
        <v/>
      </c>
    </row>
    <row r="57" spans="1:23" x14ac:dyDescent="0.4">
      <c r="A57" s="17">
        <f t="shared" si="3"/>
        <v>51</v>
      </c>
      <c r="B57" s="147" t="s">
        <v>150</v>
      </c>
      <c r="C57" s="148" t="str">
        <f t="shared" si="5"/>
        <v>宮城県</v>
      </c>
      <c r="D57" s="149" t="s">
        <v>99</v>
      </c>
      <c r="E57" s="147" t="s">
        <v>61</v>
      </c>
      <c r="F57" s="176" t="s">
        <v>152</v>
      </c>
      <c r="G57" s="151" t="s">
        <v>139</v>
      </c>
      <c r="H57" s="152" t="s">
        <v>234</v>
      </c>
      <c r="I57" s="160" t="s">
        <v>235</v>
      </c>
      <c r="J57" s="147" t="s">
        <v>41</v>
      </c>
      <c r="K57" s="147" t="s">
        <v>61</v>
      </c>
      <c r="L57" s="154" t="s">
        <v>42</v>
      </c>
      <c r="M57" s="147" t="s">
        <v>154</v>
      </c>
      <c r="N57" s="155" t="s">
        <v>33</v>
      </c>
      <c r="O57" s="177">
        <v>45813</v>
      </c>
      <c r="P57" s="178">
        <v>45817</v>
      </c>
      <c r="Q57" s="161" t="s">
        <v>239</v>
      </c>
      <c r="R57" s="162" t="s">
        <v>240</v>
      </c>
      <c r="S57" s="159" t="s">
        <v>182</v>
      </c>
      <c r="T57" s="179" t="str">
        <f t="shared" si="6"/>
        <v>&lt;6.37</v>
      </c>
      <c r="U57" s="179" t="str">
        <f t="shared" si="6"/>
        <v>&lt;5.19</v>
      </c>
      <c r="V57" s="180" t="str">
        <f t="shared" si="1"/>
        <v>&lt;12</v>
      </c>
      <c r="W57" s="154"/>
    </row>
    <row r="58" spans="1:23" x14ac:dyDescent="0.4">
      <c r="A58" s="17">
        <f t="shared" si="3"/>
        <v>52</v>
      </c>
      <c r="B58" s="147" t="s">
        <v>150</v>
      </c>
      <c r="C58" s="148" t="str">
        <f t="shared" si="5"/>
        <v>宮城県</v>
      </c>
      <c r="D58" s="149" t="s">
        <v>99</v>
      </c>
      <c r="E58" s="147" t="s">
        <v>61</v>
      </c>
      <c r="F58" s="176" t="s">
        <v>152</v>
      </c>
      <c r="G58" s="151" t="s">
        <v>58</v>
      </c>
      <c r="H58" s="152" t="s">
        <v>40</v>
      </c>
      <c r="I58" s="160" t="s">
        <v>235</v>
      </c>
      <c r="J58" s="147" t="s">
        <v>41</v>
      </c>
      <c r="K58" s="147" t="s">
        <v>61</v>
      </c>
      <c r="L58" s="154" t="s">
        <v>42</v>
      </c>
      <c r="M58" s="147" t="s">
        <v>154</v>
      </c>
      <c r="N58" s="155" t="s">
        <v>33</v>
      </c>
      <c r="O58" s="177">
        <v>45813</v>
      </c>
      <c r="P58" s="178">
        <v>45817</v>
      </c>
      <c r="Q58" s="161" t="s">
        <v>241</v>
      </c>
      <c r="R58" s="162" t="s">
        <v>242</v>
      </c>
      <c r="S58" s="159" t="s">
        <v>172</v>
      </c>
      <c r="T58" s="179" t="str">
        <f>IF(Q58="","",IF(NOT(ISERROR(Q58*1)),ROUNDDOWN(Q58*1,2-INT(LOG(ABS(Q58*1)))),IFERROR("&lt;"&amp;ROUNDDOWN(IF(SUBSTITUTE(Q58,"&lt;","")*1&lt;=50,SUBSTITUTE(Q58,"&lt;","")*1,""),2-INT(LOG(ABS(SUBSTITUTE(Q58,"&lt;","")*1)))),IF(Q58="-",Q58,"入力形式が間違っています"))))</f>
        <v>&lt;4.52</v>
      </c>
      <c r="U58" s="179" t="str">
        <f t="shared" si="6"/>
        <v>&lt;5.84</v>
      </c>
      <c r="V58" s="180" t="str">
        <f t="shared" si="1"/>
        <v>&lt;10</v>
      </c>
      <c r="W58" s="154"/>
    </row>
    <row r="59" spans="1:23" x14ac:dyDescent="0.4">
      <c r="A59" s="17">
        <f t="shared" si="3"/>
        <v>53</v>
      </c>
      <c r="B59" s="147" t="s">
        <v>150</v>
      </c>
      <c r="C59" s="148" t="str">
        <f t="shared" si="5"/>
        <v>宮城県</v>
      </c>
      <c r="D59" s="149" t="s">
        <v>99</v>
      </c>
      <c r="E59" s="147" t="s">
        <v>61</v>
      </c>
      <c r="F59" s="176" t="s">
        <v>152</v>
      </c>
      <c r="G59" s="151" t="s">
        <v>58</v>
      </c>
      <c r="H59" s="152" t="s">
        <v>40</v>
      </c>
      <c r="I59" s="160" t="s">
        <v>235</v>
      </c>
      <c r="J59" s="147" t="s">
        <v>41</v>
      </c>
      <c r="K59" s="147" t="s">
        <v>61</v>
      </c>
      <c r="L59" s="154" t="s">
        <v>42</v>
      </c>
      <c r="M59" s="147" t="s">
        <v>154</v>
      </c>
      <c r="N59" s="155" t="s">
        <v>33</v>
      </c>
      <c r="O59" s="177">
        <v>45813</v>
      </c>
      <c r="P59" s="178">
        <v>45817</v>
      </c>
      <c r="Q59" s="161" t="s">
        <v>243</v>
      </c>
      <c r="R59" s="162" t="s">
        <v>244</v>
      </c>
      <c r="S59" s="159" t="s">
        <v>161</v>
      </c>
      <c r="T59" s="179" t="str">
        <f t="shared" si="6"/>
        <v>&lt;5.82</v>
      </c>
      <c r="U59" s="179" t="str">
        <f t="shared" si="6"/>
        <v>&lt;5.33</v>
      </c>
      <c r="V59" s="180" t="str">
        <f t="shared" si="1"/>
        <v>&lt;11</v>
      </c>
      <c r="W59" s="154"/>
    </row>
    <row r="60" spans="1:23" x14ac:dyDescent="0.4">
      <c r="A60" s="17">
        <f t="shared" si="3"/>
        <v>54</v>
      </c>
      <c r="B60" s="147" t="s">
        <v>150</v>
      </c>
      <c r="C60" s="148" t="str">
        <f t="shared" si="5"/>
        <v>宮城県</v>
      </c>
      <c r="D60" s="149" t="s">
        <v>99</v>
      </c>
      <c r="E60" s="147" t="s">
        <v>61</v>
      </c>
      <c r="F60" s="176" t="s">
        <v>152</v>
      </c>
      <c r="G60" s="151" t="s">
        <v>58</v>
      </c>
      <c r="H60" s="152" t="s">
        <v>40</v>
      </c>
      <c r="I60" s="160" t="s">
        <v>235</v>
      </c>
      <c r="J60" s="147" t="s">
        <v>41</v>
      </c>
      <c r="K60" s="147" t="s">
        <v>61</v>
      </c>
      <c r="L60" s="154" t="s">
        <v>42</v>
      </c>
      <c r="M60" s="147" t="s">
        <v>154</v>
      </c>
      <c r="N60" s="155" t="s">
        <v>33</v>
      </c>
      <c r="O60" s="177">
        <v>45813</v>
      </c>
      <c r="P60" s="178">
        <v>45817</v>
      </c>
      <c r="Q60" s="161" t="s">
        <v>245</v>
      </c>
      <c r="R60" s="162" t="s">
        <v>246</v>
      </c>
      <c r="S60" s="159" t="s">
        <v>172</v>
      </c>
      <c r="T60" s="179" t="str">
        <f t="shared" si="6"/>
        <v>&lt;4.62</v>
      </c>
      <c r="U60" s="179" t="str">
        <f t="shared" si="6"/>
        <v>&lt;5.51</v>
      </c>
      <c r="V60" s="180" t="str">
        <f t="shared" si="1"/>
        <v>&lt;10</v>
      </c>
      <c r="W60" s="154"/>
    </row>
    <row r="61" spans="1:23" x14ac:dyDescent="0.4">
      <c r="A61" s="17">
        <f t="shared" si="3"/>
        <v>55</v>
      </c>
      <c r="B61" s="147" t="s">
        <v>150</v>
      </c>
      <c r="C61" s="148" t="str">
        <f t="shared" si="5"/>
        <v>宮城県</v>
      </c>
      <c r="D61" s="149" t="s">
        <v>99</v>
      </c>
      <c r="E61" s="147" t="s">
        <v>61</v>
      </c>
      <c r="F61" s="176" t="s">
        <v>152</v>
      </c>
      <c r="G61" s="151" t="s">
        <v>58</v>
      </c>
      <c r="H61" s="152" t="s">
        <v>40</v>
      </c>
      <c r="I61" s="160" t="s">
        <v>247</v>
      </c>
      <c r="J61" s="147" t="s">
        <v>41</v>
      </c>
      <c r="K61" s="147" t="s">
        <v>61</v>
      </c>
      <c r="L61" s="154" t="s">
        <v>42</v>
      </c>
      <c r="M61" s="147" t="s">
        <v>248</v>
      </c>
      <c r="N61" s="155" t="s">
        <v>33</v>
      </c>
      <c r="O61" s="177">
        <v>45816</v>
      </c>
      <c r="P61" s="178">
        <v>45817</v>
      </c>
      <c r="Q61" s="161" t="s">
        <v>249</v>
      </c>
      <c r="R61" s="162" t="s">
        <v>250</v>
      </c>
      <c r="S61" s="159" t="s">
        <v>251</v>
      </c>
      <c r="T61" s="179" t="str">
        <f t="shared" si="6"/>
        <v>&lt;2.83</v>
      </c>
      <c r="U61" s="179" t="str">
        <f t="shared" si="6"/>
        <v>&lt;3.77</v>
      </c>
      <c r="V61" s="180" t="str">
        <f t="shared" si="1"/>
        <v>&lt;6.6</v>
      </c>
      <c r="W61" s="154"/>
    </row>
    <row r="62" spans="1:23" x14ac:dyDescent="0.4">
      <c r="A62" s="17">
        <f t="shared" si="3"/>
        <v>56</v>
      </c>
      <c r="B62" s="147" t="s">
        <v>150</v>
      </c>
      <c r="C62" s="148" t="str">
        <f t="shared" si="5"/>
        <v>宮城県</v>
      </c>
      <c r="D62" s="149" t="s">
        <v>99</v>
      </c>
      <c r="E62" s="147" t="s">
        <v>61</v>
      </c>
      <c r="F62" s="176" t="s">
        <v>152</v>
      </c>
      <c r="G62" s="151" t="s">
        <v>58</v>
      </c>
      <c r="H62" s="152" t="s">
        <v>40</v>
      </c>
      <c r="I62" s="160" t="s">
        <v>252</v>
      </c>
      <c r="J62" s="147" t="s">
        <v>41</v>
      </c>
      <c r="K62" s="147" t="s">
        <v>61</v>
      </c>
      <c r="L62" s="154" t="s">
        <v>42</v>
      </c>
      <c r="M62" s="147" t="s">
        <v>248</v>
      </c>
      <c r="N62" s="155" t="s">
        <v>33</v>
      </c>
      <c r="O62" s="177">
        <v>45816</v>
      </c>
      <c r="P62" s="178">
        <v>45817</v>
      </c>
      <c r="Q62" s="161" t="s">
        <v>253</v>
      </c>
      <c r="R62" s="162" t="s">
        <v>254</v>
      </c>
      <c r="S62" s="159" t="s">
        <v>255</v>
      </c>
      <c r="T62" s="179" t="str">
        <f t="shared" ref="T62:U77" si="7">IF(Q62="","",IF(NOT(ISERROR(Q62*1)),ROUNDDOWN(Q62*1,2-INT(LOG(ABS(Q62*1)))),IFERROR("&lt;"&amp;ROUNDDOWN(IF(SUBSTITUTE(Q62,"&lt;","")*1&lt;=50,SUBSTITUTE(Q62,"&lt;","")*1,""),2-INT(LOG(ABS(SUBSTITUTE(Q62,"&lt;","")*1)))),IF(Q62="-",Q62,"入力形式が間違っています"))))</f>
        <v>&lt;2.85</v>
      </c>
      <c r="U62" s="179" t="str">
        <f t="shared" si="7"/>
        <v>&lt;3.12</v>
      </c>
      <c r="V62" s="180" t="str">
        <f t="shared" si="1"/>
        <v>&lt;6</v>
      </c>
      <c r="W62" s="154"/>
    </row>
    <row r="63" spans="1:23" x14ac:dyDescent="0.4">
      <c r="A63" s="17">
        <f t="shared" si="3"/>
        <v>57</v>
      </c>
      <c r="B63" s="162" t="s">
        <v>150</v>
      </c>
      <c r="C63" s="148" t="str">
        <f t="shared" si="5"/>
        <v>宮城県</v>
      </c>
      <c r="D63" s="149" t="s">
        <v>99</v>
      </c>
      <c r="E63" s="147" t="s">
        <v>61</v>
      </c>
      <c r="F63" s="176" t="s">
        <v>256</v>
      </c>
      <c r="G63" s="151" t="s">
        <v>58</v>
      </c>
      <c r="H63" s="152" t="s">
        <v>40</v>
      </c>
      <c r="I63" s="160" t="s">
        <v>257</v>
      </c>
      <c r="J63" s="147" t="s">
        <v>104</v>
      </c>
      <c r="K63" s="147" t="s">
        <v>61</v>
      </c>
      <c r="L63" s="154" t="s">
        <v>42</v>
      </c>
      <c r="M63" s="147" t="s">
        <v>248</v>
      </c>
      <c r="N63" s="155" t="s">
        <v>33</v>
      </c>
      <c r="O63" s="177">
        <v>45817</v>
      </c>
      <c r="P63" s="178">
        <v>45817</v>
      </c>
      <c r="Q63" s="161" t="s">
        <v>258</v>
      </c>
      <c r="R63" s="162" t="s">
        <v>259</v>
      </c>
      <c r="S63" s="159" t="s">
        <v>260</v>
      </c>
      <c r="T63" s="179" t="str">
        <f t="shared" si="7"/>
        <v>&lt;3.66</v>
      </c>
      <c r="U63" s="179" t="str">
        <f t="shared" si="7"/>
        <v>&lt;3.46</v>
      </c>
      <c r="V63" s="180" t="str">
        <f t="shared" si="1"/>
        <v>&lt;7.1</v>
      </c>
      <c r="W63" s="154"/>
    </row>
    <row r="64" spans="1:23" x14ac:dyDescent="0.4">
      <c r="A64" s="17">
        <f t="shared" si="3"/>
        <v>58</v>
      </c>
      <c r="B64" s="162" t="s">
        <v>150</v>
      </c>
      <c r="C64" s="148" t="str">
        <f t="shared" si="5"/>
        <v>宮城県</v>
      </c>
      <c r="D64" s="149" t="s">
        <v>99</v>
      </c>
      <c r="E64" s="147" t="s">
        <v>61</v>
      </c>
      <c r="F64" s="176" t="s">
        <v>152</v>
      </c>
      <c r="G64" s="151" t="s">
        <v>58</v>
      </c>
      <c r="H64" s="152" t="s">
        <v>40</v>
      </c>
      <c r="I64" s="160" t="s">
        <v>153</v>
      </c>
      <c r="J64" s="147" t="s">
        <v>41</v>
      </c>
      <c r="K64" s="147" t="s">
        <v>61</v>
      </c>
      <c r="L64" s="154" t="s">
        <v>42</v>
      </c>
      <c r="M64" s="147" t="s">
        <v>248</v>
      </c>
      <c r="N64" s="155" t="s">
        <v>33</v>
      </c>
      <c r="O64" s="156">
        <v>45817</v>
      </c>
      <c r="P64" s="157">
        <v>45818</v>
      </c>
      <c r="Q64" s="161" t="s">
        <v>261</v>
      </c>
      <c r="R64" s="162" t="s">
        <v>262</v>
      </c>
      <c r="S64" s="159" t="s">
        <v>263</v>
      </c>
      <c r="T64" s="179" t="str">
        <f t="shared" si="7"/>
        <v>&lt;2.56</v>
      </c>
      <c r="U64" s="179" t="str">
        <f t="shared" si="7"/>
        <v>&lt;2.52</v>
      </c>
      <c r="V64" s="180" t="str">
        <f t="shared" si="1"/>
        <v>&lt;5.1</v>
      </c>
      <c r="W64" s="154"/>
    </row>
    <row r="65" spans="1:23" x14ac:dyDescent="0.4">
      <c r="A65" s="17">
        <f t="shared" si="3"/>
        <v>59</v>
      </c>
      <c r="B65" s="162" t="s">
        <v>150</v>
      </c>
      <c r="C65" s="148" t="str">
        <f t="shared" si="5"/>
        <v>宮城県</v>
      </c>
      <c r="D65" s="149" t="s">
        <v>99</v>
      </c>
      <c r="E65" s="147" t="s">
        <v>61</v>
      </c>
      <c r="F65" s="176" t="s">
        <v>152</v>
      </c>
      <c r="G65" s="151" t="s">
        <v>58</v>
      </c>
      <c r="H65" s="152" t="s">
        <v>40</v>
      </c>
      <c r="I65" s="160" t="s">
        <v>264</v>
      </c>
      <c r="J65" s="147" t="s">
        <v>41</v>
      </c>
      <c r="K65" s="147" t="s">
        <v>61</v>
      </c>
      <c r="L65" s="154" t="s">
        <v>42</v>
      </c>
      <c r="M65" s="147" t="s">
        <v>248</v>
      </c>
      <c r="N65" s="155" t="s">
        <v>33</v>
      </c>
      <c r="O65" s="156">
        <v>45817</v>
      </c>
      <c r="P65" s="157">
        <v>45818</v>
      </c>
      <c r="Q65" s="161" t="s">
        <v>265</v>
      </c>
      <c r="R65" s="162" t="s">
        <v>266</v>
      </c>
      <c r="S65" s="159" t="s">
        <v>267</v>
      </c>
      <c r="T65" s="179" t="str">
        <f t="shared" si="7"/>
        <v>&lt;2.99</v>
      </c>
      <c r="U65" s="179" t="str">
        <f t="shared" si="7"/>
        <v>&lt;2.92</v>
      </c>
      <c r="V65" s="180" t="str">
        <f t="shared" si="1"/>
        <v>&lt;5.9</v>
      </c>
      <c r="W65" s="154"/>
    </row>
    <row r="66" spans="1:23" x14ac:dyDescent="0.4">
      <c r="A66" s="17">
        <f t="shared" si="3"/>
        <v>60</v>
      </c>
      <c r="B66" s="162" t="s">
        <v>150</v>
      </c>
      <c r="C66" s="148" t="str">
        <f t="shared" si="5"/>
        <v>宮城県</v>
      </c>
      <c r="D66" s="149" t="s">
        <v>99</v>
      </c>
      <c r="E66" s="147" t="s">
        <v>61</v>
      </c>
      <c r="F66" s="176" t="s">
        <v>152</v>
      </c>
      <c r="G66" s="151" t="s">
        <v>58</v>
      </c>
      <c r="H66" s="152" t="s">
        <v>40</v>
      </c>
      <c r="I66" s="160" t="s">
        <v>192</v>
      </c>
      <c r="J66" s="147" t="s">
        <v>41</v>
      </c>
      <c r="K66" s="147" t="s">
        <v>61</v>
      </c>
      <c r="L66" s="154" t="s">
        <v>42</v>
      </c>
      <c r="M66" s="147" t="s">
        <v>248</v>
      </c>
      <c r="N66" s="155" t="s">
        <v>33</v>
      </c>
      <c r="O66" s="156">
        <v>45817</v>
      </c>
      <c r="P66" s="157">
        <v>45818</v>
      </c>
      <c r="Q66" s="161" t="s">
        <v>261</v>
      </c>
      <c r="R66" s="162" t="s">
        <v>268</v>
      </c>
      <c r="S66" s="181" t="s">
        <v>269</v>
      </c>
      <c r="T66" s="179" t="str">
        <f t="shared" si="7"/>
        <v>&lt;2.56</v>
      </c>
      <c r="U66" s="179" t="str">
        <f t="shared" si="7"/>
        <v>&lt;3.2</v>
      </c>
      <c r="V66" s="180" t="str">
        <f t="shared" si="1"/>
        <v>&lt;5.8</v>
      </c>
      <c r="W66" s="154"/>
    </row>
    <row r="67" spans="1:23" x14ac:dyDescent="0.4">
      <c r="A67" s="17">
        <f t="shared" si="3"/>
        <v>61</v>
      </c>
      <c r="B67" s="162" t="s">
        <v>150</v>
      </c>
      <c r="C67" s="182" t="str">
        <f t="shared" si="5"/>
        <v>宮城県</v>
      </c>
      <c r="D67" s="149" t="s">
        <v>99</v>
      </c>
      <c r="E67" s="162" t="s">
        <v>61</v>
      </c>
      <c r="F67" s="176" t="s">
        <v>152</v>
      </c>
      <c r="G67" s="151" t="s">
        <v>58</v>
      </c>
      <c r="H67" s="152" t="s">
        <v>40</v>
      </c>
      <c r="I67" s="160" t="s">
        <v>270</v>
      </c>
      <c r="J67" s="147" t="s">
        <v>41</v>
      </c>
      <c r="K67" s="147" t="s">
        <v>61</v>
      </c>
      <c r="L67" s="154" t="s">
        <v>42</v>
      </c>
      <c r="M67" s="147" t="s">
        <v>248</v>
      </c>
      <c r="N67" s="155" t="s">
        <v>33</v>
      </c>
      <c r="O67" s="156">
        <v>45817</v>
      </c>
      <c r="P67" s="157">
        <v>45818</v>
      </c>
      <c r="Q67" s="161" t="s">
        <v>271</v>
      </c>
      <c r="R67" s="162" t="s">
        <v>272</v>
      </c>
      <c r="S67" s="181" t="s">
        <v>273</v>
      </c>
      <c r="T67" s="179" t="str">
        <f t="shared" si="7"/>
        <v>&lt;2.77</v>
      </c>
      <c r="U67" s="179" t="str">
        <f t="shared" si="7"/>
        <v>&lt;3.45</v>
      </c>
      <c r="V67" s="180" t="str">
        <f t="shared" si="1"/>
        <v>&lt;6.2</v>
      </c>
      <c r="W67" s="154"/>
    </row>
    <row r="68" spans="1:23" x14ac:dyDescent="0.4">
      <c r="A68" s="17">
        <f t="shared" si="3"/>
        <v>62</v>
      </c>
      <c r="B68" s="162" t="s">
        <v>150</v>
      </c>
      <c r="C68" s="148" t="str">
        <f t="shared" si="5"/>
        <v>宮城県</v>
      </c>
      <c r="D68" s="149" t="s">
        <v>99</v>
      </c>
      <c r="E68" s="147" t="s">
        <v>61</v>
      </c>
      <c r="F68" s="176" t="s">
        <v>274</v>
      </c>
      <c r="G68" s="151" t="s">
        <v>58</v>
      </c>
      <c r="H68" s="152" t="s">
        <v>40</v>
      </c>
      <c r="I68" s="160" t="s">
        <v>257</v>
      </c>
      <c r="J68" s="147" t="s">
        <v>104</v>
      </c>
      <c r="K68" s="147" t="s">
        <v>61</v>
      </c>
      <c r="L68" s="154" t="s">
        <v>42</v>
      </c>
      <c r="M68" s="147" t="s">
        <v>248</v>
      </c>
      <c r="N68" s="155" t="s">
        <v>33</v>
      </c>
      <c r="O68" s="156">
        <v>45818</v>
      </c>
      <c r="P68" s="157">
        <v>45818</v>
      </c>
      <c r="Q68" s="161" t="s">
        <v>275</v>
      </c>
      <c r="R68" s="162" t="s">
        <v>276</v>
      </c>
      <c r="S68" s="159" t="s">
        <v>267</v>
      </c>
      <c r="T68" s="179" t="str">
        <f t="shared" si="7"/>
        <v>&lt;2.53</v>
      </c>
      <c r="U68" s="179" t="str">
        <f t="shared" si="7"/>
        <v>&lt;3.37</v>
      </c>
      <c r="V68" s="180" t="str">
        <f t="shared" si="1"/>
        <v>&lt;5.9</v>
      </c>
      <c r="W68" s="154"/>
    </row>
    <row r="69" spans="1:23" x14ac:dyDescent="0.4">
      <c r="A69" s="17">
        <f t="shared" si="3"/>
        <v>63</v>
      </c>
      <c r="B69" s="162" t="s">
        <v>150</v>
      </c>
      <c r="C69" s="148" t="str">
        <f t="shared" si="5"/>
        <v>宮城県漁業協同組合</v>
      </c>
      <c r="D69" s="149" t="s">
        <v>99</v>
      </c>
      <c r="E69" s="147" t="s">
        <v>61</v>
      </c>
      <c r="F69" s="176" t="s">
        <v>277</v>
      </c>
      <c r="G69" s="151" t="s">
        <v>58</v>
      </c>
      <c r="H69" s="152" t="s">
        <v>40</v>
      </c>
      <c r="I69" s="160" t="s">
        <v>278</v>
      </c>
      <c r="J69" s="147" t="s">
        <v>104</v>
      </c>
      <c r="K69" s="147" t="s">
        <v>61</v>
      </c>
      <c r="L69" s="154" t="s">
        <v>42</v>
      </c>
      <c r="M69" s="147" t="s">
        <v>279</v>
      </c>
      <c r="N69" s="155" t="s">
        <v>33</v>
      </c>
      <c r="O69" s="156">
        <v>45813</v>
      </c>
      <c r="P69" s="157">
        <v>45814</v>
      </c>
      <c r="Q69" s="161" t="s">
        <v>172</v>
      </c>
      <c r="R69" s="162" t="s">
        <v>50</v>
      </c>
      <c r="S69" s="159" t="s">
        <v>280</v>
      </c>
      <c r="T69" s="179" t="str">
        <f t="shared" si="7"/>
        <v>&lt;10</v>
      </c>
      <c r="U69" s="179" t="str">
        <f t="shared" si="7"/>
        <v>&lt;10</v>
      </c>
      <c r="V69" s="180" t="str">
        <f t="shared" si="1"/>
        <v>&lt;20</v>
      </c>
      <c r="W69" s="154"/>
    </row>
    <row r="70" spans="1:23" x14ac:dyDescent="0.4">
      <c r="A70" s="17">
        <f t="shared" si="3"/>
        <v>64</v>
      </c>
      <c r="B70" s="162" t="s">
        <v>150</v>
      </c>
      <c r="C70" s="148" t="str">
        <f t="shared" si="5"/>
        <v>宮城県漁業協同組合</v>
      </c>
      <c r="D70" s="149" t="s">
        <v>99</v>
      </c>
      <c r="E70" s="147" t="s">
        <v>61</v>
      </c>
      <c r="F70" s="176" t="s">
        <v>281</v>
      </c>
      <c r="G70" s="151" t="s">
        <v>58</v>
      </c>
      <c r="H70" s="152" t="s">
        <v>40</v>
      </c>
      <c r="I70" s="160" t="s">
        <v>278</v>
      </c>
      <c r="J70" s="147" t="s">
        <v>104</v>
      </c>
      <c r="K70" s="147" t="s">
        <v>61</v>
      </c>
      <c r="L70" s="154" t="s">
        <v>42</v>
      </c>
      <c r="M70" s="147" t="s">
        <v>279</v>
      </c>
      <c r="N70" s="155" t="s">
        <v>33</v>
      </c>
      <c r="O70" s="156">
        <v>45813</v>
      </c>
      <c r="P70" s="157">
        <v>45814</v>
      </c>
      <c r="Q70" s="161" t="s">
        <v>50</v>
      </c>
      <c r="R70" s="162" t="s">
        <v>50</v>
      </c>
      <c r="S70" s="159" t="s">
        <v>280</v>
      </c>
      <c r="T70" s="179" t="str">
        <f t="shared" si="7"/>
        <v>&lt;10</v>
      </c>
      <c r="U70" s="179" t="str">
        <f t="shared" si="7"/>
        <v>&lt;10</v>
      </c>
      <c r="V70" s="180" t="str">
        <f t="shared" si="1"/>
        <v>&lt;20</v>
      </c>
      <c r="W70" s="183"/>
    </row>
    <row r="71" spans="1:23" x14ac:dyDescent="0.4">
      <c r="A71" s="17">
        <f t="shared" si="3"/>
        <v>65</v>
      </c>
      <c r="B71" s="162" t="s">
        <v>150</v>
      </c>
      <c r="C71" s="148" t="str">
        <f t="shared" si="5"/>
        <v>宮城県漁業協同組合</v>
      </c>
      <c r="D71" s="149" t="s">
        <v>99</v>
      </c>
      <c r="E71" s="147" t="s">
        <v>61</v>
      </c>
      <c r="F71" s="176" t="s">
        <v>282</v>
      </c>
      <c r="G71" s="151" t="s">
        <v>58</v>
      </c>
      <c r="H71" s="152" t="s">
        <v>40</v>
      </c>
      <c r="I71" s="160" t="s">
        <v>278</v>
      </c>
      <c r="J71" s="147" t="s">
        <v>104</v>
      </c>
      <c r="K71" s="147" t="s">
        <v>61</v>
      </c>
      <c r="L71" s="154" t="s">
        <v>42</v>
      </c>
      <c r="M71" s="147" t="s">
        <v>279</v>
      </c>
      <c r="N71" s="155" t="s">
        <v>33</v>
      </c>
      <c r="O71" s="156">
        <v>45813</v>
      </c>
      <c r="P71" s="157">
        <v>45814</v>
      </c>
      <c r="Q71" s="161" t="s">
        <v>50</v>
      </c>
      <c r="R71" s="162" t="s">
        <v>50</v>
      </c>
      <c r="S71" s="159" t="s">
        <v>280</v>
      </c>
      <c r="T71" s="179" t="str">
        <f t="shared" si="7"/>
        <v>&lt;10</v>
      </c>
      <c r="U71" s="179" t="str">
        <f t="shared" si="7"/>
        <v>&lt;10</v>
      </c>
      <c r="V71" s="180" t="str">
        <f t="shared" ref="V71:V134" si="8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&lt;20</v>
      </c>
      <c r="W71" s="184"/>
    </row>
    <row r="72" spans="1:23" x14ac:dyDescent="0.4">
      <c r="A72" s="17">
        <f t="shared" si="3"/>
        <v>66</v>
      </c>
      <c r="B72" s="162" t="s">
        <v>150</v>
      </c>
      <c r="C72" s="148" t="str">
        <f t="shared" si="5"/>
        <v>宮城県漁業協同組合</v>
      </c>
      <c r="D72" s="149" t="s">
        <v>99</v>
      </c>
      <c r="E72" s="147" t="s">
        <v>61</v>
      </c>
      <c r="F72" s="176" t="s">
        <v>283</v>
      </c>
      <c r="G72" s="151" t="s">
        <v>58</v>
      </c>
      <c r="H72" s="152" t="s">
        <v>40</v>
      </c>
      <c r="I72" s="160" t="s">
        <v>278</v>
      </c>
      <c r="J72" s="147" t="s">
        <v>104</v>
      </c>
      <c r="K72" s="147" t="s">
        <v>61</v>
      </c>
      <c r="L72" s="154" t="s">
        <v>42</v>
      </c>
      <c r="M72" s="147" t="s">
        <v>279</v>
      </c>
      <c r="N72" s="155" t="s">
        <v>33</v>
      </c>
      <c r="O72" s="156">
        <v>45813</v>
      </c>
      <c r="P72" s="157">
        <v>45817</v>
      </c>
      <c r="Q72" s="161" t="s">
        <v>50</v>
      </c>
      <c r="R72" s="162" t="s">
        <v>50</v>
      </c>
      <c r="S72" s="159" t="s">
        <v>280</v>
      </c>
      <c r="T72" s="179" t="str">
        <f t="shared" si="7"/>
        <v>&lt;10</v>
      </c>
      <c r="U72" s="179" t="str">
        <f t="shared" si="7"/>
        <v>&lt;10</v>
      </c>
      <c r="V72" s="180" t="str">
        <f t="shared" si="8"/>
        <v>&lt;20</v>
      </c>
      <c r="W72" s="183"/>
    </row>
    <row r="73" spans="1:23" x14ac:dyDescent="0.4">
      <c r="A73" s="17">
        <f t="shared" si="3"/>
        <v>67</v>
      </c>
      <c r="B73" s="162" t="s">
        <v>150</v>
      </c>
      <c r="C73" s="148" t="str">
        <f t="shared" si="5"/>
        <v>宮城県漁業協同組合</v>
      </c>
      <c r="D73" s="149" t="s">
        <v>99</v>
      </c>
      <c r="E73" s="147" t="s">
        <v>61</v>
      </c>
      <c r="F73" s="176" t="s">
        <v>284</v>
      </c>
      <c r="G73" s="151" t="s">
        <v>58</v>
      </c>
      <c r="H73" s="152" t="s">
        <v>40</v>
      </c>
      <c r="I73" s="160" t="s">
        <v>278</v>
      </c>
      <c r="J73" s="147" t="s">
        <v>104</v>
      </c>
      <c r="K73" s="147" t="s">
        <v>61</v>
      </c>
      <c r="L73" s="154" t="s">
        <v>42</v>
      </c>
      <c r="M73" s="147" t="s">
        <v>279</v>
      </c>
      <c r="N73" s="155" t="s">
        <v>33</v>
      </c>
      <c r="O73" s="156">
        <v>45813</v>
      </c>
      <c r="P73" s="157">
        <v>45817</v>
      </c>
      <c r="Q73" s="161" t="s">
        <v>50</v>
      </c>
      <c r="R73" s="162" t="s">
        <v>50</v>
      </c>
      <c r="S73" s="185" t="s">
        <v>280</v>
      </c>
      <c r="T73" s="179" t="str">
        <f t="shared" si="7"/>
        <v>&lt;10</v>
      </c>
      <c r="U73" s="179" t="str">
        <f t="shared" si="7"/>
        <v>&lt;10</v>
      </c>
      <c r="V73" s="180" t="str">
        <f t="shared" si="8"/>
        <v>&lt;20</v>
      </c>
      <c r="W73" s="183"/>
    </row>
    <row r="74" spans="1:23" x14ac:dyDescent="0.4">
      <c r="A74" s="17">
        <f t="shared" ref="A74:A137" si="9">A73+1</f>
        <v>68</v>
      </c>
      <c r="B74" s="162" t="s">
        <v>150</v>
      </c>
      <c r="C74" s="148" t="str">
        <f t="shared" si="5"/>
        <v>宮城県漁業協同組合</v>
      </c>
      <c r="D74" s="149" t="s">
        <v>99</v>
      </c>
      <c r="E74" s="147" t="s">
        <v>61</v>
      </c>
      <c r="F74" s="176" t="s">
        <v>285</v>
      </c>
      <c r="G74" s="151" t="s">
        <v>58</v>
      </c>
      <c r="H74" s="152" t="s">
        <v>40</v>
      </c>
      <c r="I74" s="160" t="s">
        <v>278</v>
      </c>
      <c r="J74" s="147" t="s">
        <v>104</v>
      </c>
      <c r="K74" s="147" t="s">
        <v>61</v>
      </c>
      <c r="L74" s="154" t="s">
        <v>42</v>
      </c>
      <c r="M74" s="147" t="s">
        <v>279</v>
      </c>
      <c r="N74" s="155" t="s">
        <v>33</v>
      </c>
      <c r="O74" s="156">
        <v>45813</v>
      </c>
      <c r="P74" s="157">
        <v>45817</v>
      </c>
      <c r="Q74" s="161" t="s">
        <v>50</v>
      </c>
      <c r="R74" s="186" t="s">
        <v>50</v>
      </c>
      <c r="S74" s="159" t="s">
        <v>280</v>
      </c>
      <c r="T74" s="179" t="str">
        <f t="shared" si="7"/>
        <v>&lt;10</v>
      </c>
      <c r="U74" s="179" t="str">
        <f t="shared" si="7"/>
        <v>&lt;10</v>
      </c>
      <c r="V74" s="180" t="str">
        <f t="shared" si="8"/>
        <v>&lt;20</v>
      </c>
      <c r="W74" s="183"/>
    </row>
    <row r="75" spans="1:23" x14ac:dyDescent="0.4">
      <c r="A75" s="17">
        <f t="shared" si="9"/>
        <v>69</v>
      </c>
      <c r="B75" s="162" t="s">
        <v>150</v>
      </c>
      <c r="C75" s="148" t="str">
        <f t="shared" si="5"/>
        <v>宮城県漁業協同組合</v>
      </c>
      <c r="D75" s="149" t="s">
        <v>99</v>
      </c>
      <c r="E75" s="147" t="s">
        <v>61</v>
      </c>
      <c r="F75" s="176" t="s">
        <v>285</v>
      </c>
      <c r="G75" s="151" t="s">
        <v>58</v>
      </c>
      <c r="H75" s="152" t="s">
        <v>40</v>
      </c>
      <c r="I75" s="160" t="s">
        <v>278</v>
      </c>
      <c r="J75" s="147" t="s">
        <v>104</v>
      </c>
      <c r="K75" s="147" t="s">
        <v>61</v>
      </c>
      <c r="L75" s="154" t="s">
        <v>42</v>
      </c>
      <c r="M75" s="147" t="s">
        <v>279</v>
      </c>
      <c r="N75" s="155" t="s">
        <v>33</v>
      </c>
      <c r="O75" s="156">
        <v>45813</v>
      </c>
      <c r="P75" s="157">
        <v>45817</v>
      </c>
      <c r="Q75" s="161" t="s">
        <v>50</v>
      </c>
      <c r="R75" s="162" t="s">
        <v>50</v>
      </c>
      <c r="S75" s="159" t="s">
        <v>280</v>
      </c>
      <c r="T75" s="179" t="str">
        <f t="shared" si="7"/>
        <v>&lt;10</v>
      </c>
      <c r="U75" s="179" t="str">
        <f t="shared" si="7"/>
        <v>&lt;10</v>
      </c>
      <c r="V75" s="180" t="str">
        <f t="shared" si="8"/>
        <v>&lt;20</v>
      </c>
      <c r="W75" s="183"/>
    </row>
    <row r="76" spans="1:23" x14ac:dyDescent="0.4">
      <c r="A76" s="17">
        <f t="shared" si="9"/>
        <v>70</v>
      </c>
      <c r="B76" s="162" t="s">
        <v>150</v>
      </c>
      <c r="C76" s="148" t="str">
        <f t="shared" si="5"/>
        <v>宮城県漁業協同組合</v>
      </c>
      <c r="D76" s="149" t="s">
        <v>99</v>
      </c>
      <c r="E76" s="147" t="s">
        <v>61</v>
      </c>
      <c r="F76" s="176" t="s">
        <v>286</v>
      </c>
      <c r="G76" s="151" t="s">
        <v>58</v>
      </c>
      <c r="H76" s="152" t="s">
        <v>234</v>
      </c>
      <c r="I76" s="160" t="s">
        <v>287</v>
      </c>
      <c r="J76" s="147" t="s">
        <v>104</v>
      </c>
      <c r="K76" s="147" t="s">
        <v>61</v>
      </c>
      <c r="L76" s="154" t="s">
        <v>42</v>
      </c>
      <c r="M76" s="147" t="s">
        <v>279</v>
      </c>
      <c r="N76" s="155" t="s">
        <v>33</v>
      </c>
      <c r="O76" s="156">
        <v>45813</v>
      </c>
      <c r="P76" s="157">
        <v>45817</v>
      </c>
      <c r="Q76" s="161" t="s">
        <v>50</v>
      </c>
      <c r="R76" s="162" t="s">
        <v>50</v>
      </c>
      <c r="S76" s="187" t="s">
        <v>280</v>
      </c>
      <c r="T76" s="179" t="str">
        <f t="shared" si="7"/>
        <v>&lt;10</v>
      </c>
      <c r="U76" s="179" t="str">
        <f t="shared" si="7"/>
        <v>&lt;10</v>
      </c>
      <c r="V76" s="180" t="str">
        <f t="shared" si="8"/>
        <v>&lt;20</v>
      </c>
      <c r="W76" s="183"/>
    </row>
    <row r="77" spans="1:23" x14ac:dyDescent="0.4">
      <c r="A77" s="17">
        <f t="shared" si="9"/>
        <v>71</v>
      </c>
      <c r="B77" s="162" t="s">
        <v>150</v>
      </c>
      <c r="C77" s="148" t="str">
        <f t="shared" si="5"/>
        <v>宮城県漁業協同組合</v>
      </c>
      <c r="D77" s="149" t="s">
        <v>99</v>
      </c>
      <c r="E77" s="147" t="s">
        <v>61</v>
      </c>
      <c r="F77" s="176" t="s">
        <v>256</v>
      </c>
      <c r="G77" s="151" t="s">
        <v>58</v>
      </c>
      <c r="H77" s="152" t="s">
        <v>40</v>
      </c>
      <c r="I77" s="160" t="s">
        <v>287</v>
      </c>
      <c r="J77" s="147" t="s">
        <v>104</v>
      </c>
      <c r="K77" s="147" t="s">
        <v>61</v>
      </c>
      <c r="L77" s="154" t="s">
        <v>42</v>
      </c>
      <c r="M77" s="147" t="s">
        <v>279</v>
      </c>
      <c r="N77" s="155" t="s">
        <v>33</v>
      </c>
      <c r="O77" s="156">
        <v>45813</v>
      </c>
      <c r="P77" s="157">
        <v>45817</v>
      </c>
      <c r="Q77" s="161" t="s">
        <v>50</v>
      </c>
      <c r="R77" s="162" t="s">
        <v>50</v>
      </c>
      <c r="S77" s="187" t="s">
        <v>280</v>
      </c>
      <c r="T77" s="179" t="str">
        <f t="shared" si="7"/>
        <v>&lt;10</v>
      </c>
      <c r="U77" s="179" t="str">
        <f t="shared" si="7"/>
        <v>&lt;10</v>
      </c>
      <c r="V77" s="180" t="str">
        <f t="shared" si="8"/>
        <v>&lt;20</v>
      </c>
      <c r="W77" s="183"/>
    </row>
    <row r="78" spans="1:23" x14ac:dyDescent="0.4">
      <c r="A78" s="17">
        <f t="shared" si="9"/>
        <v>72</v>
      </c>
      <c r="B78" s="162" t="s">
        <v>150</v>
      </c>
      <c r="C78" s="182" t="str">
        <f t="shared" si="5"/>
        <v>宮城県漁業協同組合</v>
      </c>
      <c r="D78" s="149" t="s">
        <v>99</v>
      </c>
      <c r="E78" s="162" t="s">
        <v>61</v>
      </c>
      <c r="F78" s="176" t="s">
        <v>284</v>
      </c>
      <c r="G78" s="151" t="s">
        <v>58</v>
      </c>
      <c r="H78" s="152" t="s">
        <v>40</v>
      </c>
      <c r="I78" s="160" t="s">
        <v>288</v>
      </c>
      <c r="J78" s="147" t="s">
        <v>104</v>
      </c>
      <c r="K78" s="147" t="s">
        <v>61</v>
      </c>
      <c r="L78" s="154" t="s">
        <v>42</v>
      </c>
      <c r="M78" s="147" t="s">
        <v>279</v>
      </c>
      <c r="N78" s="155" t="s">
        <v>33</v>
      </c>
      <c r="O78" s="156">
        <v>45813</v>
      </c>
      <c r="P78" s="157">
        <v>45817</v>
      </c>
      <c r="Q78" s="161" t="s">
        <v>50</v>
      </c>
      <c r="R78" s="162" t="s">
        <v>50</v>
      </c>
      <c r="S78" s="187" t="s">
        <v>280</v>
      </c>
      <c r="T78" s="179" t="str">
        <f t="shared" ref="T78:U93" si="10">IF(Q78="","",IF(NOT(ISERROR(Q78*1)),ROUNDDOWN(Q78*1,2-INT(LOG(ABS(Q78*1)))),IFERROR("&lt;"&amp;ROUNDDOWN(IF(SUBSTITUTE(Q78,"&lt;","")*1&lt;=50,SUBSTITUTE(Q78,"&lt;","")*1,""),2-INT(LOG(ABS(SUBSTITUTE(Q78,"&lt;","")*1)))),IF(Q78="-",Q78,"入力形式が間違っています"))))</f>
        <v>&lt;10</v>
      </c>
      <c r="U78" s="179" t="str">
        <f t="shared" si="10"/>
        <v>&lt;10</v>
      </c>
      <c r="V78" s="180" t="str">
        <f>IFERROR(IF(AND(T78="",U78=""),"",IF(AND(T78="-",U78="-"),IF(S78="","Cs合計を入力してください",S78),IF(NOT(ISERROR(T78*1+U78*1)),ROUND(T78+U78, 1-INT(LOG(ABS(T78+U78)))),IF(NOT(ISERROR(T78*1)),ROUND(T78, 1-INT(LOG(ABS(T78)))),IF(NOT(ISERROR(U78*1)),ROUND(U78, 1-INT(LOG(ABS(U78)))),IF(ISERROR(T78*1+U78*1),"&lt;"&amp;ROUND(IF(T78="-",0,SUBSTITUTE(T78,"&lt;",""))*1+IF(U78="-",0,SUBSTITUTE(U78,"&lt;",""))*1,1-INT(LOG(ABS(IF(T78="-",0,SUBSTITUTE(T78,"&lt;",""))*1+IF(U78="-",0,SUBSTITUTE(U78,"&lt;",""))*1)))))))))),"入力形式が間違っています")</f>
        <v>&lt;20</v>
      </c>
      <c r="W78" s="183"/>
    </row>
    <row r="79" spans="1:23" x14ac:dyDescent="0.4">
      <c r="A79" s="17">
        <f t="shared" si="9"/>
        <v>73</v>
      </c>
      <c r="B79" s="162" t="s">
        <v>150</v>
      </c>
      <c r="C79" s="182" t="str">
        <f t="shared" si="5"/>
        <v>宮城県漁業協同組合</v>
      </c>
      <c r="D79" s="149" t="s">
        <v>99</v>
      </c>
      <c r="E79" s="162" t="s">
        <v>61</v>
      </c>
      <c r="F79" s="176" t="s">
        <v>256</v>
      </c>
      <c r="G79" s="151" t="s">
        <v>58</v>
      </c>
      <c r="H79" s="152" t="s">
        <v>40</v>
      </c>
      <c r="I79" s="160" t="s">
        <v>288</v>
      </c>
      <c r="J79" s="147" t="s">
        <v>104</v>
      </c>
      <c r="K79" s="147" t="s">
        <v>61</v>
      </c>
      <c r="L79" s="154" t="s">
        <v>42</v>
      </c>
      <c r="M79" s="147" t="s">
        <v>279</v>
      </c>
      <c r="N79" s="155" t="s">
        <v>33</v>
      </c>
      <c r="O79" s="156">
        <v>45813</v>
      </c>
      <c r="P79" s="157">
        <v>45817</v>
      </c>
      <c r="Q79" s="161" t="s">
        <v>50</v>
      </c>
      <c r="R79" s="162" t="s">
        <v>50</v>
      </c>
      <c r="S79" s="187" t="s">
        <v>280</v>
      </c>
      <c r="T79" s="179" t="str">
        <f t="shared" si="10"/>
        <v>&lt;10</v>
      </c>
      <c r="U79" s="179" t="str">
        <f t="shared" si="10"/>
        <v>&lt;10</v>
      </c>
      <c r="V79" s="180" t="str">
        <f>IFERROR(IF(AND(T79="",U79=""),"",IF(AND(T79="-",U79="-"),IF(S79="","Cs合計を入力してください",S79),IF(NOT(ISERROR(T79*1+U79*1)),ROUND(T79+U79, 1-INT(LOG(ABS(T79+U79)))),IF(NOT(ISERROR(T79*1)),ROUND(T79, 1-INT(LOG(ABS(T79)))),IF(NOT(ISERROR(U79*1)),ROUND(U79, 1-INT(LOG(ABS(U79)))),IF(ISERROR(T79*1+U79*1),"&lt;"&amp;ROUND(IF(T79="-",0,SUBSTITUTE(T79,"&lt;",""))*1+IF(U79="-",0,SUBSTITUTE(U79,"&lt;",""))*1,1-INT(LOG(ABS(IF(T79="-",0,SUBSTITUTE(T79,"&lt;",""))*1+IF(U79="-",0,SUBSTITUTE(U79,"&lt;",""))*1)))))))))),"入力形式が間違っています")</f>
        <v>&lt;20</v>
      </c>
      <c r="W79" s="183"/>
    </row>
    <row r="80" spans="1:23" x14ac:dyDescent="0.4">
      <c r="A80" s="17">
        <f t="shared" si="9"/>
        <v>74</v>
      </c>
      <c r="B80" s="162" t="s">
        <v>150</v>
      </c>
      <c r="C80" s="182" t="str">
        <f t="shared" si="5"/>
        <v>宮城県漁業協同組合</v>
      </c>
      <c r="D80" s="149" t="s">
        <v>99</v>
      </c>
      <c r="E80" s="162" t="s">
        <v>61</v>
      </c>
      <c r="F80" s="176" t="s">
        <v>286</v>
      </c>
      <c r="G80" s="151" t="s">
        <v>58</v>
      </c>
      <c r="H80" s="152" t="s">
        <v>40</v>
      </c>
      <c r="I80" s="160" t="s">
        <v>289</v>
      </c>
      <c r="J80" s="147" t="s">
        <v>104</v>
      </c>
      <c r="K80" s="147" t="s">
        <v>61</v>
      </c>
      <c r="L80" s="154" t="s">
        <v>42</v>
      </c>
      <c r="M80" s="147" t="s">
        <v>279</v>
      </c>
      <c r="N80" s="155" t="s">
        <v>33</v>
      </c>
      <c r="O80" s="188">
        <v>45813</v>
      </c>
      <c r="P80" s="189">
        <v>45817</v>
      </c>
      <c r="Q80" s="161" t="s">
        <v>50</v>
      </c>
      <c r="R80" s="162" t="s">
        <v>50</v>
      </c>
      <c r="S80" s="187" t="s">
        <v>280</v>
      </c>
      <c r="T80" s="179" t="str">
        <f t="shared" si="10"/>
        <v>&lt;10</v>
      </c>
      <c r="U80" s="179" t="str">
        <f t="shared" si="10"/>
        <v>&lt;10</v>
      </c>
      <c r="V80" s="180" t="str">
        <f t="shared" si="8"/>
        <v>&lt;20</v>
      </c>
      <c r="W80" s="183"/>
    </row>
    <row r="81" spans="1:23" x14ac:dyDescent="0.4">
      <c r="A81" s="17">
        <f t="shared" si="9"/>
        <v>75</v>
      </c>
      <c r="B81" s="162" t="s">
        <v>150</v>
      </c>
      <c r="C81" s="182" t="str">
        <f t="shared" si="5"/>
        <v>宮城県</v>
      </c>
      <c r="D81" s="149" t="s">
        <v>99</v>
      </c>
      <c r="E81" s="162" t="s">
        <v>61</v>
      </c>
      <c r="F81" s="176" t="s">
        <v>290</v>
      </c>
      <c r="G81" s="151" t="s">
        <v>58</v>
      </c>
      <c r="H81" s="152" t="s">
        <v>40</v>
      </c>
      <c r="I81" s="160" t="s">
        <v>107</v>
      </c>
      <c r="J81" s="147" t="s">
        <v>41</v>
      </c>
      <c r="K81" s="147" t="s">
        <v>61</v>
      </c>
      <c r="L81" s="154" t="s">
        <v>42</v>
      </c>
      <c r="M81" s="147" t="s">
        <v>291</v>
      </c>
      <c r="N81" s="155" t="s">
        <v>33</v>
      </c>
      <c r="O81" s="156">
        <v>45814</v>
      </c>
      <c r="P81" s="189">
        <v>45820</v>
      </c>
      <c r="Q81" s="161" t="s">
        <v>292</v>
      </c>
      <c r="R81" s="162" t="s">
        <v>293</v>
      </c>
      <c r="S81" s="187" t="s">
        <v>294</v>
      </c>
      <c r="T81" s="179" t="str">
        <f t="shared" si="10"/>
        <v>&lt;0.304</v>
      </c>
      <c r="U81" s="179" t="str">
        <f t="shared" si="10"/>
        <v>&lt;0.288</v>
      </c>
      <c r="V81" s="180" t="str">
        <f t="shared" si="8"/>
        <v>&lt;0.59</v>
      </c>
      <c r="W81" s="183"/>
    </row>
    <row r="82" spans="1:23" x14ac:dyDescent="0.4">
      <c r="A82" s="17">
        <f t="shared" si="9"/>
        <v>76</v>
      </c>
      <c r="B82" s="162" t="s">
        <v>150</v>
      </c>
      <c r="C82" s="148" t="str">
        <f t="shared" si="5"/>
        <v>宮城県</v>
      </c>
      <c r="D82" s="149" t="s">
        <v>99</v>
      </c>
      <c r="E82" s="162" t="s">
        <v>61</v>
      </c>
      <c r="F82" s="176" t="s">
        <v>295</v>
      </c>
      <c r="G82" s="151" t="s">
        <v>58</v>
      </c>
      <c r="H82" s="152" t="s">
        <v>40</v>
      </c>
      <c r="I82" s="160" t="s">
        <v>296</v>
      </c>
      <c r="J82" s="147" t="s">
        <v>41</v>
      </c>
      <c r="K82" s="147" t="s">
        <v>61</v>
      </c>
      <c r="L82" s="154" t="s">
        <v>42</v>
      </c>
      <c r="M82" s="147" t="s">
        <v>297</v>
      </c>
      <c r="N82" s="155" t="s">
        <v>33</v>
      </c>
      <c r="O82" s="156">
        <v>45814</v>
      </c>
      <c r="P82" s="157">
        <v>45820</v>
      </c>
      <c r="Q82" s="161" t="s">
        <v>298</v>
      </c>
      <c r="R82" s="166" t="s">
        <v>299</v>
      </c>
      <c r="S82" s="187" t="s">
        <v>300</v>
      </c>
      <c r="T82" s="179" t="str">
        <f t="shared" si="10"/>
        <v>&lt;4.61</v>
      </c>
      <c r="U82" s="179" t="str">
        <f t="shared" si="10"/>
        <v>&lt;4.2</v>
      </c>
      <c r="V82" s="180" t="str">
        <f t="shared" si="8"/>
        <v>&lt;8.8</v>
      </c>
      <c r="W82" s="183"/>
    </row>
    <row r="83" spans="1:23" x14ac:dyDescent="0.4">
      <c r="A83" s="17">
        <f t="shared" si="9"/>
        <v>77</v>
      </c>
      <c r="B83" s="162" t="s">
        <v>150</v>
      </c>
      <c r="C83" s="148" t="str">
        <f t="shared" si="5"/>
        <v>宮城県</v>
      </c>
      <c r="D83" s="149" t="s">
        <v>99</v>
      </c>
      <c r="E83" s="162" t="s">
        <v>61</v>
      </c>
      <c r="F83" s="176" t="s">
        <v>295</v>
      </c>
      <c r="G83" s="151" t="s">
        <v>58</v>
      </c>
      <c r="H83" s="152" t="s">
        <v>40</v>
      </c>
      <c r="I83" s="160" t="s">
        <v>296</v>
      </c>
      <c r="J83" s="147" t="s">
        <v>41</v>
      </c>
      <c r="K83" s="147" t="s">
        <v>61</v>
      </c>
      <c r="L83" s="154" t="s">
        <v>42</v>
      </c>
      <c r="M83" s="147" t="s">
        <v>297</v>
      </c>
      <c r="N83" s="155" t="s">
        <v>33</v>
      </c>
      <c r="O83" s="156">
        <v>45814</v>
      </c>
      <c r="P83" s="157">
        <v>45820</v>
      </c>
      <c r="Q83" s="161" t="s">
        <v>301</v>
      </c>
      <c r="R83" s="162" t="s">
        <v>302</v>
      </c>
      <c r="S83" s="187" t="s">
        <v>94</v>
      </c>
      <c r="T83" s="179" t="str">
        <f t="shared" si="10"/>
        <v>&lt;5.8</v>
      </c>
      <c r="U83" s="179" t="str">
        <f t="shared" si="10"/>
        <v>&lt;5.58</v>
      </c>
      <c r="V83" s="180" t="str">
        <f t="shared" si="8"/>
        <v>&lt;11</v>
      </c>
      <c r="W83" s="183"/>
    </row>
    <row r="84" spans="1:23" x14ac:dyDescent="0.4">
      <c r="A84" s="17">
        <f t="shared" si="9"/>
        <v>78</v>
      </c>
      <c r="B84" s="162" t="s">
        <v>150</v>
      </c>
      <c r="C84" s="182" t="str">
        <f t="shared" si="5"/>
        <v>宮城県</v>
      </c>
      <c r="D84" s="149" t="s">
        <v>99</v>
      </c>
      <c r="E84" s="162" t="s">
        <v>61</v>
      </c>
      <c r="F84" s="176" t="s">
        <v>295</v>
      </c>
      <c r="G84" s="151" t="s">
        <v>58</v>
      </c>
      <c r="H84" s="152" t="s">
        <v>40</v>
      </c>
      <c r="I84" s="160" t="s">
        <v>296</v>
      </c>
      <c r="J84" s="147" t="s">
        <v>41</v>
      </c>
      <c r="K84" s="147" t="s">
        <v>61</v>
      </c>
      <c r="L84" s="154" t="s">
        <v>42</v>
      </c>
      <c r="M84" s="147" t="s">
        <v>297</v>
      </c>
      <c r="N84" s="155" t="s">
        <v>33</v>
      </c>
      <c r="O84" s="156">
        <v>45814</v>
      </c>
      <c r="P84" s="157">
        <v>45820</v>
      </c>
      <c r="Q84" s="161" t="s">
        <v>303</v>
      </c>
      <c r="R84" s="166" t="s">
        <v>304</v>
      </c>
      <c r="S84" s="187" t="s">
        <v>305</v>
      </c>
      <c r="T84" s="179" t="str">
        <f t="shared" si="10"/>
        <v>&lt;3.18</v>
      </c>
      <c r="U84" s="179" t="str">
        <f t="shared" si="10"/>
        <v>&lt;2.51</v>
      </c>
      <c r="V84" s="180" t="str">
        <f t="shared" si="8"/>
        <v>&lt;5.7</v>
      </c>
      <c r="W84" s="183"/>
    </row>
    <row r="85" spans="1:23" x14ac:dyDescent="0.4">
      <c r="A85" s="17">
        <f t="shared" si="9"/>
        <v>79</v>
      </c>
      <c r="B85" s="162" t="s">
        <v>150</v>
      </c>
      <c r="C85" s="182" t="str">
        <f t="shared" si="5"/>
        <v>宮城県</v>
      </c>
      <c r="D85" s="149" t="s">
        <v>99</v>
      </c>
      <c r="E85" s="162" t="s">
        <v>61</v>
      </c>
      <c r="F85" s="176" t="s">
        <v>295</v>
      </c>
      <c r="G85" s="151" t="s">
        <v>58</v>
      </c>
      <c r="H85" s="152" t="s">
        <v>40</v>
      </c>
      <c r="I85" s="160" t="s">
        <v>296</v>
      </c>
      <c r="J85" s="147" t="s">
        <v>41</v>
      </c>
      <c r="K85" s="147" t="s">
        <v>61</v>
      </c>
      <c r="L85" s="154" t="s">
        <v>42</v>
      </c>
      <c r="M85" s="147" t="s">
        <v>297</v>
      </c>
      <c r="N85" s="155" t="s">
        <v>33</v>
      </c>
      <c r="O85" s="156">
        <v>45814</v>
      </c>
      <c r="P85" s="157">
        <v>45820</v>
      </c>
      <c r="Q85" s="161" t="s">
        <v>306</v>
      </c>
      <c r="R85" s="162" t="s">
        <v>103</v>
      </c>
      <c r="S85" s="187" t="s">
        <v>307</v>
      </c>
      <c r="T85" s="179" t="str">
        <f t="shared" si="10"/>
        <v>&lt;3.66</v>
      </c>
      <c r="U85" s="179" t="str">
        <f t="shared" si="10"/>
        <v>&lt;3.23</v>
      </c>
      <c r="V85" s="180" t="str">
        <f t="shared" si="8"/>
        <v>&lt;6.9</v>
      </c>
      <c r="W85" s="183"/>
    </row>
    <row r="86" spans="1:23" x14ac:dyDescent="0.4">
      <c r="A86" s="17">
        <f t="shared" si="9"/>
        <v>80</v>
      </c>
      <c r="B86" s="162" t="s">
        <v>150</v>
      </c>
      <c r="C86" s="182" t="str">
        <f t="shared" si="5"/>
        <v>宮城県</v>
      </c>
      <c r="D86" s="149" t="s">
        <v>99</v>
      </c>
      <c r="E86" s="162" t="s">
        <v>61</v>
      </c>
      <c r="F86" s="176" t="s">
        <v>295</v>
      </c>
      <c r="G86" s="151" t="s">
        <v>58</v>
      </c>
      <c r="H86" s="152" t="s">
        <v>40</v>
      </c>
      <c r="I86" s="160" t="s">
        <v>308</v>
      </c>
      <c r="J86" s="147" t="s">
        <v>41</v>
      </c>
      <c r="K86" s="147" t="s">
        <v>61</v>
      </c>
      <c r="L86" s="154" t="s">
        <v>42</v>
      </c>
      <c r="M86" s="147" t="s">
        <v>297</v>
      </c>
      <c r="N86" s="155" t="s">
        <v>33</v>
      </c>
      <c r="O86" s="156">
        <v>45814</v>
      </c>
      <c r="P86" s="157">
        <v>45820</v>
      </c>
      <c r="Q86" s="161" t="s">
        <v>309</v>
      </c>
      <c r="R86" s="162" t="s">
        <v>310</v>
      </c>
      <c r="S86" s="187" t="s">
        <v>311</v>
      </c>
      <c r="T86" s="179" t="str">
        <f t="shared" si="10"/>
        <v>&lt;3.54</v>
      </c>
      <c r="U86" s="179" t="str">
        <f t="shared" si="10"/>
        <v>&lt;3.75</v>
      </c>
      <c r="V86" s="180" t="str">
        <f t="shared" si="8"/>
        <v>&lt;7.3</v>
      </c>
      <c r="W86" s="183"/>
    </row>
    <row r="87" spans="1:23" x14ac:dyDescent="0.4">
      <c r="A87" s="17">
        <f t="shared" si="9"/>
        <v>81</v>
      </c>
      <c r="B87" s="162" t="s">
        <v>150</v>
      </c>
      <c r="C87" s="182" t="str">
        <f t="shared" si="5"/>
        <v>宮城県</v>
      </c>
      <c r="D87" s="149" t="s">
        <v>99</v>
      </c>
      <c r="E87" s="162" t="s">
        <v>61</v>
      </c>
      <c r="F87" s="176" t="s">
        <v>295</v>
      </c>
      <c r="G87" s="151" t="s">
        <v>58</v>
      </c>
      <c r="H87" s="152" t="s">
        <v>40</v>
      </c>
      <c r="I87" s="160" t="s">
        <v>308</v>
      </c>
      <c r="J87" s="147" t="s">
        <v>41</v>
      </c>
      <c r="K87" s="147" t="s">
        <v>61</v>
      </c>
      <c r="L87" s="154" t="s">
        <v>42</v>
      </c>
      <c r="M87" s="147" t="s">
        <v>297</v>
      </c>
      <c r="N87" s="155" t="s">
        <v>33</v>
      </c>
      <c r="O87" s="156">
        <v>45814</v>
      </c>
      <c r="P87" s="157">
        <v>45820</v>
      </c>
      <c r="Q87" s="161" t="s">
        <v>312</v>
      </c>
      <c r="R87" s="162" t="s">
        <v>313</v>
      </c>
      <c r="S87" s="187" t="s">
        <v>56</v>
      </c>
      <c r="T87" s="179" t="str">
        <f t="shared" si="10"/>
        <v>&lt;3.72</v>
      </c>
      <c r="U87" s="179" t="str">
        <f t="shared" si="10"/>
        <v>&lt;5.16</v>
      </c>
      <c r="V87" s="180" t="str">
        <f t="shared" si="8"/>
        <v>&lt;8.9</v>
      </c>
      <c r="W87" s="183"/>
    </row>
    <row r="88" spans="1:23" x14ac:dyDescent="0.4">
      <c r="A88" s="17">
        <f t="shared" si="9"/>
        <v>82</v>
      </c>
      <c r="B88" s="162" t="s">
        <v>150</v>
      </c>
      <c r="C88" s="182" t="str">
        <f t="shared" si="5"/>
        <v>宮城県</v>
      </c>
      <c r="D88" s="149" t="s">
        <v>99</v>
      </c>
      <c r="E88" s="162" t="s">
        <v>61</v>
      </c>
      <c r="F88" s="176" t="s">
        <v>295</v>
      </c>
      <c r="G88" s="151" t="s">
        <v>58</v>
      </c>
      <c r="H88" s="152" t="s">
        <v>40</v>
      </c>
      <c r="I88" s="160" t="s">
        <v>308</v>
      </c>
      <c r="J88" s="147" t="s">
        <v>41</v>
      </c>
      <c r="K88" s="147" t="s">
        <v>61</v>
      </c>
      <c r="L88" s="154" t="s">
        <v>42</v>
      </c>
      <c r="M88" s="147" t="s">
        <v>297</v>
      </c>
      <c r="N88" s="155" t="s">
        <v>33</v>
      </c>
      <c r="O88" s="156">
        <v>45814</v>
      </c>
      <c r="P88" s="157">
        <v>45820</v>
      </c>
      <c r="Q88" s="161" t="s">
        <v>314</v>
      </c>
      <c r="R88" s="162" t="s">
        <v>315</v>
      </c>
      <c r="S88" s="187" t="s">
        <v>255</v>
      </c>
      <c r="T88" s="179" t="str">
        <f t="shared" si="10"/>
        <v>&lt;3.21</v>
      </c>
      <c r="U88" s="179" t="str">
        <f t="shared" si="10"/>
        <v>&lt;2.79</v>
      </c>
      <c r="V88" s="180" t="str">
        <f t="shared" si="8"/>
        <v>&lt;6</v>
      </c>
      <c r="W88" s="183"/>
    </row>
    <row r="89" spans="1:23" x14ac:dyDescent="0.4">
      <c r="A89" s="17">
        <f t="shared" si="9"/>
        <v>83</v>
      </c>
      <c r="B89" s="162" t="s">
        <v>150</v>
      </c>
      <c r="C89" s="182" t="str">
        <f t="shared" si="5"/>
        <v>宮城県</v>
      </c>
      <c r="D89" s="149" t="s">
        <v>99</v>
      </c>
      <c r="E89" s="162" t="s">
        <v>61</v>
      </c>
      <c r="F89" s="176" t="s">
        <v>295</v>
      </c>
      <c r="G89" s="151" t="s">
        <v>58</v>
      </c>
      <c r="H89" s="152" t="s">
        <v>40</v>
      </c>
      <c r="I89" s="160" t="s">
        <v>308</v>
      </c>
      <c r="J89" s="147" t="s">
        <v>41</v>
      </c>
      <c r="K89" s="147" t="s">
        <v>61</v>
      </c>
      <c r="L89" s="154" t="s">
        <v>42</v>
      </c>
      <c r="M89" s="147" t="s">
        <v>297</v>
      </c>
      <c r="N89" s="155" t="s">
        <v>33</v>
      </c>
      <c r="O89" s="156">
        <v>45814</v>
      </c>
      <c r="P89" s="157">
        <v>45820</v>
      </c>
      <c r="Q89" s="161" t="s">
        <v>316</v>
      </c>
      <c r="R89" s="162" t="s">
        <v>317</v>
      </c>
      <c r="S89" s="187" t="s">
        <v>318</v>
      </c>
      <c r="T89" s="179" t="str">
        <f t="shared" si="10"/>
        <v>&lt;3.82</v>
      </c>
      <c r="U89" s="179" t="str">
        <f t="shared" si="10"/>
        <v>&lt;3.69</v>
      </c>
      <c r="V89" s="180" t="str">
        <f t="shared" si="8"/>
        <v>&lt;7.5</v>
      </c>
      <c r="W89" s="183"/>
    </row>
    <row r="90" spans="1:23" x14ac:dyDescent="0.4">
      <c r="A90" s="17">
        <f t="shared" si="9"/>
        <v>84</v>
      </c>
      <c r="B90" s="162" t="s">
        <v>150</v>
      </c>
      <c r="C90" s="182" t="str">
        <f t="shared" ref="C90:C132" si="11">IF(M90="","",IF(M90="（一財）宮城県公衆衛生協会","宮城県漁業協同組合","宮城県"))</f>
        <v>宮城県</v>
      </c>
      <c r="D90" s="149" t="s">
        <v>99</v>
      </c>
      <c r="E90" s="162" t="s">
        <v>61</v>
      </c>
      <c r="F90" s="176" t="s">
        <v>295</v>
      </c>
      <c r="G90" s="151" t="s">
        <v>58</v>
      </c>
      <c r="H90" s="152" t="s">
        <v>40</v>
      </c>
      <c r="I90" s="160" t="s">
        <v>308</v>
      </c>
      <c r="J90" s="147" t="s">
        <v>41</v>
      </c>
      <c r="K90" s="147" t="s">
        <v>61</v>
      </c>
      <c r="L90" s="154" t="s">
        <v>42</v>
      </c>
      <c r="M90" s="147" t="s">
        <v>297</v>
      </c>
      <c r="N90" s="155" t="s">
        <v>33</v>
      </c>
      <c r="O90" s="156">
        <v>45816</v>
      </c>
      <c r="P90" s="157">
        <v>45820</v>
      </c>
      <c r="Q90" s="161" t="s">
        <v>319</v>
      </c>
      <c r="R90" s="162" t="s">
        <v>320</v>
      </c>
      <c r="S90" s="181" t="s">
        <v>56</v>
      </c>
      <c r="T90" s="179" t="str">
        <f t="shared" si="10"/>
        <v>&lt;4.71</v>
      </c>
      <c r="U90" s="179" t="str">
        <f t="shared" si="10"/>
        <v>&lt;4.19</v>
      </c>
      <c r="V90" s="180" t="str">
        <f t="shared" si="8"/>
        <v>&lt;8.9</v>
      </c>
      <c r="W90" s="183"/>
    </row>
    <row r="91" spans="1:23" x14ac:dyDescent="0.4">
      <c r="A91" s="17">
        <f t="shared" si="9"/>
        <v>85</v>
      </c>
      <c r="B91" s="162" t="s">
        <v>150</v>
      </c>
      <c r="C91" s="182" t="str">
        <f t="shared" si="11"/>
        <v>宮城県</v>
      </c>
      <c r="D91" s="149" t="s">
        <v>99</v>
      </c>
      <c r="E91" s="162" t="s">
        <v>61</v>
      </c>
      <c r="F91" s="176" t="s">
        <v>295</v>
      </c>
      <c r="G91" s="151" t="s">
        <v>58</v>
      </c>
      <c r="H91" s="152" t="s">
        <v>40</v>
      </c>
      <c r="I91" s="160" t="s">
        <v>308</v>
      </c>
      <c r="J91" s="147" t="s">
        <v>41</v>
      </c>
      <c r="K91" s="147" t="s">
        <v>61</v>
      </c>
      <c r="L91" s="154" t="s">
        <v>42</v>
      </c>
      <c r="M91" s="147" t="s">
        <v>297</v>
      </c>
      <c r="N91" s="155" t="s">
        <v>33</v>
      </c>
      <c r="O91" s="156">
        <v>45816</v>
      </c>
      <c r="P91" s="157">
        <v>45820</v>
      </c>
      <c r="Q91" s="161" t="s">
        <v>321</v>
      </c>
      <c r="R91" s="162" t="s">
        <v>322</v>
      </c>
      <c r="S91" s="181" t="s">
        <v>300</v>
      </c>
      <c r="T91" s="179" t="str">
        <f t="shared" si="10"/>
        <v>&lt;4.1</v>
      </c>
      <c r="U91" s="179" t="str">
        <f t="shared" si="10"/>
        <v>&lt;4.66</v>
      </c>
      <c r="V91" s="180" t="str">
        <f t="shared" si="8"/>
        <v>&lt;8.8</v>
      </c>
      <c r="W91" s="183"/>
    </row>
    <row r="92" spans="1:23" x14ac:dyDescent="0.4">
      <c r="A92" s="17">
        <f t="shared" si="9"/>
        <v>86</v>
      </c>
      <c r="B92" s="162" t="s">
        <v>150</v>
      </c>
      <c r="C92" s="182" t="str">
        <f t="shared" si="11"/>
        <v>宮城県</v>
      </c>
      <c r="D92" s="149" t="s">
        <v>99</v>
      </c>
      <c r="E92" s="162" t="s">
        <v>61</v>
      </c>
      <c r="F92" s="176" t="s">
        <v>295</v>
      </c>
      <c r="G92" s="151" t="s">
        <v>58</v>
      </c>
      <c r="H92" s="152" t="s">
        <v>40</v>
      </c>
      <c r="I92" s="160" t="s">
        <v>308</v>
      </c>
      <c r="J92" s="147" t="s">
        <v>41</v>
      </c>
      <c r="K92" s="147" t="s">
        <v>61</v>
      </c>
      <c r="L92" s="154" t="s">
        <v>42</v>
      </c>
      <c r="M92" s="147" t="s">
        <v>297</v>
      </c>
      <c r="N92" s="155" t="s">
        <v>33</v>
      </c>
      <c r="O92" s="156">
        <v>45816</v>
      </c>
      <c r="P92" s="157">
        <v>45820</v>
      </c>
      <c r="Q92" s="161" t="s">
        <v>323</v>
      </c>
      <c r="R92" s="162" t="s">
        <v>324</v>
      </c>
      <c r="S92" s="181" t="s">
        <v>325</v>
      </c>
      <c r="T92" s="179" t="str">
        <f t="shared" si="10"/>
        <v>&lt;3.15</v>
      </c>
      <c r="U92" s="179" t="str">
        <f t="shared" si="10"/>
        <v>&lt;3.24</v>
      </c>
      <c r="V92" s="180" t="str">
        <f t="shared" si="8"/>
        <v>&lt;6.4</v>
      </c>
      <c r="W92" s="183"/>
    </row>
    <row r="93" spans="1:23" x14ac:dyDescent="0.4">
      <c r="A93" s="17">
        <f t="shared" si="9"/>
        <v>87</v>
      </c>
      <c r="B93" s="162" t="s">
        <v>150</v>
      </c>
      <c r="C93" s="182" t="str">
        <f t="shared" si="11"/>
        <v>宮城県</v>
      </c>
      <c r="D93" s="149" t="s">
        <v>99</v>
      </c>
      <c r="E93" s="162" t="s">
        <v>61</v>
      </c>
      <c r="F93" s="176" t="s">
        <v>295</v>
      </c>
      <c r="G93" s="151" t="s">
        <v>58</v>
      </c>
      <c r="H93" s="152" t="s">
        <v>40</v>
      </c>
      <c r="I93" s="160" t="s">
        <v>308</v>
      </c>
      <c r="J93" s="147" t="s">
        <v>41</v>
      </c>
      <c r="K93" s="147" t="s">
        <v>61</v>
      </c>
      <c r="L93" s="154" t="s">
        <v>42</v>
      </c>
      <c r="M93" s="147" t="s">
        <v>297</v>
      </c>
      <c r="N93" s="155" t="s">
        <v>33</v>
      </c>
      <c r="O93" s="156">
        <v>45816</v>
      </c>
      <c r="P93" s="157">
        <v>45820</v>
      </c>
      <c r="Q93" s="161" t="s">
        <v>326</v>
      </c>
      <c r="R93" s="162" t="s">
        <v>327</v>
      </c>
      <c r="S93" s="181" t="s">
        <v>328</v>
      </c>
      <c r="T93" s="179" t="str">
        <f t="shared" si="10"/>
        <v>&lt;3.84</v>
      </c>
      <c r="U93" s="179" t="str">
        <f t="shared" si="10"/>
        <v>&lt;3.71</v>
      </c>
      <c r="V93" s="180" t="str">
        <f t="shared" si="8"/>
        <v>&lt;7.6</v>
      </c>
      <c r="W93" s="183"/>
    </row>
    <row r="94" spans="1:23" x14ac:dyDescent="0.4">
      <c r="A94" s="17">
        <f t="shared" si="9"/>
        <v>88</v>
      </c>
      <c r="B94" s="162" t="s">
        <v>150</v>
      </c>
      <c r="C94" s="182" t="str">
        <f t="shared" si="11"/>
        <v>宮城県</v>
      </c>
      <c r="D94" s="149" t="s">
        <v>99</v>
      </c>
      <c r="E94" s="162" t="s">
        <v>61</v>
      </c>
      <c r="F94" s="176" t="s">
        <v>295</v>
      </c>
      <c r="G94" s="151" t="s">
        <v>58</v>
      </c>
      <c r="H94" s="152" t="s">
        <v>40</v>
      </c>
      <c r="I94" s="160" t="s">
        <v>329</v>
      </c>
      <c r="J94" s="147" t="s">
        <v>41</v>
      </c>
      <c r="K94" s="147" t="s">
        <v>61</v>
      </c>
      <c r="L94" s="154" t="s">
        <v>42</v>
      </c>
      <c r="M94" s="147" t="s">
        <v>297</v>
      </c>
      <c r="N94" s="155" t="s">
        <v>33</v>
      </c>
      <c r="O94" s="156">
        <v>45816</v>
      </c>
      <c r="P94" s="157">
        <v>45820</v>
      </c>
      <c r="Q94" s="161" t="s">
        <v>330</v>
      </c>
      <c r="R94" s="162" t="s">
        <v>331</v>
      </c>
      <c r="S94" s="181" t="s">
        <v>54</v>
      </c>
      <c r="T94" s="179" t="str">
        <f t="shared" ref="T94:U109" si="12">IF(Q94="","",IF(NOT(ISERROR(Q94*1)),ROUNDDOWN(Q94*1,2-INT(LOG(ABS(Q94*1)))),IFERROR("&lt;"&amp;ROUNDDOWN(IF(SUBSTITUTE(Q94,"&lt;","")*1&lt;=50,SUBSTITUTE(Q94,"&lt;","")*1,""),2-INT(LOG(ABS(SUBSTITUTE(Q94,"&lt;","")*1)))),IF(Q94="-",Q94,"入力形式が間違っています"))))</f>
        <v>&lt;4</v>
      </c>
      <c r="U94" s="179" t="str">
        <f t="shared" si="12"/>
        <v>&lt;4.32</v>
      </c>
      <c r="V94" s="180" t="str">
        <f t="shared" si="8"/>
        <v>&lt;8.3</v>
      </c>
      <c r="W94" s="183"/>
    </row>
    <row r="95" spans="1:23" x14ac:dyDescent="0.4">
      <c r="A95" s="17">
        <f t="shared" si="9"/>
        <v>89</v>
      </c>
      <c r="B95" s="162" t="s">
        <v>150</v>
      </c>
      <c r="C95" s="182" t="str">
        <f t="shared" si="11"/>
        <v>宮城県</v>
      </c>
      <c r="D95" s="149" t="s">
        <v>99</v>
      </c>
      <c r="E95" s="162" t="s">
        <v>61</v>
      </c>
      <c r="F95" s="176" t="s">
        <v>295</v>
      </c>
      <c r="G95" s="151" t="s">
        <v>58</v>
      </c>
      <c r="H95" s="152" t="s">
        <v>40</v>
      </c>
      <c r="I95" s="160" t="s">
        <v>329</v>
      </c>
      <c r="J95" s="147" t="s">
        <v>41</v>
      </c>
      <c r="K95" s="147" t="s">
        <v>61</v>
      </c>
      <c r="L95" s="154" t="s">
        <v>42</v>
      </c>
      <c r="M95" s="147" t="s">
        <v>297</v>
      </c>
      <c r="N95" s="155" t="s">
        <v>33</v>
      </c>
      <c r="O95" s="156">
        <v>45816</v>
      </c>
      <c r="P95" s="157">
        <v>45820</v>
      </c>
      <c r="Q95" s="161" t="s">
        <v>332</v>
      </c>
      <c r="R95" s="162" t="s">
        <v>333</v>
      </c>
      <c r="S95" s="181" t="s">
        <v>334</v>
      </c>
      <c r="T95" s="179" t="str">
        <f t="shared" si="12"/>
        <v>&lt;4.27</v>
      </c>
      <c r="U95" s="179" t="str">
        <f t="shared" si="12"/>
        <v>&lt;4.73</v>
      </c>
      <c r="V95" s="180" t="str">
        <f t="shared" si="8"/>
        <v>&lt;9</v>
      </c>
      <c r="W95" s="183"/>
    </row>
    <row r="96" spans="1:23" x14ac:dyDescent="0.4">
      <c r="A96" s="17">
        <f t="shared" si="9"/>
        <v>90</v>
      </c>
      <c r="B96" s="162" t="s">
        <v>150</v>
      </c>
      <c r="C96" s="182" t="str">
        <f t="shared" si="11"/>
        <v>宮城県</v>
      </c>
      <c r="D96" s="149" t="s">
        <v>99</v>
      </c>
      <c r="E96" s="162" t="s">
        <v>61</v>
      </c>
      <c r="F96" s="176" t="s">
        <v>295</v>
      </c>
      <c r="G96" s="151" t="s">
        <v>58</v>
      </c>
      <c r="H96" s="152" t="s">
        <v>40</v>
      </c>
      <c r="I96" s="160" t="s">
        <v>329</v>
      </c>
      <c r="J96" s="147" t="s">
        <v>41</v>
      </c>
      <c r="K96" s="147" t="s">
        <v>61</v>
      </c>
      <c r="L96" s="154" t="s">
        <v>42</v>
      </c>
      <c r="M96" s="147" t="s">
        <v>297</v>
      </c>
      <c r="N96" s="155" t="s">
        <v>33</v>
      </c>
      <c r="O96" s="156">
        <v>45816</v>
      </c>
      <c r="P96" s="157">
        <v>45820</v>
      </c>
      <c r="Q96" s="161" t="s">
        <v>335</v>
      </c>
      <c r="R96" s="162" t="s">
        <v>336</v>
      </c>
      <c r="S96" s="181" t="s">
        <v>337</v>
      </c>
      <c r="T96" s="179" t="str">
        <f t="shared" si="12"/>
        <v>&lt;3.31</v>
      </c>
      <c r="U96" s="179" t="str">
        <f t="shared" si="12"/>
        <v>&lt;3.34</v>
      </c>
      <c r="V96" s="180" t="str">
        <f t="shared" si="8"/>
        <v>&lt;6.7</v>
      </c>
      <c r="W96" s="183"/>
    </row>
    <row r="97" spans="1:23" x14ac:dyDescent="0.4">
      <c r="A97" s="17">
        <f t="shared" si="9"/>
        <v>91</v>
      </c>
      <c r="B97" s="162" t="s">
        <v>150</v>
      </c>
      <c r="C97" s="182" t="str">
        <f t="shared" si="11"/>
        <v>宮城県</v>
      </c>
      <c r="D97" s="149" t="s">
        <v>99</v>
      </c>
      <c r="E97" s="162" t="s">
        <v>61</v>
      </c>
      <c r="F97" s="176" t="s">
        <v>295</v>
      </c>
      <c r="G97" s="151" t="s">
        <v>58</v>
      </c>
      <c r="H97" s="152" t="s">
        <v>40</v>
      </c>
      <c r="I97" s="160" t="s">
        <v>329</v>
      </c>
      <c r="J97" s="147" t="s">
        <v>41</v>
      </c>
      <c r="K97" s="147" t="s">
        <v>61</v>
      </c>
      <c r="L97" s="154" t="s">
        <v>42</v>
      </c>
      <c r="M97" s="147" t="s">
        <v>297</v>
      </c>
      <c r="N97" s="155" t="s">
        <v>33</v>
      </c>
      <c r="O97" s="156">
        <v>45816</v>
      </c>
      <c r="P97" s="157">
        <v>45820</v>
      </c>
      <c r="Q97" s="161" t="s">
        <v>338</v>
      </c>
      <c r="R97" s="162" t="s">
        <v>339</v>
      </c>
      <c r="S97" s="181" t="s">
        <v>311</v>
      </c>
      <c r="T97" s="179" t="str">
        <f t="shared" si="12"/>
        <v>&lt;3.63</v>
      </c>
      <c r="U97" s="179" t="str">
        <f t="shared" si="12"/>
        <v>&lt;3.7</v>
      </c>
      <c r="V97" s="180" t="str">
        <f t="shared" si="8"/>
        <v>&lt;7.3</v>
      </c>
      <c r="W97" s="183"/>
    </row>
    <row r="98" spans="1:23" x14ac:dyDescent="0.4">
      <c r="A98" s="17">
        <f t="shared" si="9"/>
        <v>92</v>
      </c>
      <c r="B98" s="162" t="s">
        <v>150</v>
      </c>
      <c r="C98" s="182" t="str">
        <f t="shared" si="11"/>
        <v>宮城県</v>
      </c>
      <c r="D98" s="149" t="s">
        <v>99</v>
      </c>
      <c r="E98" s="162" t="s">
        <v>61</v>
      </c>
      <c r="F98" s="176" t="s">
        <v>295</v>
      </c>
      <c r="G98" s="151" t="s">
        <v>58</v>
      </c>
      <c r="H98" s="152" t="s">
        <v>40</v>
      </c>
      <c r="I98" s="160" t="s">
        <v>329</v>
      </c>
      <c r="J98" s="147" t="s">
        <v>41</v>
      </c>
      <c r="K98" s="147" t="s">
        <v>61</v>
      </c>
      <c r="L98" s="154" t="s">
        <v>42</v>
      </c>
      <c r="M98" s="147" t="s">
        <v>297</v>
      </c>
      <c r="N98" s="155" t="s">
        <v>33</v>
      </c>
      <c r="O98" s="156">
        <v>45816</v>
      </c>
      <c r="P98" s="157">
        <v>45820</v>
      </c>
      <c r="Q98" s="161" t="s">
        <v>340</v>
      </c>
      <c r="R98" s="162" t="s">
        <v>341</v>
      </c>
      <c r="S98" s="181" t="s">
        <v>342</v>
      </c>
      <c r="T98" s="179" t="str">
        <f t="shared" si="12"/>
        <v>&lt;3.17</v>
      </c>
      <c r="U98" s="179" t="str">
        <f t="shared" si="12"/>
        <v>&lt;5.43</v>
      </c>
      <c r="V98" s="180" t="str">
        <f t="shared" si="8"/>
        <v>&lt;8.6</v>
      </c>
      <c r="W98" s="183"/>
    </row>
    <row r="99" spans="1:23" x14ac:dyDescent="0.4">
      <c r="A99" s="17">
        <f t="shared" si="9"/>
        <v>93</v>
      </c>
      <c r="B99" s="162" t="s">
        <v>150</v>
      </c>
      <c r="C99" s="182" t="str">
        <f t="shared" si="11"/>
        <v>宮城県</v>
      </c>
      <c r="D99" s="149" t="s">
        <v>99</v>
      </c>
      <c r="E99" s="162" t="s">
        <v>61</v>
      </c>
      <c r="F99" s="176" t="s">
        <v>295</v>
      </c>
      <c r="G99" s="151" t="s">
        <v>58</v>
      </c>
      <c r="H99" s="152" t="s">
        <v>40</v>
      </c>
      <c r="I99" s="160" t="s">
        <v>329</v>
      </c>
      <c r="J99" s="147" t="s">
        <v>41</v>
      </c>
      <c r="K99" s="147" t="s">
        <v>61</v>
      </c>
      <c r="L99" s="154" t="s">
        <v>42</v>
      </c>
      <c r="M99" s="147" t="s">
        <v>297</v>
      </c>
      <c r="N99" s="155" t="s">
        <v>33</v>
      </c>
      <c r="O99" s="156">
        <v>45816</v>
      </c>
      <c r="P99" s="157">
        <v>45820</v>
      </c>
      <c r="Q99" s="161" t="s">
        <v>343</v>
      </c>
      <c r="R99" s="162" t="s">
        <v>344</v>
      </c>
      <c r="S99" s="181" t="s">
        <v>50</v>
      </c>
      <c r="T99" s="179" t="str">
        <f t="shared" si="12"/>
        <v>&lt;5.19</v>
      </c>
      <c r="U99" s="179" t="str">
        <f t="shared" si="12"/>
        <v>&lt;5.07</v>
      </c>
      <c r="V99" s="180" t="str">
        <f t="shared" si="8"/>
        <v>&lt;10</v>
      </c>
      <c r="W99" s="183"/>
    </row>
    <row r="100" spans="1:23" x14ac:dyDescent="0.4">
      <c r="A100" s="17">
        <f t="shared" si="9"/>
        <v>94</v>
      </c>
      <c r="B100" s="162" t="s">
        <v>150</v>
      </c>
      <c r="C100" s="182" t="str">
        <f t="shared" si="11"/>
        <v>宮城県</v>
      </c>
      <c r="D100" s="149" t="s">
        <v>99</v>
      </c>
      <c r="E100" s="162" t="s">
        <v>61</v>
      </c>
      <c r="F100" s="176" t="s">
        <v>152</v>
      </c>
      <c r="G100" s="151" t="s">
        <v>58</v>
      </c>
      <c r="H100" s="152" t="s">
        <v>40</v>
      </c>
      <c r="I100" s="160" t="s">
        <v>153</v>
      </c>
      <c r="J100" s="147" t="s">
        <v>41</v>
      </c>
      <c r="K100" s="147" t="s">
        <v>61</v>
      </c>
      <c r="L100" s="154" t="s">
        <v>42</v>
      </c>
      <c r="M100" s="147" t="s">
        <v>248</v>
      </c>
      <c r="N100" s="155" t="s">
        <v>33</v>
      </c>
      <c r="O100" s="156">
        <v>45819</v>
      </c>
      <c r="P100" s="157">
        <v>45820</v>
      </c>
      <c r="Q100" s="161" t="s">
        <v>345</v>
      </c>
      <c r="R100" s="162" t="s">
        <v>346</v>
      </c>
      <c r="S100" s="181" t="s">
        <v>255</v>
      </c>
      <c r="T100" s="179" t="str">
        <f t="shared" si="12"/>
        <v>&lt;2.68</v>
      </c>
      <c r="U100" s="179" t="str">
        <f t="shared" si="12"/>
        <v>&lt;3.29</v>
      </c>
      <c r="V100" s="180" t="str">
        <f t="shared" si="8"/>
        <v>&lt;6</v>
      </c>
      <c r="W100" s="183"/>
    </row>
    <row r="101" spans="1:23" x14ac:dyDescent="0.4">
      <c r="A101" s="17">
        <f t="shared" si="9"/>
        <v>95</v>
      </c>
      <c r="B101" s="162" t="s">
        <v>150</v>
      </c>
      <c r="C101" s="182" t="str">
        <f t="shared" si="11"/>
        <v>宮城県</v>
      </c>
      <c r="D101" s="149" t="s">
        <v>99</v>
      </c>
      <c r="E101" s="162" t="s">
        <v>61</v>
      </c>
      <c r="F101" s="176" t="s">
        <v>152</v>
      </c>
      <c r="G101" s="151" t="s">
        <v>58</v>
      </c>
      <c r="H101" s="152" t="s">
        <v>40</v>
      </c>
      <c r="I101" s="160" t="s">
        <v>347</v>
      </c>
      <c r="J101" s="147" t="s">
        <v>41</v>
      </c>
      <c r="K101" s="147" t="s">
        <v>61</v>
      </c>
      <c r="L101" s="154" t="s">
        <v>42</v>
      </c>
      <c r="M101" s="147" t="s">
        <v>248</v>
      </c>
      <c r="N101" s="155" t="s">
        <v>33</v>
      </c>
      <c r="O101" s="156">
        <v>45819</v>
      </c>
      <c r="P101" s="157">
        <v>45820</v>
      </c>
      <c r="Q101" s="161" t="s">
        <v>348</v>
      </c>
      <c r="R101" s="166" t="s">
        <v>349</v>
      </c>
      <c r="S101" s="159" t="s">
        <v>350</v>
      </c>
      <c r="T101" s="179" t="str">
        <f t="shared" si="12"/>
        <v>&lt;3.19</v>
      </c>
      <c r="U101" s="179" t="str">
        <f t="shared" si="12"/>
        <v>&lt;3.54</v>
      </c>
      <c r="V101" s="180" t="str">
        <f t="shared" si="8"/>
        <v>&lt;6.7</v>
      </c>
      <c r="W101" s="183"/>
    </row>
    <row r="102" spans="1:23" x14ac:dyDescent="0.4">
      <c r="A102" s="17">
        <f t="shared" si="9"/>
        <v>96</v>
      </c>
      <c r="B102" s="162" t="s">
        <v>150</v>
      </c>
      <c r="C102" s="182" t="str">
        <f t="shared" si="11"/>
        <v>宮城県</v>
      </c>
      <c r="D102" s="149" t="s">
        <v>99</v>
      </c>
      <c r="E102" s="162" t="s">
        <v>61</v>
      </c>
      <c r="F102" s="176" t="s">
        <v>152</v>
      </c>
      <c r="G102" s="151" t="s">
        <v>58</v>
      </c>
      <c r="H102" s="152" t="s">
        <v>40</v>
      </c>
      <c r="I102" s="160" t="s">
        <v>351</v>
      </c>
      <c r="J102" s="147" t="s">
        <v>41</v>
      </c>
      <c r="K102" s="147" t="s">
        <v>61</v>
      </c>
      <c r="L102" s="154" t="s">
        <v>42</v>
      </c>
      <c r="M102" s="147" t="s">
        <v>248</v>
      </c>
      <c r="N102" s="155" t="s">
        <v>33</v>
      </c>
      <c r="O102" s="156">
        <v>45819</v>
      </c>
      <c r="P102" s="157">
        <v>45820</v>
      </c>
      <c r="Q102" s="161" t="s">
        <v>352</v>
      </c>
      <c r="R102" s="162" t="s">
        <v>353</v>
      </c>
      <c r="S102" s="159" t="s">
        <v>273</v>
      </c>
      <c r="T102" s="179" t="str">
        <f t="shared" si="12"/>
        <v>&lt;3.07</v>
      </c>
      <c r="U102" s="179" t="str">
        <f t="shared" si="12"/>
        <v>&lt;3.11</v>
      </c>
      <c r="V102" s="180" t="str">
        <f t="shared" si="8"/>
        <v>&lt;6.2</v>
      </c>
      <c r="W102" s="183"/>
    </row>
    <row r="103" spans="1:23" x14ac:dyDescent="0.4">
      <c r="A103" s="17">
        <f t="shared" si="9"/>
        <v>97</v>
      </c>
      <c r="B103" s="162" t="s">
        <v>150</v>
      </c>
      <c r="C103" s="182" t="str">
        <f t="shared" si="11"/>
        <v>宮城県</v>
      </c>
      <c r="D103" s="149" t="s">
        <v>99</v>
      </c>
      <c r="E103" s="162" t="s">
        <v>61</v>
      </c>
      <c r="F103" s="176" t="s">
        <v>152</v>
      </c>
      <c r="G103" s="151" t="s">
        <v>58</v>
      </c>
      <c r="H103" s="152" t="s">
        <v>40</v>
      </c>
      <c r="I103" s="160" t="s">
        <v>270</v>
      </c>
      <c r="J103" s="147" t="s">
        <v>41</v>
      </c>
      <c r="K103" s="147" t="s">
        <v>61</v>
      </c>
      <c r="L103" s="154" t="s">
        <v>42</v>
      </c>
      <c r="M103" s="147" t="s">
        <v>248</v>
      </c>
      <c r="N103" s="155" t="s">
        <v>33</v>
      </c>
      <c r="O103" s="156">
        <v>45819</v>
      </c>
      <c r="P103" s="157">
        <v>45820</v>
      </c>
      <c r="Q103" s="161" t="s">
        <v>354</v>
      </c>
      <c r="R103" s="162" t="s">
        <v>346</v>
      </c>
      <c r="S103" s="159" t="s">
        <v>251</v>
      </c>
      <c r="T103" s="179" t="str">
        <f t="shared" si="12"/>
        <v>&lt;3.26</v>
      </c>
      <c r="U103" s="179" t="str">
        <f t="shared" si="12"/>
        <v>&lt;3.29</v>
      </c>
      <c r="V103" s="180" t="str">
        <f t="shared" si="8"/>
        <v>&lt;6.6</v>
      </c>
      <c r="W103" s="183"/>
    </row>
    <row r="104" spans="1:23" x14ac:dyDescent="0.4">
      <c r="A104" s="17">
        <f t="shared" si="9"/>
        <v>98</v>
      </c>
      <c r="B104" s="162" t="s">
        <v>150</v>
      </c>
      <c r="C104" s="182" t="str">
        <f t="shared" si="11"/>
        <v>宮城県</v>
      </c>
      <c r="D104" s="149" t="s">
        <v>99</v>
      </c>
      <c r="E104" s="162" t="s">
        <v>61</v>
      </c>
      <c r="F104" s="176" t="s">
        <v>256</v>
      </c>
      <c r="G104" s="151" t="s">
        <v>58</v>
      </c>
      <c r="H104" s="152" t="s">
        <v>40</v>
      </c>
      <c r="I104" s="160" t="s">
        <v>257</v>
      </c>
      <c r="J104" s="147" t="s">
        <v>104</v>
      </c>
      <c r="K104" s="147" t="s">
        <v>61</v>
      </c>
      <c r="L104" s="154" t="s">
        <v>42</v>
      </c>
      <c r="M104" s="147" t="s">
        <v>248</v>
      </c>
      <c r="N104" s="155" t="s">
        <v>33</v>
      </c>
      <c r="O104" s="156">
        <v>45820</v>
      </c>
      <c r="P104" s="157">
        <v>45820</v>
      </c>
      <c r="Q104" s="161" t="s">
        <v>355</v>
      </c>
      <c r="R104" s="162" t="s">
        <v>356</v>
      </c>
      <c r="S104" s="159" t="s">
        <v>357</v>
      </c>
      <c r="T104" s="179" t="str">
        <f t="shared" si="12"/>
        <v>&lt;3.06</v>
      </c>
      <c r="U104" s="179" t="str">
        <f t="shared" si="12"/>
        <v>&lt;3.38</v>
      </c>
      <c r="V104" s="180" t="str">
        <f t="shared" si="8"/>
        <v>&lt;6.4</v>
      </c>
      <c r="W104" s="183"/>
    </row>
    <row r="105" spans="1:23" x14ac:dyDescent="0.4">
      <c r="A105" s="17">
        <f t="shared" si="9"/>
        <v>99</v>
      </c>
      <c r="B105" s="162" t="s">
        <v>150</v>
      </c>
      <c r="C105" s="182" t="str">
        <f t="shared" si="11"/>
        <v>宮城県</v>
      </c>
      <c r="D105" s="149" t="s">
        <v>99</v>
      </c>
      <c r="E105" s="162" t="s">
        <v>61</v>
      </c>
      <c r="F105" s="176" t="s">
        <v>358</v>
      </c>
      <c r="G105" s="151" t="s">
        <v>58</v>
      </c>
      <c r="H105" s="152" t="s">
        <v>40</v>
      </c>
      <c r="I105" s="160" t="s">
        <v>359</v>
      </c>
      <c r="J105" s="147" t="s">
        <v>41</v>
      </c>
      <c r="K105" s="147" t="s">
        <v>61</v>
      </c>
      <c r="L105" s="154" t="s">
        <v>42</v>
      </c>
      <c r="M105" s="147" t="s">
        <v>360</v>
      </c>
      <c r="N105" s="155" t="s">
        <v>33</v>
      </c>
      <c r="O105" s="156">
        <v>45817</v>
      </c>
      <c r="P105" s="157">
        <v>45821</v>
      </c>
      <c r="Q105" s="161" t="s">
        <v>361</v>
      </c>
      <c r="R105" s="166" t="s">
        <v>362</v>
      </c>
      <c r="S105" s="159" t="s">
        <v>94</v>
      </c>
      <c r="T105" s="179" t="str">
        <f t="shared" si="12"/>
        <v>&lt;5.46</v>
      </c>
      <c r="U105" s="179" t="str">
        <f t="shared" si="12"/>
        <v>&lt;5.54</v>
      </c>
      <c r="V105" s="180" t="str">
        <f t="shared" si="8"/>
        <v>&lt;11</v>
      </c>
      <c r="W105" s="183"/>
    </row>
    <row r="106" spans="1:23" x14ac:dyDescent="0.4">
      <c r="A106" s="17">
        <f t="shared" si="9"/>
        <v>100</v>
      </c>
      <c r="B106" s="162" t="s">
        <v>150</v>
      </c>
      <c r="C106" s="182" t="str">
        <f t="shared" si="11"/>
        <v>宮城県</v>
      </c>
      <c r="D106" s="149" t="s">
        <v>99</v>
      </c>
      <c r="E106" s="162" t="s">
        <v>61</v>
      </c>
      <c r="F106" s="176" t="s">
        <v>363</v>
      </c>
      <c r="G106" s="151" t="s">
        <v>58</v>
      </c>
      <c r="H106" s="152" t="s">
        <v>40</v>
      </c>
      <c r="I106" s="160" t="s">
        <v>364</v>
      </c>
      <c r="J106" s="147" t="s">
        <v>41</v>
      </c>
      <c r="K106" s="147" t="s">
        <v>61</v>
      </c>
      <c r="L106" s="154" t="s">
        <v>42</v>
      </c>
      <c r="M106" s="147" t="s">
        <v>291</v>
      </c>
      <c r="N106" s="155" t="s">
        <v>33</v>
      </c>
      <c r="O106" s="156">
        <v>45817</v>
      </c>
      <c r="P106" s="157">
        <v>45821</v>
      </c>
      <c r="Q106" s="161" t="s">
        <v>365</v>
      </c>
      <c r="R106" s="162" t="s">
        <v>366</v>
      </c>
      <c r="S106" s="159" t="s">
        <v>367</v>
      </c>
      <c r="T106" s="179" t="str">
        <f t="shared" si="12"/>
        <v>&lt;4.93</v>
      </c>
      <c r="U106" s="179" t="str">
        <f t="shared" si="12"/>
        <v>&lt;4.16</v>
      </c>
      <c r="V106" s="180" t="str">
        <f t="shared" si="8"/>
        <v>&lt;9.1</v>
      </c>
      <c r="W106" s="183"/>
    </row>
    <row r="107" spans="1:23" x14ac:dyDescent="0.4">
      <c r="A107" s="17">
        <f t="shared" si="9"/>
        <v>101</v>
      </c>
      <c r="B107" s="162" t="s">
        <v>150</v>
      </c>
      <c r="C107" s="182" t="str">
        <f t="shared" si="11"/>
        <v>宮城県</v>
      </c>
      <c r="D107" s="149" t="s">
        <v>99</v>
      </c>
      <c r="E107" s="162" t="s">
        <v>61</v>
      </c>
      <c r="F107" s="176" t="s">
        <v>363</v>
      </c>
      <c r="G107" s="151" t="s">
        <v>58</v>
      </c>
      <c r="H107" s="152" t="s">
        <v>40</v>
      </c>
      <c r="I107" s="160" t="s">
        <v>364</v>
      </c>
      <c r="J107" s="147" t="s">
        <v>41</v>
      </c>
      <c r="K107" s="147" t="s">
        <v>61</v>
      </c>
      <c r="L107" s="154" t="s">
        <v>42</v>
      </c>
      <c r="M107" s="147" t="s">
        <v>291</v>
      </c>
      <c r="N107" s="155" t="s">
        <v>33</v>
      </c>
      <c r="O107" s="156">
        <v>45817</v>
      </c>
      <c r="P107" s="157">
        <v>45821</v>
      </c>
      <c r="Q107" s="161" t="s">
        <v>368</v>
      </c>
      <c r="R107" s="162" t="s">
        <v>369</v>
      </c>
      <c r="S107" s="159" t="s">
        <v>370</v>
      </c>
      <c r="T107" s="179" t="str">
        <f t="shared" si="12"/>
        <v>&lt;2.8</v>
      </c>
      <c r="U107" s="179" t="str">
        <f t="shared" si="12"/>
        <v>&lt;3.07</v>
      </c>
      <c r="V107" s="180" t="str">
        <f t="shared" si="8"/>
        <v>&lt;5.9</v>
      </c>
      <c r="W107" s="183"/>
    </row>
    <row r="108" spans="1:23" x14ac:dyDescent="0.4">
      <c r="A108" s="17">
        <f t="shared" si="9"/>
        <v>102</v>
      </c>
      <c r="B108" s="162" t="s">
        <v>150</v>
      </c>
      <c r="C108" s="182" t="str">
        <f t="shared" si="11"/>
        <v>宮城県</v>
      </c>
      <c r="D108" s="149" t="s">
        <v>99</v>
      </c>
      <c r="E108" s="162" t="s">
        <v>61</v>
      </c>
      <c r="F108" s="176" t="s">
        <v>363</v>
      </c>
      <c r="G108" s="151" t="s">
        <v>58</v>
      </c>
      <c r="H108" s="152" t="s">
        <v>40</v>
      </c>
      <c r="I108" s="160" t="s">
        <v>364</v>
      </c>
      <c r="J108" s="147" t="s">
        <v>41</v>
      </c>
      <c r="K108" s="147" t="s">
        <v>61</v>
      </c>
      <c r="L108" s="154" t="s">
        <v>42</v>
      </c>
      <c r="M108" s="147" t="s">
        <v>291</v>
      </c>
      <c r="N108" s="155" t="s">
        <v>33</v>
      </c>
      <c r="O108" s="156">
        <v>45817</v>
      </c>
      <c r="P108" s="157">
        <v>45821</v>
      </c>
      <c r="Q108" s="161" t="s">
        <v>371</v>
      </c>
      <c r="R108" s="162" t="s">
        <v>372</v>
      </c>
      <c r="S108" s="159" t="s">
        <v>373</v>
      </c>
      <c r="T108" s="179" t="str">
        <f t="shared" si="12"/>
        <v>&lt;5.06</v>
      </c>
      <c r="U108" s="179" t="str">
        <f t="shared" si="12"/>
        <v>&lt;4.17</v>
      </c>
      <c r="V108" s="180" t="str">
        <f t="shared" si="8"/>
        <v>&lt;9.2</v>
      </c>
      <c r="W108" s="183"/>
    </row>
    <row r="109" spans="1:23" x14ac:dyDescent="0.4">
      <c r="A109" s="17">
        <f t="shared" si="9"/>
        <v>103</v>
      </c>
      <c r="B109" s="162" t="s">
        <v>150</v>
      </c>
      <c r="C109" s="182" t="str">
        <f t="shared" si="11"/>
        <v>宮城県</v>
      </c>
      <c r="D109" s="149" t="s">
        <v>99</v>
      </c>
      <c r="E109" s="162" t="s">
        <v>61</v>
      </c>
      <c r="F109" s="176" t="s">
        <v>363</v>
      </c>
      <c r="G109" s="151" t="s">
        <v>58</v>
      </c>
      <c r="H109" s="152" t="s">
        <v>40</v>
      </c>
      <c r="I109" s="160" t="s">
        <v>364</v>
      </c>
      <c r="J109" s="147" t="s">
        <v>41</v>
      </c>
      <c r="K109" s="147" t="s">
        <v>61</v>
      </c>
      <c r="L109" s="154" t="s">
        <v>42</v>
      </c>
      <c r="M109" s="147" t="s">
        <v>291</v>
      </c>
      <c r="N109" s="155" t="s">
        <v>33</v>
      </c>
      <c r="O109" s="156">
        <v>45817</v>
      </c>
      <c r="P109" s="157">
        <v>45821</v>
      </c>
      <c r="Q109" s="161" t="s">
        <v>100</v>
      </c>
      <c r="R109" s="162" t="s">
        <v>368</v>
      </c>
      <c r="S109" s="159" t="s">
        <v>374</v>
      </c>
      <c r="T109" s="179" t="str">
        <f t="shared" si="12"/>
        <v>&lt;2.84</v>
      </c>
      <c r="U109" s="179" t="str">
        <f t="shared" si="12"/>
        <v>&lt;2.8</v>
      </c>
      <c r="V109" s="180" t="str">
        <f t="shared" si="8"/>
        <v>&lt;5.6</v>
      </c>
      <c r="W109" s="183"/>
    </row>
    <row r="110" spans="1:23" x14ac:dyDescent="0.4">
      <c r="A110" s="17">
        <f t="shared" si="9"/>
        <v>104</v>
      </c>
      <c r="B110" s="162" t="s">
        <v>150</v>
      </c>
      <c r="C110" s="182" t="str">
        <f t="shared" si="11"/>
        <v>宮城県</v>
      </c>
      <c r="D110" s="149" t="s">
        <v>99</v>
      </c>
      <c r="E110" s="162" t="s">
        <v>61</v>
      </c>
      <c r="F110" s="176" t="s">
        <v>363</v>
      </c>
      <c r="G110" s="151" t="s">
        <v>58</v>
      </c>
      <c r="H110" s="152" t="s">
        <v>40</v>
      </c>
      <c r="I110" s="160" t="s">
        <v>364</v>
      </c>
      <c r="J110" s="147" t="s">
        <v>41</v>
      </c>
      <c r="K110" s="147" t="s">
        <v>61</v>
      </c>
      <c r="L110" s="154" t="s">
        <v>42</v>
      </c>
      <c r="M110" s="147" t="s">
        <v>291</v>
      </c>
      <c r="N110" s="155" t="s">
        <v>33</v>
      </c>
      <c r="O110" s="156">
        <v>45817</v>
      </c>
      <c r="P110" s="157">
        <v>45821</v>
      </c>
      <c r="Q110" s="161" t="s">
        <v>375</v>
      </c>
      <c r="R110" s="162" t="s">
        <v>376</v>
      </c>
      <c r="S110" s="159" t="s">
        <v>377</v>
      </c>
      <c r="T110" s="179" t="str">
        <f t="shared" ref="T110:U136" si="13"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&lt;3.92</v>
      </c>
      <c r="U110" s="179" t="str">
        <f t="shared" si="13"/>
        <v>&lt;3.81</v>
      </c>
      <c r="V110" s="180" t="str">
        <f t="shared" si="8"/>
        <v>&lt;7.7</v>
      </c>
      <c r="W110" s="183"/>
    </row>
    <row r="111" spans="1:23" x14ac:dyDescent="0.4">
      <c r="A111" s="17">
        <f t="shared" si="9"/>
        <v>105</v>
      </c>
      <c r="B111" s="162" t="s">
        <v>150</v>
      </c>
      <c r="C111" s="182" t="str">
        <f t="shared" si="11"/>
        <v>宮城県</v>
      </c>
      <c r="D111" s="149" t="s">
        <v>99</v>
      </c>
      <c r="E111" s="162" t="s">
        <v>61</v>
      </c>
      <c r="F111" s="176" t="s">
        <v>290</v>
      </c>
      <c r="G111" s="151" t="s">
        <v>58</v>
      </c>
      <c r="H111" s="152" t="s">
        <v>40</v>
      </c>
      <c r="I111" s="160" t="s">
        <v>378</v>
      </c>
      <c r="J111" s="147" t="s">
        <v>41</v>
      </c>
      <c r="K111" s="147" t="s">
        <v>61</v>
      </c>
      <c r="L111" s="154" t="s">
        <v>42</v>
      </c>
      <c r="M111" s="147" t="s">
        <v>379</v>
      </c>
      <c r="N111" s="155" t="s">
        <v>33</v>
      </c>
      <c r="O111" s="156">
        <v>45815</v>
      </c>
      <c r="P111" s="157">
        <v>45821</v>
      </c>
      <c r="Q111" s="161" t="s">
        <v>380</v>
      </c>
      <c r="R111" s="162" t="s">
        <v>381</v>
      </c>
      <c r="S111" s="159" t="s">
        <v>382</v>
      </c>
      <c r="T111" s="179" t="str">
        <f t="shared" si="13"/>
        <v>&lt;0.422</v>
      </c>
      <c r="U111" s="179" t="str">
        <f t="shared" si="13"/>
        <v>&lt;0.388</v>
      </c>
      <c r="V111" s="180" t="str">
        <f t="shared" si="8"/>
        <v>&lt;0.81</v>
      </c>
      <c r="W111" s="183"/>
    </row>
    <row r="112" spans="1:23" x14ac:dyDescent="0.4">
      <c r="A112" s="17">
        <f t="shared" si="9"/>
        <v>106</v>
      </c>
      <c r="B112" s="162" t="s">
        <v>150</v>
      </c>
      <c r="C112" s="182" t="str">
        <f t="shared" si="11"/>
        <v>宮城県</v>
      </c>
      <c r="D112" s="149" t="s">
        <v>99</v>
      </c>
      <c r="E112" s="162" t="s">
        <v>61</v>
      </c>
      <c r="F112" s="176" t="s">
        <v>290</v>
      </c>
      <c r="G112" s="151" t="s">
        <v>58</v>
      </c>
      <c r="H112" s="152" t="s">
        <v>40</v>
      </c>
      <c r="I112" s="160" t="s">
        <v>378</v>
      </c>
      <c r="J112" s="147" t="s">
        <v>41</v>
      </c>
      <c r="K112" s="147" t="s">
        <v>61</v>
      </c>
      <c r="L112" s="154" t="s">
        <v>42</v>
      </c>
      <c r="M112" s="147" t="s">
        <v>379</v>
      </c>
      <c r="N112" s="155" t="s">
        <v>33</v>
      </c>
      <c r="O112" s="156">
        <v>45815</v>
      </c>
      <c r="P112" s="157">
        <v>45821</v>
      </c>
      <c r="Q112" s="161" t="s">
        <v>383</v>
      </c>
      <c r="R112" s="162" t="s">
        <v>384</v>
      </c>
      <c r="S112" s="159" t="s">
        <v>385</v>
      </c>
      <c r="T112" s="179" t="str">
        <f t="shared" si="13"/>
        <v>&lt;0.456</v>
      </c>
      <c r="U112" s="179" t="str">
        <f t="shared" si="13"/>
        <v>&lt;0.513</v>
      </c>
      <c r="V112" s="180" t="str">
        <f t="shared" si="8"/>
        <v>&lt;0.97</v>
      </c>
      <c r="W112" s="183"/>
    </row>
    <row r="113" spans="1:23" x14ac:dyDescent="0.4">
      <c r="A113" s="17">
        <f t="shared" si="9"/>
        <v>107</v>
      </c>
      <c r="B113" s="162" t="s">
        <v>150</v>
      </c>
      <c r="C113" s="182" t="str">
        <f t="shared" si="11"/>
        <v>宮城県</v>
      </c>
      <c r="D113" s="149" t="s">
        <v>99</v>
      </c>
      <c r="E113" s="162" t="s">
        <v>61</v>
      </c>
      <c r="F113" s="176" t="s">
        <v>386</v>
      </c>
      <c r="G113" s="151" t="s">
        <v>58</v>
      </c>
      <c r="H113" s="152" t="s">
        <v>40</v>
      </c>
      <c r="I113" s="160" t="s">
        <v>257</v>
      </c>
      <c r="J113" s="147" t="s">
        <v>104</v>
      </c>
      <c r="K113" s="147" t="s">
        <v>61</v>
      </c>
      <c r="L113" s="154" t="s">
        <v>42</v>
      </c>
      <c r="M113" s="147" t="s">
        <v>379</v>
      </c>
      <c r="N113" s="155" t="s">
        <v>33</v>
      </c>
      <c r="O113" s="156">
        <v>45815</v>
      </c>
      <c r="P113" s="157">
        <v>45821</v>
      </c>
      <c r="Q113" s="161" t="s">
        <v>387</v>
      </c>
      <c r="R113" s="162" t="s">
        <v>388</v>
      </c>
      <c r="S113" s="159" t="s">
        <v>389</v>
      </c>
      <c r="T113" s="179" t="str">
        <f t="shared" si="13"/>
        <v>&lt;0.365</v>
      </c>
      <c r="U113" s="179" t="str">
        <f t="shared" si="13"/>
        <v>&lt;0.332</v>
      </c>
      <c r="V113" s="180" t="str">
        <f t="shared" si="8"/>
        <v>&lt;0.7</v>
      </c>
      <c r="W113" s="183"/>
    </row>
    <row r="114" spans="1:23" x14ac:dyDescent="0.4">
      <c r="A114" s="17">
        <f t="shared" si="9"/>
        <v>108</v>
      </c>
      <c r="B114" s="162" t="s">
        <v>150</v>
      </c>
      <c r="C114" s="182" t="str">
        <f t="shared" si="11"/>
        <v>宮城県</v>
      </c>
      <c r="D114" s="149" t="s">
        <v>99</v>
      </c>
      <c r="E114" s="162" t="s">
        <v>61</v>
      </c>
      <c r="F114" s="176" t="s">
        <v>386</v>
      </c>
      <c r="G114" s="151" t="s">
        <v>58</v>
      </c>
      <c r="H114" s="152" t="s">
        <v>40</v>
      </c>
      <c r="I114" s="160" t="s">
        <v>257</v>
      </c>
      <c r="J114" s="147" t="s">
        <v>104</v>
      </c>
      <c r="K114" s="147" t="s">
        <v>61</v>
      </c>
      <c r="L114" s="154" t="s">
        <v>42</v>
      </c>
      <c r="M114" s="147" t="s">
        <v>390</v>
      </c>
      <c r="N114" s="155" t="s">
        <v>33</v>
      </c>
      <c r="O114" s="156">
        <v>45815</v>
      </c>
      <c r="P114" s="157">
        <v>45821</v>
      </c>
      <c r="Q114" s="161" t="s">
        <v>391</v>
      </c>
      <c r="R114" s="162" t="s">
        <v>392</v>
      </c>
      <c r="S114" s="159" t="s">
        <v>82</v>
      </c>
      <c r="T114" s="179" t="str">
        <f>IF(Q114="","",IF(NOT(ISERROR(Q114*1)),ROUNDDOWN(Q114*1,2-INT(LOG(ABS(Q114*1)))),IFERROR("&lt;"&amp;ROUNDDOWN(IF(SUBSTITUTE(Q114,"&lt;","")*1&lt;=50,SUBSTITUTE(Q114,"&lt;","")*1,""),2-INT(LOG(ABS(SUBSTITUTE(Q114,"&lt;","")*1)))),IF(Q114="-",Q114,"入力形式が間違っています"))))</f>
        <v>&lt;0.5</v>
      </c>
      <c r="U114" s="179" t="str">
        <f t="shared" si="13"/>
        <v>&lt;0.508</v>
      </c>
      <c r="V114" s="180" t="str">
        <f t="shared" si="8"/>
        <v>&lt;1</v>
      </c>
      <c r="W114" s="183"/>
    </row>
    <row r="115" spans="1:23" x14ac:dyDescent="0.4">
      <c r="A115" s="17">
        <f t="shared" si="9"/>
        <v>109</v>
      </c>
      <c r="B115" s="162" t="s">
        <v>150</v>
      </c>
      <c r="C115" s="182" t="str">
        <f t="shared" si="11"/>
        <v>宮城県</v>
      </c>
      <c r="D115" s="149" t="s">
        <v>99</v>
      </c>
      <c r="E115" s="162" t="s">
        <v>61</v>
      </c>
      <c r="F115" s="176" t="s">
        <v>290</v>
      </c>
      <c r="G115" s="151" t="s">
        <v>58</v>
      </c>
      <c r="H115" s="152" t="s">
        <v>40</v>
      </c>
      <c r="I115" s="160" t="s">
        <v>378</v>
      </c>
      <c r="J115" s="147" t="s">
        <v>41</v>
      </c>
      <c r="K115" s="147" t="s">
        <v>61</v>
      </c>
      <c r="L115" s="154" t="s">
        <v>42</v>
      </c>
      <c r="M115" s="147" t="s">
        <v>390</v>
      </c>
      <c r="N115" s="155" t="s">
        <v>33</v>
      </c>
      <c r="O115" s="156">
        <v>45817</v>
      </c>
      <c r="P115" s="157">
        <v>45821</v>
      </c>
      <c r="Q115" s="161" t="s">
        <v>393</v>
      </c>
      <c r="R115" s="162" t="s">
        <v>394</v>
      </c>
      <c r="S115" s="159" t="s">
        <v>395</v>
      </c>
      <c r="T115" s="179" t="str">
        <f t="shared" si="13"/>
        <v>&lt;0.591</v>
      </c>
      <c r="U115" s="179" t="str">
        <f t="shared" si="13"/>
        <v>&lt;0.521</v>
      </c>
      <c r="V115" s="180" t="str">
        <f t="shared" si="8"/>
        <v>&lt;1.1</v>
      </c>
      <c r="W115" s="183"/>
    </row>
    <row r="116" spans="1:23" x14ac:dyDescent="0.4">
      <c r="A116" s="17">
        <f t="shared" si="9"/>
        <v>110</v>
      </c>
      <c r="B116" s="162" t="s">
        <v>150</v>
      </c>
      <c r="C116" s="182" t="str">
        <f t="shared" si="11"/>
        <v>宮城県</v>
      </c>
      <c r="D116" s="149" t="s">
        <v>99</v>
      </c>
      <c r="E116" s="162" t="s">
        <v>61</v>
      </c>
      <c r="F116" s="176" t="s">
        <v>290</v>
      </c>
      <c r="G116" s="151" t="s">
        <v>58</v>
      </c>
      <c r="H116" s="152" t="s">
        <v>40</v>
      </c>
      <c r="I116" s="160" t="s">
        <v>378</v>
      </c>
      <c r="J116" s="147" t="s">
        <v>41</v>
      </c>
      <c r="K116" s="147" t="s">
        <v>61</v>
      </c>
      <c r="L116" s="154" t="s">
        <v>42</v>
      </c>
      <c r="M116" s="147" t="s">
        <v>379</v>
      </c>
      <c r="N116" s="155" t="s">
        <v>33</v>
      </c>
      <c r="O116" s="156">
        <v>45817</v>
      </c>
      <c r="P116" s="157">
        <v>45821</v>
      </c>
      <c r="Q116" s="161" t="s">
        <v>396</v>
      </c>
      <c r="R116" s="162" t="s">
        <v>376</v>
      </c>
      <c r="S116" s="159" t="s">
        <v>397</v>
      </c>
      <c r="T116" s="179" t="str">
        <f t="shared" si="13"/>
        <v>&lt;2.97</v>
      </c>
      <c r="U116" s="179" t="str">
        <f t="shared" si="13"/>
        <v>&lt;3.81</v>
      </c>
      <c r="V116" s="180" t="str">
        <f t="shared" si="8"/>
        <v>&lt;6.8</v>
      </c>
      <c r="W116" s="183"/>
    </row>
    <row r="117" spans="1:23" x14ac:dyDescent="0.4">
      <c r="A117" s="17">
        <f t="shared" si="9"/>
        <v>111</v>
      </c>
      <c r="B117" s="162" t="s">
        <v>150</v>
      </c>
      <c r="C117" s="182" t="str">
        <f t="shared" si="11"/>
        <v>宮城県</v>
      </c>
      <c r="D117" s="149" t="s">
        <v>99</v>
      </c>
      <c r="E117" s="162" t="s">
        <v>61</v>
      </c>
      <c r="F117" s="176" t="s">
        <v>295</v>
      </c>
      <c r="G117" s="151" t="s">
        <v>58</v>
      </c>
      <c r="H117" s="152" t="s">
        <v>40</v>
      </c>
      <c r="I117" s="160" t="s">
        <v>398</v>
      </c>
      <c r="J117" s="147" t="s">
        <v>41</v>
      </c>
      <c r="K117" s="147" t="s">
        <v>61</v>
      </c>
      <c r="L117" s="154" t="s">
        <v>42</v>
      </c>
      <c r="M117" s="147" t="s">
        <v>379</v>
      </c>
      <c r="N117" s="155" t="s">
        <v>33</v>
      </c>
      <c r="O117" s="156">
        <v>45817</v>
      </c>
      <c r="P117" s="157">
        <v>45821</v>
      </c>
      <c r="Q117" s="161" t="s">
        <v>322</v>
      </c>
      <c r="R117" s="162" t="s">
        <v>320</v>
      </c>
      <c r="S117" s="159" t="s">
        <v>56</v>
      </c>
      <c r="T117" s="179" t="str">
        <f t="shared" si="13"/>
        <v>&lt;4.66</v>
      </c>
      <c r="U117" s="179" t="str">
        <f t="shared" si="13"/>
        <v>&lt;4.19</v>
      </c>
      <c r="V117" s="180" t="str">
        <f t="shared" si="8"/>
        <v>&lt;8.9</v>
      </c>
      <c r="W117" s="183"/>
    </row>
    <row r="118" spans="1:23" x14ac:dyDescent="0.4">
      <c r="A118" s="17">
        <f t="shared" si="9"/>
        <v>112</v>
      </c>
      <c r="B118" s="162" t="s">
        <v>150</v>
      </c>
      <c r="C118" s="182" t="str">
        <f t="shared" si="11"/>
        <v>宮城県</v>
      </c>
      <c r="D118" s="149" t="s">
        <v>99</v>
      </c>
      <c r="E118" s="162" t="s">
        <v>61</v>
      </c>
      <c r="F118" s="176" t="s">
        <v>295</v>
      </c>
      <c r="G118" s="151" t="s">
        <v>58</v>
      </c>
      <c r="H118" s="152" t="s">
        <v>40</v>
      </c>
      <c r="I118" s="160" t="s">
        <v>398</v>
      </c>
      <c r="J118" s="147" t="s">
        <v>41</v>
      </c>
      <c r="K118" s="147" t="s">
        <v>61</v>
      </c>
      <c r="L118" s="154" t="s">
        <v>42</v>
      </c>
      <c r="M118" s="147" t="s">
        <v>379</v>
      </c>
      <c r="N118" s="155" t="s">
        <v>33</v>
      </c>
      <c r="O118" s="156">
        <v>45817</v>
      </c>
      <c r="P118" s="157">
        <v>45821</v>
      </c>
      <c r="Q118" s="161" t="s">
        <v>399</v>
      </c>
      <c r="R118" s="166" t="s">
        <v>400</v>
      </c>
      <c r="S118" s="159" t="s">
        <v>334</v>
      </c>
      <c r="T118" s="179" t="str">
        <f t="shared" si="13"/>
        <v>&lt;4.07</v>
      </c>
      <c r="U118" s="179" t="str">
        <f t="shared" si="13"/>
        <v>&lt;4.97</v>
      </c>
      <c r="V118" s="180" t="str">
        <f t="shared" si="8"/>
        <v>&lt;9</v>
      </c>
      <c r="W118" s="183"/>
    </row>
    <row r="119" spans="1:23" x14ac:dyDescent="0.4">
      <c r="A119" s="17">
        <f t="shared" si="9"/>
        <v>113</v>
      </c>
      <c r="B119" s="162" t="s">
        <v>150</v>
      </c>
      <c r="C119" s="182" t="str">
        <f t="shared" si="11"/>
        <v>宮城県</v>
      </c>
      <c r="D119" s="149" t="s">
        <v>99</v>
      </c>
      <c r="E119" s="162" t="s">
        <v>61</v>
      </c>
      <c r="F119" s="176" t="s">
        <v>295</v>
      </c>
      <c r="G119" s="151" t="s">
        <v>58</v>
      </c>
      <c r="H119" s="152" t="s">
        <v>40</v>
      </c>
      <c r="I119" s="160" t="s">
        <v>329</v>
      </c>
      <c r="J119" s="147" t="s">
        <v>41</v>
      </c>
      <c r="K119" s="147" t="s">
        <v>61</v>
      </c>
      <c r="L119" s="154" t="s">
        <v>42</v>
      </c>
      <c r="M119" s="147" t="s">
        <v>379</v>
      </c>
      <c r="N119" s="155" t="s">
        <v>33</v>
      </c>
      <c r="O119" s="156">
        <v>45817</v>
      </c>
      <c r="P119" s="157">
        <v>45821</v>
      </c>
      <c r="Q119" s="161" t="s">
        <v>401</v>
      </c>
      <c r="R119" s="166" t="s">
        <v>299</v>
      </c>
      <c r="S119" s="185" t="s">
        <v>402</v>
      </c>
      <c r="T119" s="179" t="str">
        <f t="shared" si="13"/>
        <v>&lt;4.47</v>
      </c>
      <c r="U119" s="179" t="str">
        <f t="shared" si="13"/>
        <v>&lt;4.2</v>
      </c>
      <c r="V119" s="180" t="str">
        <f t="shared" si="8"/>
        <v>&lt;8.7</v>
      </c>
      <c r="W119" s="183"/>
    </row>
    <row r="120" spans="1:23" x14ac:dyDescent="0.4">
      <c r="A120" s="17">
        <f t="shared" si="9"/>
        <v>114</v>
      </c>
      <c r="B120" s="162" t="s">
        <v>150</v>
      </c>
      <c r="C120" s="182" t="str">
        <f t="shared" si="11"/>
        <v>宮城県</v>
      </c>
      <c r="D120" s="149" t="s">
        <v>99</v>
      </c>
      <c r="E120" s="162" t="s">
        <v>61</v>
      </c>
      <c r="F120" s="176" t="s">
        <v>295</v>
      </c>
      <c r="G120" s="151" t="s">
        <v>58</v>
      </c>
      <c r="H120" s="152" t="s">
        <v>40</v>
      </c>
      <c r="I120" s="160" t="s">
        <v>329</v>
      </c>
      <c r="J120" s="147" t="s">
        <v>41</v>
      </c>
      <c r="K120" s="147" t="s">
        <v>61</v>
      </c>
      <c r="L120" s="154" t="s">
        <v>42</v>
      </c>
      <c r="M120" s="147" t="s">
        <v>379</v>
      </c>
      <c r="N120" s="155" t="s">
        <v>33</v>
      </c>
      <c r="O120" s="156">
        <v>45817</v>
      </c>
      <c r="P120" s="157">
        <v>45821</v>
      </c>
      <c r="Q120" s="161" t="s">
        <v>403</v>
      </c>
      <c r="R120" s="166" t="s">
        <v>403</v>
      </c>
      <c r="S120" s="159" t="s">
        <v>46</v>
      </c>
      <c r="T120" s="179" t="str">
        <f t="shared" si="13"/>
        <v>&lt;4.87</v>
      </c>
      <c r="U120" s="179" t="str">
        <f t="shared" si="13"/>
        <v>&lt;4.87</v>
      </c>
      <c r="V120" s="180" t="str">
        <f t="shared" si="8"/>
        <v>&lt;9.7</v>
      </c>
      <c r="W120" s="183"/>
    </row>
    <row r="121" spans="1:23" x14ac:dyDescent="0.4">
      <c r="A121" s="17">
        <f t="shared" si="9"/>
        <v>115</v>
      </c>
      <c r="B121" s="162" t="s">
        <v>150</v>
      </c>
      <c r="C121" s="182" t="str">
        <f t="shared" si="11"/>
        <v>宮城県</v>
      </c>
      <c r="D121" s="149" t="s">
        <v>99</v>
      </c>
      <c r="E121" s="162" t="s">
        <v>61</v>
      </c>
      <c r="F121" s="176" t="s">
        <v>295</v>
      </c>
      <c r="G121" s="151" t="s">
        <v>58</v>
      </c>
      <c r="H121" s="152" t="s">
        <v>40</v>
      </c>
      <c r="I121" s="160" t="s">
        <v>329</v>
      </c>
      <c r="J121" s="147" t="s">
        <v>41</v>
      </c>
      <c r="K121" s="147" t="s">
        <v>61</v>
      </c>
      <c r="L121" s="154" t="s">
        <v>42</v>
      </c>
      <c r="M121" s="147" t="s">
        <v>379</v>
      </c>
      <c r="N121" s="155" t="s">
        <v>33</v>
      </c>
      <c r="O121" s="156">
        <v>45817</v>
      </c>
      <c r="P121" s="157">
        <v>45821</v>
      </c>
      <c r="Q121" s="161" t="s">
        <v>332</v>
      </c>
      <c r="R121" s="190" t="s">
        <v>404</v>
      </c>
      <c r="S121" s="159" t="s">
        <v>402</v>
      </c>
      <c r="T121" s="179" t="str">
        <f t="shared" si="13"/>
        <v>&lt;4.27</v>
      </c>
      <c r="U121" s="179" t="str">
        <f t="shared" si="13"/>
        <v>&lt;4.41</v>
      </c>
      <c r="V121" s="180" t="str">
        <f t="shared" si="8"/>
        <v>&lt;8.7</v>
      </c>
      <c r="W121" s="183"/>
    </row>
    <row r="122" spans="1:23" x14ac:dyDescent="0.4">
      <c r="A122" s="17">
        <f t="shared" si="9"/>
        <v>116</v>
      </c>
      <c r="B122" s="162" t="s">
        <v>150</v>
      </c>
      <c r="C122" s="182" t="str">
        <f t="shared" si="11"/>
        <v>宮城県</v>
      </c>
      <c r="D122" s="149" t="s">
        <v>99</v>
      </c>
      <c r="E122" s="162" t="s">
        <v>61</v>
      </c>
      <c r="F122" s="176" t="s">
        <v>295</v>
      </c>
      <c r="G122" s="151" t="s">
        <v>58</v>
      </c>
      <c r="H122" s="152" t="s">
        <v>40</v>
      </c>
      <c r="I122" s="160" t="s">
        <v>329</v>
      </c>
      <c r="J122" s="147" t="s">
        <v>41</v>
      </c>
      <c r="K122" s="147" t="s">
        <v>61</v>
      </c>
      <c r="L122" s="154" t="s">
        <v>42</v>
      </c>
      <c r="M122" s="147" t="s">
        <v>379</v>
      </c>
      <c r="N122" s="155" t="s">
        <v>33</v>
      </c>
      <c r="O122" s="156">
        <v>45817</v>
      </c>
      <c r="P122" s="157">
        <v>45821</v>
      </c>
      <c r="Q122" s="161" t="s">
        <v>405</v>
      </c>
      <c r="R122" s="166" t="s">
        <v>406</v>
      </c>
      <c r="S122" s="159" t="s">
        <v>334</v>
      </c>
      <c r="T122" s="179" t="str">
        <f t="shared" si="13"/>
        <v>&lt;4.56</v>
      </c>
      <c r="U122" s="179" t="str">
        <f t="shared" si="13"/>
        <v>&lt;4.39</v>
      </c>
      <c r="V122" s="180" t="str">
        <f t="shared" si="8"/>
        <v>&lt;9</v>
      </c>
      <c r="W122" s="183"/>
    </row>
    <row r="123" spans="1:23" x14ac:dyDescent="0.4">
      <c r="A123" s="17">
        <f t="shared" si="9"/>
        <v>117</v>
      </c>
      <c r="B123" s="162" t="s">
        <v>150</v>
      </c>
      <c r="C123" s="182" t="str">
        <f t="shared" si="11"/>
        <v>宮城県</v>
      </c>
      <c r="D123" s="149" t="s">
        <v>99</v>
      </c>
      <c r="E123" s="162" t="s">
        <v>61</v>
      </c>
      <c r="F123" s="176" t="s">
        <v>295</v>
      </c>
      <c r="G123" s="151" t="s">
        <v>58</v>
      </c>
      <c r="H123" s="152" t="s">
        <v>40</v>
      </c>
      <c r="I123" s="160" t="s">
        <v>329</v>
      </c>
      <c r="J123" s="147" t="s">
        <v>41</v>
      </c>
      <c r="K123" s="147" t="s">
        <v>61</v>
      </c>
      <c r="L123" s="154" t="s">
        <v>42</v>
      </c>
      <c r="M123" s="147" t="s">
        <v>379</v>
      </c>
      <c r="N123" s="155" t="s">
        <v>33</v>
      </c>
      <c r="O123" s="156">
        <v>45817</v>
      </c>
      <c r="P123" s="157">
        <v>45821</v>
      </c>
      <c r="Q123" s="161" t="s">
        <v>401</v>
      </c>
      <c r="R123" s="162" t="s">
        <v>407</v>
      </c>
      <c r="S123" s="159" t="s">
        <v>48</v>
      </c>
      <c r="T123" s="179" t="str">
        <f t="shared" si="13"/>
        <v>&lt;4.47</v>
      </c>
      <c r="U123" s="179" t="str">
        <f t="shared" si="13"/>
        <v>&lt;3.74</v>
      </c>
      <c r="V123" s="180" t="str">
        <f t="shared" si="8"/>
        <v>&lt;8.2</v>
      </c>
      <c r="W123" s="183"/>
    </row>
    <row r="124" spans="1:23" x14ac:dyDescent="0.4">
      <c r="A124" s="17">
        <f t="shared" si="9"/>
        <v>118</v>
      </c>
      <c r="B124" s="162" t="s">
        <v>150</v>
      </c>
      <c r="C124" s="182" t="str">
        <f t="shared" si="11"/>
        <v>宮城県</v>
      </c>
      <c r="D124" s="149" t="s">
        <v>99</v>
      </c>
      <c r="E124" s="162" t="s">
        <v>61</v>
      </c>
      <c r="F124" s="176" t="s">
        <v>295</v>
      </c>
      <c r="G124" s="151" t="s">
        <v>58</v>
      </c>
      <c r="H124" s="152" t="s">
        <v>40</v>
      </c>
      <c r="I124" s="160" t="s">
        <v>329</v>
      </c>
      <c r="J124" s="147" t="s">
        <v>41</v>
      </c>
      <c r="K124" s="147" t="s">
        <v>61</v>
      </c>
      <c r="L124" s="154" t="s">
        <v>42</v>
      </c>
      <c r="M124" s="147" t="s">
        <v>379</v>
      </c>
      <c r="N124" s="155" t="s">
        <v>33</v>
      </c>
      <c r="O124" s="156">
        <v>45817</v>
      </c>
      <c r="P124" s="157">
        <v>45821</v>
      </c>
      <c r="Q124" s="161" t="s">
        <v>408</v>
      </c>
      <c r="R124" s="162" t="s">
        <v>409</v>
      </c>
      <c r="S124" s="164" t="s">
        <v>46</v>
      </c>
      <c r="T124" s="179" t="str">
        <f t="shared" si="13"/>
        <v>&lt;4.88</v>
      </c>
      <c r="U124" s="179" t="str">
        <f t="shared" si="13"/>
        <v>&lt;4.85</v>
      </c>
      <c r="V124" s="180" t="str">
        <f t="shared" si="8"/>
        <v>&lt;9.7</v>
      </c>
      <c r="W124" s="183"/>
    </row>
    <row r="125" spans="1:23" x14ac:dyDescent="0.4">
      <c r="A125" s="17">
        <f t="shared" si="9"/>
        <v>119</v>
      </c>
      <c r="B125" s="162" t="s">
        <v>150</v>
      </c>
      <c r="C125" s="182" t="str">
        <f t="shared" si="11"/>
        <v>宮城県</v>
      </c>
      <c r="D125" s="149" t="s">
        <v>99</v>
      </c>
      <c r="E125" s="162" t="s">
        <v>61</v>
      </c>
      <c r="F125" s="176" t="s">
        <v>295</v>
      </c>
      <c r="G125" s="151" t="s">
        <v>58</v>
      </c>
      <c r="H125" s="152" t="s">
        <v>40</v>
      </c>
      <c r="I125" s="160" t="s">
        <v>296</v>
      </c>
      <c r="J125" s="147" t="s">
        <v>41</v>
      </c>
      <c r="K125" s="147" t="s">
        <v>61</v>
      </c>
      <c r="L125" s="154" t="s">
        <v>42</v>
      </c>
      <c r="M125" s="147" t="s">
        <v>390</v>
      </c>
      <c r="N125" s="155" t="s">
        <v>33</v>
      </c>
      <c r="O125" s="156">
        <v>45817</v>
      </c>
      <c r="P125" s="157">
        <v>45821</v>
      </c>
      <c r="Q125" s="161" t="s">
        <v>410</v>
      </c>
      <c r="R125" s="162" t="s">
        <v>411</v>
      </c>
      <c r="S125" s="159" t="s">
        <v>412</v>
      </c>
      <c r="T125" s="179" t="str">
        <f t="shared" si="13"/>
        <v>&lt;4.58</v>
      </c>
      <c r="U125" s="179" t="str">
        <f t="shared" si="13"/>
        <v>&lt;4.79</v>
      </c>
      <c r="V125" s="180" t="str">
        <f t="shared" si="8"/>
        <v>&lt;9.4</v>
      </c>
      <c r="W125" s="183"/>
    </row>
    <row r="126" spans="1:23" x14ac:dyDescent="0.4">
      <c r="A126" s="17">
        <f t="shared" si="9"/>
        <v>120</v>
      </c>
      <c r="B126" s="162" t="s">
        <v>150</v>
      </c>
      <c r="C126" s="182" t="str">
        <f t="shared" si="11"/>
        <v>宮城県</v>
      </c>
      <c r="D126" s="149" t="s">
        <v>99</v>
      </c>
      <c r="E126" s="162" t="s">
        <v>61</v>
      </c>
      <c r="F126" s="176" t="s">
        <v>295</v>
      </c>
      <c r="G126" s="151" t="s">
        <v>58</v>
      </c>
      <c r="H126" s="152" t="s">
        <v>40</v>
      </c>
      <c r="I126" s="160" t="s">
        <v>296</v>
      </c>
      <c r="J126" s="147" t="s">
        <v>41</v>
      </c>
      <c r="K126" s="147" t="s">
        <v>61</v>
      </c>
      <c r="L126" s="154" t="s">
        <v>42</v>
      </c>
      <c r="M126" s="147" t="s">
        <v>390</v>
      </c>
      <c r="N126" s="155" t="s">
        <v>33</v>
      </c>
      <c r="O126" s="156">
        <v>45817</v>
      </c>
      <c r="P126" s="157">
        <v>45821</v>
      </c>
      <c r="Q126" s="161" t="s">
        <v>413</v>
      </c>
      <c r="R126" s="162" t="s">
        <v>414</v>
      </c>
      <c r="S126" s="159" t="s">
        <v>50</v>
      </c>
      <c r="T126" s="179" t="str">
        <f t="shared" si="13"/>
        <v>&lt;4.55</v>
      </c>
      <c r="U126" s="179" t="str">
        <f t="shared" si="13"/>
        <v>&lt;5.53</v>
      </c>
      <c r="V126" s="180" t="str">
        <f t="shared" si="8"/>
        <v>&lt;10</v>
      </c>
      <c r="W126" s="183"/>
    </row>
    <row r="127" spans="1:23" x14ac:dyDescent="0.4">
      <c r="A127" s="17">
        <f t="shared" si="9"/>
        <v>121</v>
      </c>
      <c r="B127" s="162" t="s">
        <v>150</v>
      </c>
      <c r="C127" s="182" t="str">
        <f t="shared" si="11"/>
        <v>宮城県</v>
      </c>
      <c r="D127" s="149" t="s">
        <v>99</v>
      </c>
      <c r="E127" s="162" t="s">
        <v>61</v>
      </c>
      <c r="F127" s="176" t="s">
        <v>295</v>
      </c>
      <c r="G127" s="151" t="s">
        <v>58</v>
      </c>
      <c r="H127" s="152" t="s">
        <v>40</v>
      </c>
      <c r="I127" s="160" t="s">
        <v>296</v>
      </c>
      <c r="J127" s="147" t="s">
        <v>41</v>
      </c>
      <c r="K127" s="147" t="s">
        <v>61</v>
      </c>
      <c r="L127" s="154" t="s">
        <v>42</v>
      </c>
      <c r="M127" s="147" t="s">
        <v>390</v>
      </c>
      <c r="N127" s="155" t="s">
        <v>33</v>
      </c>
      <c r="O127" s="156">
        <v>45817</v>
      </c>
      <c r="P127" s="157">
        <v>45821</v>
      </c>
      <c r="Q127" s="161" t="s">
        <v>415</v>
      </c>
      <c r="R127" s="162" t="s">
        <v>322</v>
      </c>
      <c r="S127" s="159" t="s">
        <v>334</v>
      </c>
      <c r="T127" s="179" t="str">
        <f t="shared" si="13"/>
        <v>&lt;4.38</v>
      </c>
      <c r="U127" s="179" t="str">
        <f t="shared" si="13"/>
        <v>&lt;4.66</v>
      </c>
      <c r="V127" s="180" t="str">
        <f t="shared" si="8"/>
        <v>&lt;9</v>
      </c>
      <c r="W127" s="183"/>
    </row>
    <row r="128" spans="1:23" x14ac:dyDescent="0.4">
      <c r="A128" s="17">
        <f t="shared" si="9"/>
        <v>122</v>
      </c>
      <c r="B128" s="162" t="s">
        <v>150</v>
      </c>
      <c r="C128" s="182" t="str">
        <f t="shared" si="11"/>
        <v>宮城県</v>
      </c>
      <c r="D128" s="149" t="s">
        <v>99</v>
      </c>
      <c r="E128" s="162" t="s">
        <v>61</v>
      </c>
      <c r="F128" s="176" t="s">
        <v>295</v>
      </c>
      <c r="G128" s="151" t="s">
        <v>58</v>
      </c>
      <c r="H128" s="152" t="s">
        <v>40</v>
      </c>
      <c r="I128" s="160" t="s">
        <v>296</v>
      </c>
      <c r="J128" s="147" t="s">
        <v>41</v>
      </c>
      <c r="K128" s="147" t="s">
        <v>61</v>
      </c>
      <c r="L128" s="154" t="s">
        <v>42</v>
      </c>
      <c r="M128" s="147" t="s">
        <v>390</v>
      </c>
      <c r="N128" s="155" t="s">
        <v>33</v>
      </c>
      <c r="O128" s="156">
        <v>45817</v>
      </c>
      <c r="P128" s="157">
        <v>45821</v>
      </c>
      <c r="Q128" s="161" t="s">
        <v>366</v>
      </c>
      <c r="R128" s="162" t="s">
        <v>332</v>
      </c>
      <c r="S128" s="159" t="s">
        <v>416</v>
      </c>
      <c r="T128" s="179" t="str">
        <f t="shared" si="13"/>
        <v>&lt;4.16</v>
      </c>
      <c r="U128" s="179" t="str">
        <f t="shared" si="13"/>
        <v>&lt;4.27</v>
      </c>
      <c r="V128" s="180" t="str">
        <f t="shared" si="8"/>
        <v>&lt;8.4</v>
      </c>
      <c r="W128" s="183"/>
    </row>
    <row r="129" spans="1:23" x14ac:dyDescent="0.4">
      <c r="A129" s="17">
        <f t="shared" si="9"/>
        <v>123</v>
      </c>
      <c r="B129" s="162" t="s">
        <v>150</v>
      </c>
      <c r="C129" s="182" t="str">
        <f t="shared" si="11"/>
        <v>宮城県</v>
      </c>
      <c r="D129" s="149" t="s">
        <v>99</v>
      </c>
      <c r="E129" s="162" t="s">
        <v>61</v>
      </c>
      <c r="F129" s="176" t="s">
        <v>295</v>
      </c>
      <c r="G129" s="151" t="s">
        <v>58</v>
      </c>
      <c r="H129" s="152" t="s">
        <v>40</v>
      </c>
      <c r="I129" s="160" t="s">
        <v>417</v>
      </c>
      <c r="J129" s="147" t="s">
        <v>41</v>
      </c>
      <c r="K129" s="147" t="s">
        <v>61</v>
      </c>
      <c r="L129" s="154" t="s">
        <v>42</v>
      </c>
      <c r="M129" s="147" t="s">
        <v>390</v>
      </c>
      <c r="N129" s="155" t="s">
        <v>33</v>
      </c>
      <c r="O129" s="156">
        <v>45817</v>
      </c>
      <c r="P129" s="157">
        <v>45821</v>
      </c>
      <c r="Q129" s="161" t="s">
        <v>312</v>
      </c>
      <c r="R129" s="162" t="s">
        <v>418</v>
      </c>
      <c r="S129" s="159" t="s">
        <v>367</v>
      </c>
      <c r="T129" s="179" t="str">
        <f t="shared" si="13"/>
        <v>&lt;3.72</v>
      </c>
      <c r="U129" s="179" t="str">
        <f t="shared" si="13"/>
        <v>&lt;5.35</v>
      </c>
      <c r="V129" s="180" t="str">
        <f t="shared" si="8"/>
        <v>&lt;9.1</v>
      </c>
      <c r="W129" s="183"/>
    </row>
    <row r="130" spans="1:23" x14ac:dyDescent="0.4">
      <c r="A130" s="17">
        <f t="shared" si="9"/>
        <v>124</v>
      </c>
      <c r="B130" s="162" t="s">
        <v>150</v>
      </c>
      <c r="C130" s="182" t="str">
        <f t="shared" si="11"/>
        <v>宮城県</v>
      </c>
      <c r="D130" s="149" t="s">
        <v>99</v>
      </c>
      <c r="E130" s="162" t="s">
        <v>61</v>
      </c>
      <c r="F130" s="176" t="s">
        <v>295</v>
      </c>
      <c r="G130" s="151" t="s">
        <v>58</v>
      </c>
      <c r="H130" s="152" t="s">
        <v>40</v>
      </c>
      <c r="I130" s="160" t="s">
        <v>417</v>
      </c>
      <c r="J130" s="147" t="s">
        <v>41</v>
      </c>
      <c r="K130" s="147" t="s">
        <v>61</v>
      </c>
      <c r="L130" s="154" t="s">
        <v>42</v>
      </c>
      <c r="M130" s="147" t="s">
        <v>390</v>
      </c>
      <c r="N130" s="155" t="s">
        <v>33</v>
      </c>
      <c r="O130" s="156">
        <v>45817</v>
      </c>
      <c r="P130" s="157">
        <v>45821</v>
      </c>
      <c r="Q130" s="161" t="s">
        <v>366</v>
      </c>
      <c r="R130" s="162" t="s">
        <v>419</v>
      </c>
      <c r="S130" s="159" t="s">
        <v>342</v>
      </c>
      <c r="T130" s="179" t="str">
        <f t="shared" si="13"/>
        <v>&lt;4.16</v>
      </c>
      <c r="U130" s="179" t="str">
        <f t="shared" si="13"/>
        <v>&lt;4.46</v>
      </c>
      <c r="V130" s="180" t="str">
        <f t="shared" si="8"/>
        <v>&lt;8.6</v>
      </c>
      <c r="W130" s="183"/>
    </row>
    <row r="131" spans="1:23" x14ac:dyDescent="0.4">
      <c r="A131" s="17">
        <f t="shared" si="9"/>
        <v>125</v>
      </c>
      <c r="B131" s="162" t="s">
        <v>150</v>
      </c>
      <c r="C131" s="182" t="str">
        <f t="shared" si="11"/>
        <v>宮城県</v>
      </c>
      <c r="D131" s="149" t="s">
        <v>99</v>
      </c>
      <c r="E131" s="162" t="s">
        <v>61</v>
      </c>
      <c r="F131" s="176" t="s">
        <v>295</v>
      </c>
      <c r="G131" s="151" t="s">
        <v>58</v>
      </c>
      <c r="H131" s="152" t="s">
        <v>40</v>
      </c>
      <c r="I131" s="160" t="s">
        <v>417</v>
      </c>
      <c r="J131" s="147" t="s">
        <v>41</v>
      </c>
      <c r="K131" s="147" t="s">
        <v>61</v>
      </c>
      <c r="L131" s="154" t="s">
        <v>42</v>
      </c>
      <c r="M131" s="147" t="s">
        <v>390</v>
      </c>
      <c r="N131" s="155" t="s">
        <v>33</v>
      </c>
      <c r="O131" s="156">
        <v>45817</v>
      </c>
      <c r="P131" s="157">
        <v>45821</v>
      </c>
      <c r="Q131" s="161" t="s">
        <v>303</v>
      </c>
      <c r="R131" s="162" t="s">
        <v>420</v>
      </c>
      <c r="S131" s="159" t="s">
        <v>328</v>
      </c>
      <c r="T131" s="179" t="str">
        <f t="shared" si="13"/>
        <v>&lt;3.18</v>
      </c>
      <c r="U131" s="179" t="str">
        <f t="shared" si="13"/>
        <v>&lt;4.42</v>
      </c>
      <c r="V131" s="180" t="str">
        <f t="shared" si="8"/>
        <v>&lt;7.6</v>
      </c>
      <c r="W131" s="183"/>
    </row>
    <row r="132" spans="1:23" x14ac:dyDescent="0.4">
      <c r="A132" s="17">
        <f t="shared" si="9"/>
        <v>126</v>
      </c>
      <c r="B132" s="162" t="s">
        <v>150</v>
      </c>
      <c r="C132" s="182" t="str">
        <f t="shared" si="11"/>
        <v>宮城県</v>
      </c>
      <c r="D132" s="149" t="s">
        <v>99</v>
      </c>
      <c r="E132" s="162" t="s">
        <v>61</v>
      </c>
      <c r="F132" s="176" t="s">
        <v>295</v>
      </c>
      <c r="G132" s="151" t="s">
        <v>58</v>
      </c>
      <c r="H132" s="152" t="s">
        <v>40</v>
      </c>
      <c r="I132" s="160" t="s">
        <v>417</v>
      </c>
      <c r="J132" s="147" t="s">
        <v>41</v>
      </c>
      <c r="K132" s="147" t="s">
        <v>61</v>
      </c>
      <c r="L132" s="154" t="s">
        <v>42</v>
      </c>
      <c r="M132" s="147" t="s">
        <v>390</v>
      </c>
      <c r="N132" s="155" t="s">
        <v>33</v>
      </c>
      <c r="O132" s="156">
        <v>45817</v>
      </c>
      <c r="P132" s="157">
        <v>45821</v>
      </c>
      <c r="Q132" s="161" t="s">
        <v>421</v>
      </c>
      <c r="R132" s="162" t="s">
        <v>422</v>
      </c>
      <c r="S132" s="159" t="s">
        <v>334</v>
      </c>
      <c r="T132" s="179" t="str">
        <f t="shared" si="13"/>
        <v>&lt;4.54</v>
      </c>
      <c r="U132" s="179" t="str">
        <f t="shared" si="13"/>
        <v>&lt;4.44</v>
      </c>
      <c r="V132" s="180" t="str">
        <f t="shared" si="8"/>
        <v>&lt;9</v>
      </c>
      <c r="W132" s="183"/>
    </row>
    <row r="133" spans="1:23" x14ac:dyDescent="0.4">
      <c r="A133" s="17">
        <f t="shared" si="9"/>
        <v>127</v>
      </c>
      <c r="B133" s="44" t="s">
        <v>248</v>
      </c>
      <c r="C133" s="119" t="s">
        <v>248</v>
      </c>
      <c r="D133" s="45" t="s">
        <v>69</v>
      </c>
      <c r="E133" s="44" t="s">
        <v>423</v>
      </c>
      <c r="F133" s="65" t="s">
        <v>424</v>
      </c>
      <c r="G133" s="121" t="s">
        <v>39</v>
      </c>
      <c r="H133" s="122" t="s">
        <v>59</v>
      </c>
      <c r="I133" s="47" t="s">
        <v>425</v>
      </c>
      <c r="J133" s="44" t="s">
        <v>60</v>
      </c>
      <c r="K133" s="44" t="s">
        <v>426</v>
      </c>
      <c r="L133" s="50" t="s">
        <v>427</v>
      </c>
      <c r="M133" s="47" t="s">
        <v>428</v>
      </c>
      <c r="N133" s="48" t="s">
        <v>33</v>
      </c>
      <c r="O133" s="191">
        <v>45759</v>
      </c>
      <c r="P133" s="192">
        <v>45762</v>
      </c>
      <c r="Q133" s="45" t="s">
        <v>429</v>
      </c>
      <c r="R133" s="44" t="s">
        <v>430</v>
      </c>
      <c r="S133" s="49" t="str">
        <f>V133</f>
        <v>&lt;17</v>
      </c>
      <c r="T133" s="32" t="str">
        <f t="shared" si="13"/>
        <v>&lt;8.91</v>
      </c>
      <c r="U133" s="32" t="str">
        <f t="shared" si="13"/>
        <v>&lt;7.92</v>
      </c>
      <c r="V133" s="33" t="str">
        <f t="shared" si="8"/>
        <v>&lt;17</v>
      </c>
      <c r="W133" s="50" t="str">
        <f t="shared" ref="W133:W144" si="14">IF(ISERROR(V133*1),"",IF(AND(H133="飲料水",V133&gt;=11),"○",IF(AND(H133="牛乳・乳児用食品",V133&gt;=51),"○",IF(AND(H133&lt;&gt;"",V133&gt;=110),"○",""))))</f>
        <v/>
      </c>
    </row>
    <row r="134" spans="1:23" x14ac:dyDescent="0.4">
      <c r="A134" s="17">
        <f t="shared" si="9"/>
        <v>128</v>
      </c>
      <c r="B134" s="44" t="s">
        <v>248</v>
      </c>
      <c r="C134" s="119" t="s">
        <v>248</v>
      </c>
      <c r="D134" s="45" t="s">
        <v>69</v>
      </c>
      <c r="E134" s="44" t="s">
        <v>431</v>
      </c>
      <c r="F134" s="65" t="s">
        <v>424</v>
      </c>
      <c r="G134" s="121" t="s">
        <v>39</v>
      </c>
      <c r="H134" s="122" t="s">
        <v>59</v>
      </c>
      <c r="I134" s="47" t="s">
        <v>432</v>
      </c>
      <c r="J134" s="44" t="s">
        <v>60</v>
      </c>
      <c r="K134" s="44" t="s">
        <v>426</v>
      </c>
      <c r="L134" s="50" t="s">
        <v>427</v>
      </c>
      <c r="M134" s="47" t="s">
        <v>428</v>
      </c>
      <c r="N134" s="48" t="s">
        <v>33</v>
      </c>
      <c r="O134" s="191">
        <v>45760</v>
      </c>
      <c r="P134" s="192">
        <v>45762</v>
      </c>
      <c r="Q134" s="45" t="s">
        <v>433</v>
      </c>
      <c r="R134" s="44">
        <v>24.3</v>
      </c>
      <c r="S134" s="49">
        <f>V134</f>
        <v>24</v>
      </c>
      <c r="T134" s="32" t="str">
        <f t="shared" si="13"/>
        <v>&lt;8.9</v>
      </c>
      <c r="U134" s="32">
        <f t="shared" si="13"/>
        <v>24.3</v>
      </c>
      <c r="V134" s="33">
        <f t="shared" si="8"/>
        <v>24</v>
      </c>
      <c r="W134" s="50" t="str">
        <f t="shared" si="14"/>
        <v/>
      </c>
    </row>
    <row r="135" spans="1:23" x14ac:dyDescent="0.4">
      <c r="A135" s="17">
        <f t="shared" si="9"/>
        <v>129</v>
      </c>
      <c r="B135" s="44" t="s">
        <v>248</v>
      </c>
      <c r="C135" s="119" t="s">
        <v>248</v>
      </c>
      <c r="D135" s="45" t="s">
        <v>69</v>
      </c>
      <c r="E135" s="44" t="s">
        <v>434</v>
      </c>
      <c r="F135" s="65" t="s">
        <v>424</v>
      </c>
      <c r="G135" s="121" t="s">
        <v>39</v>
      </c>
      <c r="H135" s="122" t="s">
        <v>59</v>
      </c>
      <c r="I135" s="47" t="s">
        <v>432</v>
      </c>
      <c r="J135" s="44" t="s">
        <v>60</v>
      </c>
      <c r="K135" s="44" t="s">
        <v>426</v>
      </c>
      <c r="L135" s="50" t="s">
        <v>427</v>
      </c>
      <c r="M135" s="47" t="s">
        <v>428</v>
      </c>
      <c r="N135" s="48" t="s">
        <v>33</v>
      </c>
      <c r="O135" s="191">
        <v>45777</v>
      </c>
      <c r="P135" s="192">
        <v>45779</v>
      </c>
      <c r="Q135" s="36" t="s">
        <v>435</v>
      </c>
      <c r="R135" s="34">
        <v>30.8</v>
      </c>
      <c r="S135" s="49">
        <f t="shared" ref="S135:S144" si="15">V135</f>
        <v>31</v>
      </c>
      <c r="T135" s="32" t="str">
        <f t="shared" si="13"/>
        <v>&lt;7.54</v>
      </c>
      <c r="U135" s="32">
        <f t="shared" si="13"/>
        <v>30.8</v>
      </c>
      <c r="V135" s="33">
        <f t="shared" ref="V135:V144" si="16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31</v>
      </c>
      <c r="W135" s="50" t="str">
        <f t="shared" si="14"/>
        <v/>
      </c>
    </row>
    <row r="136" spans="1:23" x14ac:dyDescent="0.4">
      <c r="A136" s="17">
        <f t="shared" si="9"/>
        <v>130</v>
      </c>
      <c r="B136" s="44" t="s">
        <v>248</v>
      </c>
      <c r="C136" s="119" t="s">
        <v>248</v>
      </c>
      <c r="D136" s="45" t="s">
        <v>69</v>
      </c>
      <c r="E136" s="44" t="s">
        <v>423</v>
      </c>
      <c r="F136" s="65" t="s">
        <v>424</v>
      </c>
      <c r="G136" s="121" t="s">
        <v>39</v>
      </c>
      <c r="H136" s="122" t="s">
        <v>59</v>
      </c>
      <c r="I136" s="47" t="s">
        <v>425</v>
      </c>
      <c r="J136" s="44" t="s">
        <v>60</v>
      </c>
      <c r="K136" s="44" t="s">
        <v>426</v>
      </c>
      <c r="L136" s="50" t="s">
        <v>427</v>
      </c>
      <c r="M136" s="47" t="s">
        <v>428</v>
      </c>
      <c r="N136" s="48" t="s">
        <v>33</v>
      </c>
      <c r="O136" s="39">
        <v>45788</v>
      </c>
      <c r="P136" s="193">
        <v>45791</v>
      </c>
      <c r="Q136" s="36" t="s">
        <v>436</v>
      </c>
      <c r="R136" s="34" t="s">
        <v>437</v>
      </c>
      <c r="S136" s="49" t="str">
        <f t="shared" si="15"/>
        <v>&lt;19</v>
      </c>
      <c r="T136" s="32" t="str">
        <f t="shared" si="13"/>
        <v>&lt;9.6</v>
      </c>
      <c r="U136" s="32" t="str">
        <f t="shared" si="13"/>
        <v>&lt;9.46</v>
      </c>
      <c r="V136" s="33" t="str">
        <f t="shared" si="16"/>
        <v>&lt;19</v>
      </c>
      <c r="W136" s="50" t="str">
        <f t="shared" si="14"/>
        <v/>
      </c>
    </row>
    <row r="137" spans="1:23" x14ac:dyDescent="0.4">
      <c r="A137" s="17">
        <f t="shared" si="9"/>
        <v>131</v>
      </c>
      <c r="B137" s="44" t="s">
        <v>248</v>
      </c>
      <c r="C137" s="119" t="s">
        <v>248</v>
      </c>
      <c r="D137" s="45" t="s">
        <v>69</v>
      </c>
      <c r="E137" s="44" t="s">
        <v>438</v>
      </c>
      <c r="F137" s="65" t="s">
        <v>424</v>
      </c>
      <c r="G137" s="121" t="s">
        <v>39</v>
      </c>
      <c r="H137" s="122" t="s">
        <v>59</v>
      </c>
      <c r="I137" s="47" t="s">
        <v>432</v>
      </c>
      <c r="J137" s="44" t="s">
        <v>60</v>
      </c>
      <c r="K137" s="44" t="s">
        <v>426</v>
      </c>
      <c r="L137" s="50" t="s">
        <v>427</v>
      </c>
      <c r="M137" s="47" t="s">
        <v>428</v>
      </c>
      <c r="N137" s="48" t="s">
        <v>33</v>
      </c>
      <c r="O137" s="191">
        <v>45789</v>
      </c>
      <c r="P137" s="193">
        <v>45791</v>
      </c>
      <c r="Q137" s="36" t="s">
        <v>439</v>
      </c>
      <c r="R137" s="34" t="s">
        <v>440</v>
      </c>
      <c r="S137" s="49" t="str">
        <f t="shared" si="15"/>
        <v>&lt;17</v>
      </c>
      <c r="T137" s="32" t="str">
        <f t="shared" ref="T137:U144" si="17"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&lt;7.93</v>
      </c>
      <c r="U137" s="32" t="str">
        <f t="shared" si="17"/>
        <v>&lt;9.5</v>
      </c>
      <c r="V137" s="33" t="str">
        <f t="shared" si="16"/>
        <v>&lt;17</v>
      </c>
      <c r="W137" s="50" t="str">
        <f t="shared" si="14"/>
        <v/>
      </c>
    </row>
    <row r="138" spans="1:23" x14ac:dyDescent="0.4">
      <c r="A138" s="17">
        <f t="shared" ref="A138:A201" si="18">A137+1</f>
        <v>132</v>
      </c>
      <c r="B138" s="44" t="s">
        <v>248</v>
      </c>
      <c r="C138" s="119" t="s">
        <v>248</v>
      </c>
      <c r="D138" s="45" t="s">
        <v>69</v>
      </c>
      <c r="E138" s="44" t="s">
        <v>431</v>
      </c>
      <c r="F138" s="65" t="s">
        <v>424</v>
      </c>
      <c r="G138" s="121" t="s">
        <v>39</v>
      </c>
      <c r="H138" s="122" t="s">
        <v>59</v>
      </c>
      <c r="I138" s="47" t="s">
        <v>432</v>
      </c>
      <c r="J138" s="44" t="s">
        <v>60</v>
      </c>
      <c r="K138" s="44" t="s">
        <v>426</v>
      </c>
      <c r="L138" s="50" t="s">
        <v>427</v>
      </c>
      <c r="M138" s="47" t="s">
        <v>428</v>
      </c>
      <c r="N138" s="48" t="s">
        <v>33</v>
      </c>
      <c r="O138" s="191">
        <v>45792</v>
      </c>
      <c r="P138" s="193">
        <v>45793</v>
      </c>
      <c r="Q138" s="36" t="s">
        <v>441</v>
      </c>
      <c r="R138" s="34">
        <v>31.9</v>
      </c>
      <c r="S138" s="49">
        <f t="shared" si="15"/>
        <v>32</v>
      </c>
      <c r="T138" s="32" t="str">
        <f t="shared" si="17"/>
        <v>&lt;9.87</v>
      </c>
      <c r="U138" s="32">
        <f t="shared" si="17"/>
        <v>31.9</v>
      </c>
      <c r="V138" s="33">
        <f t="shared" si="16"/>
        <v>32</v>
      </c>
      <c r="W138" s="50" t="str">
        <f t="shared" si="14"/>
        <v/>
      </c>
    </row>
    <row r="139" spans="1:23" x14ac:dyDescent="0.4">
      <c r="A139" s="17">
        <f t="shared" si="18"/>
        <v>133</v>
      </c>
      <c r="B139" s="44" t="s">
        <v>248</v>
      </c>
      <c r="C139" s="119" t="s">
        <v>248</v>
      </c>
      <c r="D139" s="45" t="s">
        <v>69</v>
      </c>
      <c r="E139" s="44" t="s">
        <v>442</v>
      </c>
      <c r="F139" s="65" t="s">
        <v>424</v>
      </c>
      <c r="G139" s="121" t="s">
        <v>39</v>
      </c>
      <c r="H139" s="122" t="s">
        <v>59</v>
      </c>
      <c r="I139" s="47" t="s">
        <v>432</v>
      </c>
      <c r="J139" s="44" t="s">
        <v>60</v>
      </c>
      <c r="K139" s="44" t="s">
        <v>426</v>
      </c>
      <c r="L139" s="50" t="s">
        <v>427</v>
      </c>
      <c r="M139" s="47" t="s">
        <v>428</v>
      </c>
      <c r="N139" s="48" t="s">
        <v>33</v>
      </c>
      <c r="O139" s="191">
        <v>45795</v>
      </c>
      <c r="P139" s="193">
        <v>45797</v>
      </c>
      <c r="Q139" s="36" t="s">
        <v>443</v>
      </c>
      <c r="R139" s="34">
        <v>168</v>
      </c>
      <c r="S139" s="49">
        <f t="shared" si="15"/>
        <v>170</v>
      </c>
      <c r="T139" s="32" t="str">
        <f t="shared" si="17"/>
        <v>&lt;9.07</v>
      </c>
      <c r="U139" s="32">
        <f t="shared" si="17"/>
        <v>168</v>
      </c>
      <c r="V139" s="33">
        <f t="shared" si="16"/>
        <v>170</v>
      </c>
      <c r="W139" s="50" t="str">
        <f t="shared" si="14"/>
        <v>○</v>
      </c>
    </row>
    <row r="140" spans="1:23" x14ac:dyDescent="0.4">
      <c r="A140" s="17">
        <f t="shared" si="18"/>
        <v>134</v>
      </c>
      <c r="B140" s="44" t="s">
        <v>248</v>
      </c>
      <c r="C140" s="119" t="s">
        <v>248</v>
      </c>
      <c r="D140" s="45" t="s">
        <v>69</v>
      </c>
      <c r="E140" s="44" t="s">
        <v>444</v>
      </c>
      <c r="F140" s="65" t="s">
        <v>424</v>
      </c>
      <c r="G140" s="121" t="s">
        <v>39</v>
      </c>
      <c r="H140" s="122" t="s">
        <v>59</v>
      </c>
      <c r="I140" s="47" t="s">
        <v>425</v>
      </c>
      <c r="J140" s="44" t="s">
        <v>60</v>
      </c>
      <c r="K140" s="44" t="s">
        <v>426</v>
      </c>
      <c r="L140" s="50" t="s">
        <v>427</v>
      </c>
      <c r="M140" s="47" t="s">
        <v>428</v>
      </c>
      <c r="N140" s="48" t="s">
        <v>33</v>
      </c>
      <c r="O140" s="191">
        <v>45797</v>
      </c>
      <c r="P140" s="193">
        <v>45798</v>
      </c>
      <c r="Q140" s="36" t="s">
        <v>445</v>
      </c>
      <c r="R140" s="34">
        <v>14.4</v>
      </c>
      <c r="S140" s="49">
        <f t="shared" si="15"/>
        <v>14</v>
      </c>
      <c r="T140" s="32" t="str">
        <f t="shared" si="17"/>
        <v>&lt;9.65</v>
      </c>
      <c r="U140" s="32">
        <f t="shared" si="17"/>
        <v>14.4</v>
      </c>
      <c r="V140" s="33">
        <f t="shared" si="16"/>
        <v>14</v>
      </c>
      <c r="W140" s="50" t="str">
        <f t="shared" si="14"/>
        <v/>
      </c>
    </row>
    <row r="141" spans="1:23" x14ac:dyDescent="0.4">
      <c r="A141" s="17">
        <f t="shared" si="18"/>
        <v>135</v>
      </c>
      <c r="B141" s="44" t="s">
        <v>248</v>
      </c>
      <c r="C141" s="119" t="s">
        <v>248</v>
      </c>
      <c r="D141" s="45" t="s">
        <v>69</v>
      </c>
      <c r="E141" s="44" t="s">
        <v>442</v>
      </c>
      <c r="F141" s="65" t="s">
        <v>424</v>
      </c>
      <c r="G141" s="121" t="s">
        <v>39</v>
      </c>
      <c r="H141" s="122" t="s">
        <v>59</v>
      </c>
      <c r="I141" s="47" t="s">
        <v>432</v>
      </c>
      <c r="J141" s="44" t="s">
        <v>60</v>
      </c>
      <c r="K141" s="44" t="s">
        <v>426</v>
      </c>
      <c r="L141" s="50" t="s">
        <v>427</v>
      </c>
      <c r="M141" s="47" t="s">
        <v>428</v>
      </c>
      <c r="N141" s="48" t="s">
        <v>33</v>
      </c>
      <c r="O141" s="191">
        <v>45798</v>
      </c>
      <c r="P141" s="193">
        <v>45799</v>
      </c>
      <c r="Q141" s="36" t="s">
        <v>446</v>
      </c>
      <c r="R141" s="34">
        <v>63.3</v>
      </c>
      <c r="S141" s="49">
        <f t="shared" si="15"/>
        <v>63</v>
      </c>
      <c r="T141" s="32" t="str">
        <f t="shared" si="17"/>
        <v>&lt;9.63</v>
      </c>
      <c r="U141" s="32">
        <f t="shared" si="17"/>
        <v>63.3</v>
      </c>
      <c r="V141" s="33">
        <f t="shared" si="16"/>
        <v>63</v>
      </c>
      <c r="W141" s="50" t="str">
        <f t="shared" si="14"/>
        <v/>
      </c>
    </row>
    <row r="142" spans="1:23" x14ac:dyDescent="0.4">
      <c r="A142" s="17">
        <f t="shared" si="18"/>
        <v>136</v>
      </c>
      <c r="B142" s="44" t="s">
        <v>248</v>
      </c>
      <c r="C142" s="119" t="s">
        <v>248</v>
      </c>
      <c r="D142" s="45" t="s">
        <v>69</v>
      </c>
      <c r="E142" s="44" t="s">
        <v>444</v>
      </c>
      <c r="F142" s="65" t="s">
        <v>424</v>
      </c>
      <c r="G142" s="121" t="s">
        <v>39</v>
      </c>
      <c r="H142" s="122" t="s">
        <v>59</v>
      </c>
      <c r="I142" s="47" t="s">
        <v>425</v>
      </c>
      <c r="J142" s="44" t="s">
        <v>60</v>
      </c>
      <c r="K142" s="44" t="s">
        <v>426</v>
      </c>
      <c r="L142" s="50" t="s">
        <v>427</v>
      </c>
      <c r="M142" s="47" t="s">
        <v>428</v>
      </c>
      <c r="N142" s="48" t="s">
        <v>33</v>
      </c>
      <c r="O142" s="191">
        <v>45795</v>
      </c>
      <c r="P142" s="193">
        <v>45807</v>
      </c>
      <c r="Q142" s="36" t="s">
        <v>447</v>
      </c>
      <c r="R142" s="34">
        <v>30</v>
      </c>
      <c r="S142" s="49">
        <f t="shared" si="15"/>
        <v>30</v>
      </c>
      <c r="T142" s="32" t="str">
        <f t="shared" si="17"/>
        <v>&lt;8.52</v>
      </c>
      <c r="U142" s="32">
        <f t="shared" si="17"/>
        <v>30</v>
      </c>
      <c r="V142" s="33">
        <f t="shared" si="16"/>
        <v>30</v>
      </c>
      <c r="W142" s="50" t="str">
        <f t="shared" si="14"/>
        <v/>
      </c>
    </row>
    <row r="143" spans="1:23" x14ac:dyDescent="0.4">
      <c r="A143" s="17">
        <f t="shared" si="18"/>
        <v>137</v>
      </c>
      <c r="B143" s="44" t="s">
        <v>248</v>
      </c>
      <c r="C143" s="119" t="s">
        <v>248</v>
      </c>
      <c r="D143" s="45" t="s">
        <v>69</v>
      </c>
      <c r="E143" s="44" t="s">
        <v>444</v>
      </c>
      <c r="F143" s="65" t="s">
        <v>424</v>
      </c>
      <c r="G143" s="121" t="s">
        <v>39</v>
      </c>
      <c r="H143" s="122" t="s">
        <v>59</v>
      </c>
      <c r="I143" s="47" t="s">
        <v>425</v>
      </c>
      <c r="J143" s="44" t="s">
        <v>60</v>
      </c>
      <c r="K143" s="44" t="s">
        <v>426</v>
      </c>
      <c r="L143" s="50" t="s">
        <v>427</v>
      </c>
      <c r="M143" s="47" t="s">
        <v>428</v>
      </c>
      <c r="N143" s="48" t="s">
        <v>33</v>
      </c>
      <c r="O143" s="191">
        <v>45810</v>
      </c>
      <c r="P143" s="193">
        <v>45811</v>
      </c>
      <c r="Q143" s="36" t="s">
        <v>448</v>
      </c>
      <c r="R143" s="34">
        <v>10.3</v>
      </c>
      <c r="S143" s="49">
        <f t="shared" si="15"/>
        <v>10</v>
      </c>
      <c r="T143" s="32" t="str">
        <f t="shared" si="17"/>
        <v>&lt;9.45</v>
      </c>
      <c r="U143" s="32">
        <f t="shared" si="17"/>
        <v>10.3</v>
      </c>
      <c r="V143" s="33">
        <f t="shared" si="16"/>
        <v>10</v>
      </c>
      <c r="W143" s="50" t="str">
        <f t="shared" si="14"/>
        <v/>
      </c>
    </row>
    <row r="144" spans="1:23" x14ac:dyDescent="0.4">
      <c r="A144" s="17">
        <f t="shared" si="18"/>
        <v>138</v>
      </c>
      <c r="B144" s="44" t="s">
        <v>248</v>
      </c>
      <c r="C144" s="119" t="s">
        <v>248</v>
      </c>
      <c r="D144" s="45" t="s">
        <v>69</v>
      </c>
      <c r="E144" s="44" t="s">
        <v>449</v>
      </c>
      <c r="F144" s="65" t="s">
        <v>424</v>
      </c>
      <c r="G144" s="121" t="s">
        <v>39</v>
      </c>
      <c r="H144" s="122" t="s">
        <v>59</v>
      </c>
      <c r="I144" s="47" t="s">
        <v>432</v>
      </c>
      <c r="J144" s="44" t="s">
        <v>60</v>
      </c>
      <c r="K144" s="44" t="s">
        <v>426</v>
      </c>
      <c r="L144" s="50" t="s">
        <v>427</v>
      </c>
      <c r="M144" s="47" t="s">
        <v>428</v>
      </c>
      <c r="N144" s="48" t="s">
        <v>33</v>
      </c>
      <c r="O144" s="191">
        <v>45812</v>
      </c>
      <c r="P144" s="193">
        <v>45813</v>
      </c>
      <c r="Q144" s="36" t="s">
        <v>450</v>
      </c>
      <c r="R144" s="34">
        <v>26.5</v>
      </c>
      <c r="S144" s="49">
        <f t="shared" si="15"/>
        <v>27</v>
      </c>
      <c r="T144" s="32" t="str">
        <f t="shared" si="17"/>
        <v>&lt;8.39</v>
      </c>
      <c r="U144" s="32">
        <f t="shared" si="17"/>
        <v>26.5</v>
      </c>
      <c r="V144" s="33">
        <f t="shared" si="16"/>
        <v>27</v>
      </c>
      <c r="W144" s="50" t="str">
        <f t="shared" si="14"/>
        <v/>
      </c>
    </row>
    <row r="145" spans="1:23" x14ac:dyDescent="0.4">
      <c r="A145" s="17">
        <f t="shared" si="18"/>
        <v>139</v>
      </c>
      <c r="B145" s="194" t="s">
        <v>248</v>
      </c>
      <c r="C145" s="195" t="s">
        <v>248</v>
      </c>
      <c r="D145" s="25" t="s">
        <v>61</v>
      </c>
      <c r="E145" s="23" t="s">
        <v>61</v>
      </c>
      <c r="F145" s="24" t="s">
        <v>451</v>
      </c>
      <c r="G145" s="196" t="s">
        <v>64</v>
      </c>
      <c r="H145" s="197" t="s">
        <v>452</v>
      </c>
      <c r="I145" s="27" t="s">
        <v>453</v>
      </c>
      <c r="J145" s="194"/>
      <c r="K145" s="194" t="s">
        <v>102</v>
      </c>
      <c r="L145" s="198" t="s">
        <v>42</v>
      </c>
      <c r="M145" s="194" t="s">
        <v>248</v>
      </c>
      <c r="N145" s="199" t="s">
        <v>33</v>
      </c>
      <c r="O145" s="200">
        <v>45811</v>
      </c>
      <c r="P145" s="201">
        <v>45812</v>
      </c>
      <c r="Q145" s="202" t="s">
        <v>454</v>
      </c>
      <c r="R145" s="194" t="s">
        <v>455</v>
      </c>
      <c r="S145" s="203" t="s">
        <v>395</v>
      </c>
      <c r="T145" s="204" t="str">
        <f t="shared" ref="T145:V160" si="19">Q145</f>
        <v>&lt;0.577</v>
      </c>
      <c r="U145" s="204" t="str">
        <f t="shared" si="19"/>
        <v>&lt;0.533</v>
      </c>
      <c r="V145" s="205" t="str">
        <f t="shared" si="19"/>
        <v>&lt;1.1</v>
      </c>
      <c r="W145" s="42" t="s">
        <v>102</v>
      </c>
    </row>
    <row r="146" spans="1:23" x14ac:dyDescent="0.4">
      <c r="A146" s="17">
        <f t="shared" si="18"/>
        <v>140</v>
      </c>
      <c r="B146" s="194" t="s">
        <v>248</v>
      </c>
      <c r="C146" s="195" t="s">
        <v>248</v>
      </c>
      <c r="D146" s="25" t="s">
        <v>61</v>
      </c>
      <c r="E146" s="23" t="s">
        <v>61</v>
      </c>
      <c r="F146" s="24" t="s">
        <v>456</v>
      </c>
      <c r="G146" s="196" t="s">
        <v>64</v>
      </c>
      <c r="H146" s="197" t="s">
        <v>452</v>
      </c>
      <c r="I146" s="27" t="s">
        <v>457</v>
      </c>
      <c r="J146" s="194"/>
      <c r="K146" s="194" t="s">
        <v>102</v>
      </c>
      <c r="L146" s="198" t="s">
        <v>42</v>
      </c>
      <c r="M146" s="194" t="s">
        <v>248</v>
      </c>
      <c r="N146" s="199" t="s">
        <v>33</v>
      </c>
      <c r="O146" s="200">
        <v>45807</v>
      </c>
      <c r="P146" s="206">
        <v>45812</v>
      </c>
      <c r="Q146" s="202" t="s">
        <v>458</v>
      </c>
      <c r="R146" s="194" t="s">
        <v>393</v>
      </c>
      <c r="S146" s="203" t="s">
        <v>395</v>
      </c>
      <c r="T146" s="204" t="str">
        <f t="shared" si="19"/>
        <v>&lt;0.549</v>
      </c>
      <c r="U146" s="204" t="str">
        <f t="shared" si="19"/>
        <v>&lt;0.591</v>
      </c>
      <c r="V146" s="205" t="str">
        <f t="shared" si="19"/>
        <v>&lt;1.1</v>
      </c>
      <c r="W146" s="50" t="s">
        <v>102</v>
      </c>
    </row>
    <row r="147" spans="1:23" x14ac:dyDescent="0.4">
      <c r="A147" s="17">
        <f t="shared" si="18"/>
        <v>141</v>
      </c>
      <c r="B147" s="23" t="s">
        <v>248</v>
      </c>
      <c r="C147" s="27" t="s">
        <v>248</v>
      </c>
      <c r="D147" s="25" t="s">
        <v>61</v>
      </c>
      <c r="E147" s="23" t="s">
        <v>61</v>
      </c>
      <c r="F147" s="24" t="s">
        <v>459</v>
      </c>
      <c r="G147" s="196" t="s">
        <v>64</v>
      </c>
      <c r="H147" s="197" t="s">
        <v>460</v>
      </c>
      <c r="I147" s="27" t="s">
        <v>461</v>
      </c>
      <c r="J147" s="23"/>
      <c r="K147" s="23" t="s">
        <v>102</v>
      </c>
      <c r="L147" s="198" t="s">
        <v>42</v>
      </c>
      <c r="M147" s="194" t="s">
        <v>248</v>
      </c>
      <c r="N147" s="199" t="s">
        <v>33</v>
      </c>
      <c r="O147" s="200">
        <v>45811</v>
      </c>
      <c r="P147" s="206">
        <v>45812</v>
      </c>
      <c r="Q147" s="202" t="s">
        <v>462</v>
      </c>
      <c r="R147" s="194" t="s">
        <v>463</v>
      </c>
      <c r="S147" s="203" t="s">
        <v>464</v>
      </c>
      <c r="T147" s="204" t="str">
        <f t="shared" si="19"/>
        <v>&lt;3.59</v>
      </c>
      <c r="U147" s="204" t="str">
        <f t="shared" si="19"/>
        <v>&lt;3.44</v>
      </c>
      <c r="V147" s="205" t="str">
        <f t="shared" si="19"/>
        <v>&lt;7.0</v>
      </c>
      <c r="W147" s="50" t="s">
        <v>102</v>
      </c>
    </row>
    <row r="148" spans="1:23" x14ac:dyDescent="0.4">
      <c r="A148" s="17">
        <f t="shared" si="18"/>
        <v>142</v>
      </c>
      <c r="B148" s="23" t="s">
        <v>248</v>
      </c>
      <c r="C148" s="27" t="s">
        <v>248</v>
      </c>
      <c r="D148" s="25" t="s">
        <v>61</v>
      </c>
      <c r="E148" s="23" t="s">
        <v>61</v>
      </c>
      <c r="F148" s="24" t="s">
        <v>86</v>
      </c>
      <c r="G148" s="196" t="s">
        <v>64</v>
      </c>
      <c r="H148" s="197" t="s">
        <v>460</v>
      </c>
      <c r="I148" s="27" t="s">
        <v>465</v>
      </c>
      <c r="J148" s="23"/>
      <c r="K148" s="23" t="s">
        <v>102</v>
      </c>
      <c r="L148" s="198" t="s">
        <v>42</v>
      </c>
      <c r="M148" s="194" t="s">
        <v>248</v>
      </c>
      <c r="N148" s="199" t="s">
        <v>33</v>
      </c>
      <c r="O148" s="200">
        <v>45811</v>
      </c>
      <c r="P148" s="206">
        <v>45812</v>
      </c>
      <c r="Q148" s="202" t="s">
        <v>466</v>
      </c>
      <c r="R148" s="194" t="s">
        <v>467</v>
      </c>
      <c r="S148" s="203" t="s">
        <v>305</v>
      </c>
      <c r="T148" s="204" t="str">
        <f t="shared" si="19"/>
        <v>&lt;2.66</v>
      </c>
      <c r="U148" s="204" t="str">
        <f t="shared" si="19"/>
        <v>&lt;3.08</v>
      </c>
      <c r="V148" s="205" t="str">
        <f t="shared" si="19"/>
        <v>&lt;5.7</v>
      </c>
      <c r="W148" s="50"/>
    </row>
    <row r="149" spans="1:23" x14ac:dyDescent="0.4">
      <c r="A149" s="17">
        <f t="shared" si="18"/>
        <v>143</v>
      </c>
      <c r="B149" s="23" t="s">
        <v>248</v>
      </c>
      <c r="C149" s="27" t="s">
        <v>248</v>
      </c>
      <c r="D149" s="25" t="s">
        <v>61</v>
      </c>
      <c r="E149" s="23" t="s">
        <v>61</v>
      </c>
      <c r="F149" s="24" t="s">
        <v>468</v>
      </c>
      <c r="G149" s="196" t="s">
        <v>64</v>
      </c>
      <c r="H149" s="197" t="s">
        <v>460</v>
      </c>
      <c r="I149" s="27" t="s">
        <v>465</v>
      </c>
      <c r="J149" s="23"/>
      <c r="K149" s="23" t="s">
        <v>102</v>
      </c>
      <c r="L149" s="198" t="s">
        <v>42</v>
      </c>
      <c r="M149" s="194" t="s">
        <v>248</v>
      </c>
      <c r="N149" s="199" t="s">
        <v>33</v>
      </c>
      <c r="O149" s="200">
        <v>45811</v>
      </c>
      <c r="P149" s="206">
        <v>45812</v>
      </c>
      <c r="Q149" s="202" t="s">
        <v>469</v>
      </c>
      <c r="R149" s="194" t="s">
        <v>470</v>
      </c>
      <c r="S149" s="203" t="s">
        <v>53</v>
      </c>
      <c r="T149" s="204" t="str">
        <f t="shared" si="19"/>
        <v>&lt;2.04</v>
      </c>
      <c r="U149" s="204" t="str">
        <f t="shared" si="19"/>
        <v>&lt;2.08</v>
      </c>
      <c r="V149" s="205" t="str">
        <f t="shared" si="19"/>
        <v>&lt;4.1</v>
      </c>
      <c r="W149" s="50"/>
    </row>
    <row r="150" spans="1:23" x14ac:dyDescent="0.4">
      <c r="A150" s="17">
        <f t="shared" si="18"/>
        <v>144</v>
      </c>
      <c r="B150" s="23" t="s">
        <v>248</v>
      </c>
      <c r="C150" s="27" t="s">
        <v>248</v>
      </c>
      <c r="D150" s="25" t="s">
        <v>61</v>
      </c>
      <c r="E150" s="23" t="s">
        <v>61</v>
      </c>
      <c r="F150" s="24" t="s">
        <v>459</v>
      </c>
      <c r="G150" s="196" t="s">
        <v>64</v>
      </c>
      <c r="H150" s="197" t="s">
        <v>460</v>
      </c>
      <c r="I150" s="27" t="s">
        <v>471</v>
      </c>
      <c r="J150" s="23"/>
      <c r="K150" s="23" t="s">
        <v>102</v>
      </c>
      <c r="L150" s="198" t="s">
        <v>42</v>
      </c>
      <c r="M150" s="194" t="s">
        <v>248</v>
      </c>
      <c r="N150" s="199" t="s">
        <v>33</v>
      </c>
      <c r="O150" s="200">
        <v>45810</v>
      </c>
      <c r="P150" s="206">
        <v>45813</v>
      </c>
      <c r="Q150" s="202" t="s">
        <v>472</v>
      </c>
      <c r="R150" s="194" t="s">
        <v>473</v>
      </c>
      <c r="S150" s="203" t="s">
        <v>101</v>
      </c>
      <c r="T150" s="204" t="str">
        <f t="shared" si="19"/>
        <v>&lt;2.72</v>
      </c>
      <c r="U150" s="204" t="str">
        <f t="shared" si="19"/>
        <v>&lt;3.55</v>
      </c>
      <c r="V150" s="205" t="str">
        <f t="shared" si="19"/>
        <v>&lt;6.3</v>
      </c>
      <c r="W150" s="26"/>
    </row>
    <row r="151" spans="1:23" x14ac:dyDescent="0.4">
      <c r="A151" s="17">
        <f t="shared" si="18"/>
        <v>145</v>
      </c>
      <c r="B151" s="34" t="s">
        <v>248</v>
      </c>
      <c r="C151" s="17" t="s">
        <v>248</v>
      </c>
      <c r="D151" s="52" t="s">
        <v>61</v>
      </c>
      <c r="E151" s="51" t="s">
        <v>61</v>
      </c>
      <c r="F151" s="56" t="s">
        <v>474</v>
      </c>
      <c r="G151" s="22" t="s">
        <v>64</v>
      </c>
      <c r="H151" s="120" t="s">
        <v>460</v>
      </c>
      <c r="I151" s="57" t="s">
        <v>465</v>
      </c>
      <c r="J151" s="34"/>
      <c r="K151" s="34" t="s">
        <v>102</v>
      </c>
      <c r="L151" s="50" t="s">
        <v>42</v>
      </c>
      <c r="M151" s="44" t="s">
        <v>248</v>
      </c>
      <c r="N151" s="53" t="s">
        <v>33</v>
      </c>
      <c r="O151" s="43">
        <v>45810</v>
      </c>
      <c r="P151" s="54">
        <v>45813</v>
      </c>
      <c r="Q151" s="36" t="s">
        <v>475</v>
      </c>
      <c r="R151" s="207" t="s">
        <v>476</v>
      </c>
      <c r="S151" s="55" t="s">
        <v>477</v>
      </c>
      <c r="T151" s="204" t="str">
        <f t="shared" si="19"/>
        <v>&lt;1.78</v>
      </c>
      <c r="U151" s="204" t="str">
        <f t="shared" si="19"/>
        <v>&lt;1.77</v>
      </c>
      <c r="V151" s="205" t="str">
        <f t="shared" si="19"/>
        <v>&lt;3.6</v>
      </c>
      <c r="W151" s="42"/>
    </row>
    <row r="152" spans="1:23" x14ac:dyDescent="0.4">
      <c r="A152" s="17">
        <f t="shared" si="18"/>
        <v>146</v>
      </c>
      <c r="B152" s="23" t="s">
        <v>248</v>
      </c>
      <c r="C152" s="27" t="s">
        <v>248</v>
      </c>
      <c r="D152" s="208" t="s">
        <v>61</v>
      </c>
      <c r="E152" s="209" t="s">
        <v>61</v>
      </c>
      <c r="F152" s="210" t="s">
        <v>478</v>
      </c>
      <c r="G152" s="211" t="s">
        <v>64</v>
      </c>
      <c r="H152" s="212" t="s">
        <v>479</v>
      </c>
      <c r="I152" s="213" t="s">
        <v>480</v>
      </c>
      <c r="J152" s="23"/>
      <c r="K152" s="23" t="s">
        <v>102</v>
      </c>
      <c r="L152" s="198" t="s">
        <v>42</v>
      </c>
      <c r="M152" s="194" t="s">
        <v>248</v>
      </c>
      <c r="N152" s="214" t="s">
        <v>62</v>
      </c>
      <c r="O152" s="215">
        <v>45812</v>
      </c>
      <c r="P152" s="216">
        <v>45817</v>
      </c>
      <c r="Q152" s="25" t="s">
        <v>61</v>
      </c>
      <c r="R152" s="217" t="s">
        <v>61</v>
      </c>
      <c r="S152" s="218" t="s">
        <v>481</v>
      </c>
      <c r="T152" s="204" t="str">
        <f t="shared" si="19"/>
        <v>-</v>
      </c>
      <c r="U152" s="204" t="str">
        <f t="shared" si="19"/>
        <v>-</v>
      </c>
      <c r="V152" s="205" t="str">
        <f t="shared" si="19"/>
        <v>&lt;25</v>
      </c>
      <c r="W152" s="26"/>
    </row>
    <row r="153" spans="1:23" x14ac:dyDescent="0.4">
      <c r="A153" s="17">
        <f t="shared" si="18"/>
        <v>147</v>
      </c>
      <c r="B153" s="34" t="s">
        <v>248</v>
      </c>
      <c r="C153" s="17" t="s">
        <v>248</v>
      </c>
      <c r="D153" s="52" t="s">
        <v>61</v>
      </c>
      <c r="E153" s="51" t="s">
        <v>61</v>
      </c>
      <c r="F153" s="56" t="s">
        <v>482</v>
      </c>
      <c r="G153" s="22" t="s">
        <v>64</v>
      </c>
      <c r="H153" s="120" t="s">
        <v>479</v>
      </c>
      <c r="I153" s="57" t="s">
        <v>483</v>
      </c>
      <c r="J153" s="34"/>
      <c r="K153" s="34" t="s">
        <v>102</v>
      </c>
      <c r="L153" s="50" t="s">
        <v>42</v>
      </c>
      <c r="M153" s="44" t="s">
        <v>248</v>
      </c>
      <c r="N153" s="53" t="s">
        <v>62</v>
      </c>
      <c r="O153" s="43">
        <v>45812</v>
      </c>
      <c r="P153" s="54">
        <v>45817</v>
      </c>
      <c r="Q153" s="36" t="s">
        <v>61</v>
      </c>
      <c r="R153" s="207" t="s">
        <v>61</v>
      </c>
      <c r="S153" s="55" t="s">
        <v>481</v>
      </c>
      <c r="T153" s="204" t="str">
        <f t="shared" si="19"/>
        <v>-</v>
      </c>
      <c r="U153" s="204" t="str">
        <f t="shared" si="19"/>
        <v>-</v>
      </c>
      <c r="V153" s="205" t="str">
        <f t="shared" si="19"/>
        <v>&lt;25</v>
      </c>
      <c r="W153" s="42"/>
    </row>
    <row r="154" spans="1:23" x14ac:dyDescent="0.4">
      <c r="A154" s="17">
        <f t="shared" si="18"/>
        <v>148</v>
      </c>
      <c r="B154" s="34" t="s">
        <v>248</v>
      </c>
      <c r="C154" s="219" t="s">
        <v>248</v>
      </c>
      <c r="D154" s="36" t="s">
        <v>61</v>
      </c>
      <c r="E154" s="34" t="s">
        <v>61</v>
      </c>
      <c r="F154" s="35" t="s">
        <v>484</v>
      </c>
      <c r="G154" s="22" t="s">
        <v>64</v>
      </c>
      <c r="H154" s="122" t="s">
        <v>479</v>
      </c>
      <c r="I154" s="17" t="s">
        <v>485</v>
      </c>
      <c r="J154" s="34"/>
      <c r="K154" s="34" t="s">
        <v>102</v>
      </c>
      <c r="L154" s="42" t="s">
        <v>42</v>
      </c>
      <c r="M154" s="34" t="s">
        <v>248</v>
      </c>
      <c r="N154" s="38" t="s">
        <v>62</v>
      </c>
      <c r="O154" s="39">
        <v>45812</v>
      </c>
      <c r="P154" s="40">
        <v>45817</v>
      </c>
      <c r="Q154" s="36" t="s">
        <v>61</v>
      </c>
      <c r="R154" s="34" t="s">
        <v>61</v>
      </c>
      <c r="S154" s="41" t="s">
        <v>481</v>
      </c>
      <c r="T154" s="204" t="str">
        <f t="shared" si="19"/>
        <v>-</v>
      </c>
      <c r="U154" s="204" t="str">
        <f t="shared" si="19"/>
        <v>-</v>
      </c>
      <c r="V154" s="205" t="str">
        <f t="shared" si="19"/>
        <v>&lt;25</v>
      </c>
      <c r="W154" s="42"/>
    </row>
    <row r="155" spans="1:23" x14ac:dyDescent="0.4">
      <c r="A155" s="17">
        <f t="shared" si="18"/>
        <v>149</v>
      </c>
      <c r="B155" s="34" t="s">
        <v>248</v>
      </c>
      <c r="C155" s="219" t="s">
        <v>248</v>
      </c>
      <c r="D155" s="36" t="s">
        <v>61</v>
      </c>
      <c r="E155" s="34" t="s">
        <v>61</v>
      </c>
      <c r="F155" s="35" t="s">
        <v>484</v>
      </c>
      <c r="G155" s="22" t="s">
        <v>64</v>
      </c>
      <c r="H155" s="122" t="s">
        <v>479</v>
      </c>
      <c r="I155" s="17" t="s">
        <v>486</v>
      </c>
      <c r="J155" s="34"/>
      <c r="K155" s="34" t="s">
        <v>102</v>
      </c>
      <c r="L155" s="42" t="s">
        <v>42</v>
      </c>
      <c r="M155" s="34" t="s">
        <v>248</v>
      </c>
      <c r="N155" s="38" t="s">
        <v>62</v>
      </c>
      <c r="O155" s="39">
        <v>45812</v>
      </c>
      <c r="P155" s="40">
        <v>45817</v>
      </c>
      <c r="Q155" s="36" t="s">
        <v>61</v>
      </c>
      <c r="R155" s="34" t="s">
        <v>61</v>
      </c>
      <c r="S155" s="41" t="s">
        <v>481</v>
      </c>
      <c r="T155" s="204" t="str">
        <f t="shared" si="19"/>
        <v>-</v>
      </c>
      <c r="U155" s="204" t="str">
        <f t="shared" si="19"/>
        <v>-</v>
      </c>
      <c r="V155" s="205" t="str">
        <f t="shared" si="19"/>
        <v>&lt;25</v>
      </c>
      <c r="W155" s="42"/>
    </row>
    <row r="156" spans="1:23" x14ac:dyDescent="0.4">
      <c r="A156" s="17">
        <f t="shared" si="18"/>
        <v>150</v>
      </c>
      <c r="B156" s="34" t="s">
        <v>248</v>
      </c>
      <c r="C156" s="219" t="s">
        <v>248</v>
      </c>
      <c r="D156" s="36" t="s">
        <v>61</v>
      </c>
      <c r="E156" s="34" t="s">
        <v>61</v>
      </c>
      <c r="F156" s="35" t="s">
        <v>487</v>
      </c>
      <c r="G156" s="22" t="s">
        <v>64</v>
      </c>
      <c r="H156" s="122" t="s">
        <v>479</v>
      </c>
      <c r="I156" s="17" t="s">
        <v>488</v>
      </c>
      <c r="J156" s="34"/>
      <c r="K156" s="34" t="s">
        <v>102</v>
      </c>
      <c r="L156" s="42" t="s">
        <v>42</v>
      </c>
      <c r="M156" s="34" t="s">
        <v>248</v>
      </c>
      <c r="N156" s="38" t="s">
        <v>62</v>
      </c>
      <c r="O156" s="39">
        <v>45811</v>
      </c>
      <c r="P156" s="40">
        <v>45817</v>
      </c>
      <c r="Q156" s="36" t="s">
        <v>61</v>
      </c>
      <c r="R156" s="34" t="s">
        <v>61</v>
      </c>
      <c r="S156" s="41" t="s">
        <v>481</v>
      </c>
      <c r="T156" s="204" t="str">
        <f t="shared" si="19"/>
        <v>-</v>
      </c>
      <c r="U156" s="204" t="str">
        <f t="shared" si="19"/>
        <v>-</v>
      </c>
      <c r="V156" s="205" t="str">
        <f t="shared" si="19"/>
        <v>&lt;25</v>
      </c>
      <c r="W156" s="42"/>
    </row>
    <row r="157" spans="1:23" x14ac:dyDescent="0.4">
      <c r="A157" s="17">
        <f t="shared" si="18"/>
        <v>151</v>
      </c>
      <c r="B157" s="34" t="s">
        <v>248</v>
      </c>
      <c r="C157" s="219" t="s">
        <v>248</v>
      </c>
      <c r="D157" s="36" t="s">
        <v>61</v>
      </c>
      <c r="E157" s="34" t="s">
        <v>61</v>
      </c>
      <c r="F157" s="35" t="s">
        <v>482</v>
      </c>
      <c r="G157" s="22" t="s">
        <v>64</v>
      </c>
      <c r="H157" s="122" t="s">
        <v>479</v>
      </c>
      <c r="I157" s="17" t="s">
        <v>489</v>
      </c>
      <c r="J157" s="34"/>
      <c r="K157" s="34" t="s">
        <v>102</v>
      </c>
      <c r="L157" s="42" t="s">
        <v>42</v>
      </c>
      <c r="M157" s="34" t="s">
        <v>248</v>
      </c>
      <c r="N157" s="38" t="s">
        <v>62</v>
      </c>
      <c r="O157" s="39">
        <v>45811</v>
      </c>
      <c r="P157" s="40">
        <v>45817</v>
      </c>
      <c r="Q157" s="36" t="s">
        <v>61</v>
      </c>
      <c r="R157" s="34" t="s">
        <v>61</v>
      </c>
      <c r="S157" s="41" t="s">
        <v>481</v>
      </c>
      <c r="T157" s="204" t="str">
        <f t="shared" si="19"/>
        <v>-</v>
      </c>
      <c r="U157" s="204" t="str">
        <f t="shared" si="19"/>
        <v>-</v>
      </c>
      <c r="V157" s="205" t="str">
        <f t="shared" si="19"/>
        <v>&lt;25</v>
      </c>
      <c r="W157" s="42"/>
    </row>
    <row r="158" spans="1:23" x14ac:dyDescent="0.4">
      <c r="A158" s="17">
        <f t="shared" si="18"/>
        <v>152</v>
      </c>
      <c r="B158" s="34" t="s">
        <v>248</v>
      </c>
      <c r="C158" s="219" t="s">
        <v>248</v>
      </c>
      <c r="D158" s="36" t="s">
        <v>61</v>
      </c>
      <c r="E158" s="34" t="s">
        <v>61</v>
      </c>
      <c r="F158" s="35" t="s">
        <v>482</v>
      </c>
      <c r="G158" s="22" t="s">
        <v>64</v>
      </c>
      <c r="H158" s="122" t="s">
        <v>479</v>
      </c>
      <c r="I158" s="17" t="s">
        <v>489</v>
      </c>
      <c r="J158" s="34"/>
      <c r="K158" s="34" t="s">
        <v>102</v>
      </c>
      <c r="L158" s="42" t="s">
        <v>42</v>
      </c>
      <c r="M158" s="34" t="s">
        <v>248</v>
      </c>
      <c r="N158" s="38" t="s">
        <v>62</v>
      </c>
      <c r="O158" s="39">
        <v>45811</v>
      </c>
      <c r="P158" s="40">
        <v>45817</v>
      </c>
      <c r="Q158" s="36" t="s">
        <v>61</v>
      </c>
      <c r="R158" s="34" t="s">
        <v>61</v>
      </c>
      <c r="S158" s="41" t="s">
        <v>481</v>
      </c>
      <c r="T158" s="204" t="str">
        <f t="shared" si="19"/>
        <v>-</v>
      </c>
      <c r="U158" s="204" t="str">
        <f t="shared" si="19"/>
        <v>-</v>
      </c>
      <c r="V158" s="205" t="str">
        <f t="shared" si="19"/>
        <v>&lt;25</v>
      </c>
      <c r="W158" s="42"/>
    </row>
    <row r="159" spans="1:23" x14ac:dyDescent="0.4">
      <c r="A159" s="17">
        <f t="shared" si="18"/>
        <v>153</v>
      </c>
      <c r="B159" s="34" t="s">
        <v>248</v>
      </c>
      <c r="C159" s="219" t="s">
        <v>248</v>
      </c>
      <c r="D159" s="36" t="s">
        <v>61</v>
      </c>
      <c r="E159" s="34" t="s">
        <v>61</v>
      </c>
      <c r="F159" s="35" t="s">
        <v>487</v>
      </c>
      <c r="G159" s="22" t="s">
        <v>64</v>
      </c>
      <c r="H159" s="122" t="s">
        <v>479</v>
      </c>
      <c r="I159" s="17" t="s">
        <v>490</v>
      </c>
      <c r="J159" s="34"/>
      <c r="K159" s="34" t="s">
        <v>102</v>
      </c>
      <c r="L159" s="42" t="s">
        <v>42</v>
      </c>
      <c r="M159" s="34" t="s">
        <v>248</v>
      </c>
      <c r="N159" s="38" t="s">
        <v>62</v>
      </c>
      <c r="O159" s="39">
        <v>45811</v>
      </c>
      <c r="P159" s="40">
        <v>45818</v>
      </c>
      <c r="Q159" s="36" t="s">
        <v>61</v>
      </c>
      <c r="R159" s="34" t="s">
        <v>61</v>
      </c>
      <c r="S159" s="41" t="s">
        <v>481</v>
      </c>
      <c r="T159" s="204" t="str">
        <f t="shared" si="19"/>
        <v>-</v>
      </c>
      <c r="U159" s="204" t="str">
        <f t="shared" si="19"/>
        <v>-</v>
      </c>
      <c r="V159" s="205" t="str">
        <f t="shared" si="19"/>
        <v>&lt;25</v>
      </c>
      <c r="W159" s="42"/>
    </row>
    <row r="160" spans="1:23" x14ac:dyDescent="0.4">
      <c r="A160" s="17">
        <f t="shared" si="18"/>
        <v>154</v>
      </c>
      <c r="B160" s="34" t="s">
        <v>248</v>
      </c>
      <c r="C160" s="219" t="s">
        <v>248</v>
      </c>
      <c r="D160" s="36" t="s">
        <v>61</v>
      </c>
      <c r="E160" s="34" t="s">
        <v>61</v>
      </c>
      <c r="F160" s="35" t="s">
        <v>487</v>
      </c>
      <c r="G160" s="22" t="s">
        <v>64</v>
      </c>
      <c r="H160" s="122" t="s">
        <v>479</v>
      </c>
      <c r="I160" s="17" t="s">
        <v>491</v>
      </c>
      <c r="J160" s="34"/>
      <c r="K160" s="34" t="s">
        <v>102</v>
      </c>
      <c r="L160" s="42" t="s">
        <v>42</v>
      </c>
      <c r="M160" s="34" t="s">
        <v>248</v>
      </c>
      <c r="N160" s="38" t="s">
        <v>62</v>
      </c>
      <c r="O160" s="39">
        <v>45811</v>
      </c>
      <c r="P160" s="40">
        <v>45818</v>
      </c>
      <c r="Q160" s="36" t="s">
        <v>61</v>
      </c>
      <c r="R160" s="34" t="s">
        <v>61</v>
      </c>
      <c r="S160" s="41" t="s">
        <v>481</v>
      </c>
      <c r="T160" s="204" t="str">
        <f t="shared" si="19"/>
        <v>-</v>
      </c>
      <c r="U160" s="204" t="str">
        <f t="shared" si="19"/>
        <v>-</v>
      </c>
      <c r="V160" s="205" t="str">
        <f t="shared" si="19"/>
        <v>&lt;25</v>
      </c>
      <c r="W160" s="42"/>
    </row>
    <row r="161" spans="1:23" x14ac:dyDescent="0.4">
      <c r="A161" s="17">
        <f t="shared" si="18"/>
        <v>155</v>
      </c>
      <c r="B161" s="34" t="s">
        <v>248</v>
      </c>
      <c r="C161" s="219" t="s">
        <v>248</v>
      </c>
      <c r="D161" s="36" t="s">
        <v>61</v>
      </c>
      <c r="E161" s="34" t="s">
        <v>61</v>
      </c>
      <c r="F161" s="35" t="s">
        <v>492</v>
      </c>
      <c r="G161" s="22" t="s">
        <v>64</v>
      </c>
      <c r="H161" s="122" t="s">
        <v>479</v>
      </c>
      <c r="I161" s="17" t="s">
        <v>493</v>
      </c>
      <c r="J161" s="34"/>
      <c r="K161" s="34" t="s">
        <v>102</v>
      </c>
      <c r="L161" s="42" t="s">
        <v>42</v>
      </c>
      <c r="M161" s="34" t="s">
        <v>248</v>
      </c>
      <c r="N161" s="38" t="s">
        <v>62</v>
      </c>
      <c r="O161" s="39">
        <v>45811</v>
      </c>
      <c r="P161" s="40">
        <v>45818</v>
      </c>
      <c r="Q161" s="36" t="s">
        <v>61</v>
      </c>
      <c r="R161" s="34" t="s">
        <v>61</v>
      </c>
      <c r="S161" s="41" t="s">
        <v>481</v>
      </c>
      <c r="T161" s="204" t="str">
        <f t="shared" ref="T161:V164" si="20">Q161</f>
        <v>-</v>
      </c>
      <c r="U161" s="204" t="str">
        <f t="shared" si="20"/>
        <v>-</v>
      </c>
      <c r="V161" s="205" t="str">
        <f t="shared" si="20"/>
        <v>&lt;25</v>
      </c>
      <c r="W161" s="42"/>
    </row>
    <row r="162" spans="1:23" x14ac:dyDescent="0.4">
      <c r="A162" s="17">
        <f t="shared" si="18"/>
        <v>156</v>
      </c>
      <c r="B162" s="34" t="s">
        <v>248</v>
      </c>
      <c r="C162" s="219" t="s">
        <v>248</v>
      </c>
      <c r="D162" s="36" t="s">
        <v>61</v>
      </c>
      <c r="E162" s="34" t="s">
        <v>61</v>
      </c>
      <c r="F162" s="35" t="s">
        <v>494</v>
      </c>
      <c r="G162" s="22" t="s">
        <v>64</v>
      </c>
      <c r="H162" s="122" t="s">
        <v>495</v>
      </c>
      <c r="I162" s="17" t="s">
        <v>496</v>
      </c>
      <c r="J162" s="34"/>
      <c r="K162" s="34" t="s">
        <v>102</v>
      </c>
      <c r="L162" s="42" t="s">
        <v>42</v>
      </c>
      <c r="M162" s="34" t="s">
        <v>248</v>
      </c>
      <c r="N162" s="38" t="s">
        <v>62</v>
      </c>
      <c r="O162" s="39">
        <v>45812</v>
      </c>
      <c r="P162" s="40">
        <v>45818</v>
      </c>
      <c r="Q162" s="36" t="s">
        <v>61</v>
      </c>
      <c r="R162" s="34" t="s">
        <v>61</v>
      </c>
      <c r="S162" s="41" t="s">
        <v>481</v>
      </c>
      <c r="T162" s="204" t="str">
        <f t="shared" si="20"/>
        <v>-</v>
      </c>
      <c r="U162" s="204" t="str">
        <f t="shared" si="20"/>
        <v>-</v>
      </c>
      <c r="V162" s="205" t="str">
        <f t="shared" si="20"/>
        <v>&lt;25</v>
      </c>
      <c r="W162" s="42"/>
    </row>
    <row r="163" spans="1:23" x14ac:dyDescent="0.4">
      <c r="A163" s="17">
        <f t="shared" si="18"/>
        <v>157</v>
      </c>
      <c r="B163" s="34" t="s">
        <v>248</v>
      </c>
      <c r="C163" s="219" t="s">
        <v>248</v>
      </c>
      <c r="D163" s="36" t="s">
        <v>61</v>
      </c>
      <c r="E163" s="34" t="s">
        <v>61</v>
      </c>
      <c r="F163" s="35" t="s">
        <v>494</v>
      </c>
      <c r="G163" s="22" t="s">
        <v>64</v>
      </c>
      <c r="H163" s="122" t="s">
        <v>479</v>
      </c>
      <c r="I163" s="17" t="s">
        <v>497</v>
      </c>
      <c r="J163" s="34"/>
      <c r="K163" s="34" t="s">
        <v>102</v>
      </c>
      <c r="L163" s="42" t="s">
        <v>42</v>
      </c>
      <c r="M163" s="34" t="s">
        <v>248</v>
      </c>
      <c r="N163" s="38" t="s">
        <v>62</v>
      </c>
      <c r="O163" s="39">
        <v>45812</v>
      </c>
      <c r="P163" s="40">
        <v>45818</v>
      </c>
      <c r="Q163" s="36" t="s">
        <v>61</v>
      </c>
      <c r="R163" s="34" t="s">
        <v>61</v>
      </c>
      <c r="S163" s="41" t="s">
        <v>481</v>
      </c>
      <c r="T163" s="204" t="str">
        <f t="shared" si="20"/>
        <v>-</v>
      </c>
      <c r="U163" s="204" t="str">
        <f t="shared" si="20"/>
        <v>-</v>
      </c>
      <c r="V163" s="205" t="str">
        <f t="shared" si="20"/>
        <v>&lt;25</v>
      </c>
      <c r="W163" s="42"/>
    </row>
    <row r="164" spans="1:23" x14ac:dyDescent="0.4">
      <c r="A164" s="17">
        <f t="shared" si="18"/>
        <v>158</v>
      </c>
      <c r="B164" s="34" t="s">
        <v>248</v>
      </c>
      <c r="C164" s="21" t="s">
        <v>248</v>
      </c>
      <c r="D164" s="36" t="s">
        <v>61</v>
      </c>
      <c r="E164" s="34" t="s">
        <v>61</v>
      </c>
      <c r="F164" s="35" t="s">
        <v>494</v>
      </c>
      <c r="G164" s="22" t="s">
        <v>64</v>
      </c>
      <c r="H164" s="122" t="s">
        <v>479</v>
      </c>
      <c r="I164" s="17" t="s">
        <v>497</v>
      </c>
      <c r="J164" s="34"/>
      <c r="K164" s="34" t="s">
        <v>102</v>
      </c>
      <c r="L164" s="42" t="s">
        <v>42</v>
      </c>
      <c r="M164" s="34" t="s">
        <v>248</v>
      </c>
      <c r="N164" s="38" t="s">
        <v>62</v>
      </c>
      <c r="O164" s="39">
        <v>45812</v>
      </c>
      <c r="P164" s="40">
        <v>45818</v>
      </c>
      <c r="Q164" s="36" t="s">
        <v>61</v>
      </c>
      <c r="R164" s="34" t="s">
        <v>61</v>
      </c>
      <c r="S164" s="41" t="s">
        <v>481</v>
      </c>
      <c r="T164" s="204" t="str">
        <f t="shared" si="20"/>
        <v>-</v>
      </c>
      <c r="U164" s="204" t="str">
        <f t="shared" si="20"/>
        <v>-</v>
      </c>
      <c r="V164" s="205" t="str">
        <f t="shared" si="20"/>
        <v>&lt;25</v>
      </c>
      <c r="W164" s="42"/>
    </row>
    <row r="165" spans="1:23" x14ac:dyDescent="0.4">
      <c r="A165" s="17">
        <f t="shared" si="18"/>
        <v>159</v>
      </c>
      <c r="B165" s="44" t="s">
        <v>498</v>
      </c>
      <c r="C165" s="50" t="s">
        <v>498</v>
      </c>
      <c r="D165" s="220" t="s">
        <v>499</v>
      </c>
      <c r="E165" s="221" t="s">
        <v>61</v>
      </c>
      <c r="F165" s="222" t="s">
        <v>61</v>
      </c>
      <c r="G165" s="223" t="s">
        <v>139</v>
      </c>
      <c r="H165" s="220" t="s">
        <v>500</v>
      </c>
      <c r="I165" s="224" t="s">
        <v>501</v>
      </c>
      <c r="J165" s="221" t="s">
        <v>61</v>
      </c>
      <c r="K165" s="221" t="s">
        <v>61</v>
      </c>
      <c r="L165" s="222" t="s">
        <v>91</v>
      </c>
      <c r="M165" s="220" t="s">
        <v>502</v>
      </c>
      <c r="N165" s="225" t="s">
        <v>62</v>
      </c>
      <c r="O165" s="226" t="s">
        <v>503</v>
      </c>
      <c r="P165" s="225" t="s">
        <v>503</v>
      </c>
      <c r="Q165" s="220" t="s">
        <v>72</v>
      </c>
      <c r="R165" s="221" t="s">
        <v>72</v>
      </c>
      <c r="S165" s="221" t="s">
        <v>504</v>
      </c>
      <c r="T165" s="32" t="s">
        <v>72</v>
      </c>
      <c r="U165" s="32" t="s">
        <v>72</v>
      </c>
      <c r="V165" s="33" t="s">
        <v>504</v>
      </c>
      <c r="W165" s="50"/>
    </row>
    <row r="166" spans="1:23" x14ac:dyDescent="0.4">
      <c r="A166" s="17">
        <f t="shared" si="18"/>
        <v>160</v>
      </c>
      <c r="B166" s="44" t="s">
        <v>498</v>
      </c>
      <c r="C166" s="50" t="s">
        <v>498</v>
      </c>
      <c r="D166" s="220" t="s">
        <v>499</v>
      </c>
      <c r="E166" s="221" t="s">
        <v>61</v>
      </c>
      <c r="F166" s="222" t="s">
        <v>61</v>
      </c>
      <c r="G166" s="223" t="s">
        <v>139</v>
      </c>
      <c r="H166" s="220" t="s">
        <v>500</v>
      </c>
      <c r="I166" s="224" t="s">
        <v>501</v>
      </c>
      <c r="J166" s="221" t="s">
        <v>61</v>
      </c>
      <c r="K166" s="34" t="s">
        <v>61</v>
      </c>
      <c r="L166" s="222" t="s">
        <v>91</v>
      </c>
      <c r="M166" s="220" t="s">
        <v>502</v>
      </c>
      <c r="N166" s="225" t="s">
        <v>62</v>
      </c>
      <c r="O166" s="226" t="s">
        <v>503</v>
      </c>
      <c r="P166" s="225" t="s">
        <v>503</v>
      </c>
      <c r="Q166" s="220" t="s">
        <v>61</v>
      </c>
      <c r="R166" s="221" t="s">
        <v>61</v>
      </c>
      <c r="S166" s="221" t="s">
        <v>504</v>
      </c>
      <c r="T166" s="32" t="s">
        <v>61</v>
      </c>
      <c r="U166" s="32" t="s">
        <v>61</v>
      </c>
      <c r="V166" s="33" t="s">
        <v>504</v>
      </c>
      <c r="W166" s="50"/>
    </row>
    <row r="167" spans="1:23" x14ac:dyDescent="0.4">
      <c r="A167" s="17">
        <f t="shared" si="18"/>
        <v>161</v>
      </c>
      <c r="B167" s="44" t="s">
        <v>498</v>
      </c>
      <c r="C167" s="50" t="s">
        <v>498</v>
      </c>
      <c r="D167" s="220" t="s">
        <v>499</v>
      </c>
      <c r="E167" s="221" t="s">
        <v>61</v>
      </c>
      <c r="F167" s="222" t="s">
        <v>61</v>
      </c>
      <c r="G167" s="223" t="s">
        <v>139</v>
      </c>
      <c r="H167" s="220" t="s">
        <v>500</v>
      </c>
      <c r="I167" s="224" t="s">
        <v>501</v>
      </c>
      <c r="J167" s="221" t="s">
        <v>61</v>
      </c>
      <c r="K167" s="34" t="s">
        <v>61</v>
      </c>
      <c r="L167" s="222" t="s">
        <v>91</v>
      </c>
      <c r="M167" s="220" t="s">
        <v>502</v>
      </c>
      <c r="N167" s="225" t="s">
        <v>62</v>
      </c>
      <c r="O167" s="226" t="s">
        <v>503</v>
      </c>
      <c r="P167" s="225" t="s">
        <v>503</v>
      </c>
      <c r="Q167" s="220" t="s">
        <v>61</v>
      </c>
      <c r="R167" s="221" t="s">
        <v>61</v>
      </c>
      <c r="S167" s="221" t="s">
        <v>504</v>
      </c>
      <c r="T167" s="32" t="s">
        <v>61</v>
      </c>
      <c r="U167" s="32" t="s">
        <v>61</v>
      </c>
      <c r="V167" s="33" t="s">
        <v>504</v>
      </c>
      <c r="W167" s="50"/>
    </row>
    <row r="168" spans="1:23" x14ac:dyDescent="0.4">
      <c r="A168" s="17">
        <f t="shared" si="18"/>
        <v>162</v>
      </c>
      <c r="B168" s="44" t="s">
        <v>498</v>
      </c>
      <c r="C168" s="50" t="s">
        <v>498</v>
      </c>
      <c r="D168" s="227" t="s">
        <v>499</v>
      </c>
      <c r="E168" s="221" t="s">
        <v>61</v>
      </c>
      <c r="F168" s="222" t="s">
        <v>61</v>
      </c>
      <c r="G168" s="223" t="s">
        <v>139</v>
      </c>
      <c r="H168" s="220" t="s">
        <v>500</v>
      </c>
      <c r="I168" s="224" t="s">
        <v>501</v>
      </c>
      <c r="J168" s="221" t="s">
        <v>61</v>
      </c>
      <c r="K168" s="34" t="s">
        <v>61</v>
      </c>
      <c r="L168" s="222" t="s">
        <v>91</v>
      </c>
      <c r="M168" s="220" t="s">
        <v>502</v>
      </c>
      <c r="N168" s="225" t="s">
        <v>62</v>
      </c>
      <c r="O168" s="226" t="s">
        <v>503</v>
      </c>
      <c r="P168" s="225" t="s">
        <v>503</v>
      </c>
      <c r="Q168" s="220" t="s">
        <v>61</v>
      </c>
      <c r="R168" s="221" t="s">
        <v>61</v>
      </c>
      <c r="S168" s="221" t="s">
        <v>504</v>
      </c>
      <c r="T168" s="32" t="s">
        <v>61</v>
      </c>
      <c r="U168" s="32" t="s">
        <v>61</v>
      </c>
      <c r="V168" s="33" t="s">
        <v>504</v>
      </c>
      <c r="W168" s="50"/>
    </row>
    <row r="169" spans="1:23" x14ac:dyDescent="0.4">
      <c r="A169" s="17">
        <f t="shared" si="18"/>
        <v>163</v>
      </c>
      <c r="B169" s="44" t="s">
        <v>498</v>
      </c>
      <c r="C169" s="42" t="s">
        <v>498</v>
      </c>
      <c r="D169" s="227" t="s">
        <v>499</v>
      </c>
      <c r="E169" s="221" t="s">
        <v>61</v>
      </c>
      <c r="F169" s="222" t="s">
        <v>61</v>
      </c>
      <c r="G169" s="223" t="s">
        <v>139</v>
      </c>
      <c r="H169" s="220" t="s">
        <v>500</v>
      </c>
      <c r="I169" s="224" t="s">
        <v>501</v>
      </c>
      <c r="J169" s="221" t="s">
        <v>61</v>
      </c>
      <c r="K169" s="34" t="s">
        <v>61</v>
      </c>
      <c r="L169" s="222" t="s">
        <v>91</v>
      </c>
      <c r="M169" s="220" t="s">
        <v>502</v>
      </c>
      <c r="N169" s="225" t="s">
        <v>62</v>
      </c>
      <c r="O169" s="226" t="s">
        <v>503</v>
      </c>
      <c r="P169" s="225" t="s">
        <v>503</v>
      </c>
      <c r="Q169" s="220" t="s">
        <v>61</v>
      </c>
      <c r="R169" s="221" t="s">
        <v>61</v>
      </c>
      <c r="S169" s="221" t="s">
        <v>504</v>
      </c>
      <c r="T169" s="32" t="s">
        <v>61</v>
      </c>
      <c r="U169" s="32" t="s">
        <v>61</v>
      </c>
      <c r="V169" s="33" t="s">
        <v>504</v>
      </c>
      <c r="W169" s="50"/>
    </row>
    <row r="170" spans="1:23" ht="37.5" x14ac:dyDescent="0.4">
      <c r="A170" s="17">
        <f t="shared" si="18"/>
        <v>164</v>
      </c>
      <c r="B170" s="44" t="s">
        <v>498</v>
      </c>
      <c r="C170" s="50" t="s">
        <v>498</v>
      </c>
      <c r="D170" s="220" t="s">
        <v>85</v>
      </c>
      <c r="E170" s="221" t="s">
        <v>61</v>
      </c>
      <c r="F170" s="222" t="s">
        <v>505</v>
      </c>
      <c r="G170" s="223" t="s">
        <v>89</v>
      </c>
      <c r="H170" s="220" t="s">
        <v>234</v>
      </c>
      <c r="I170" s="224" t="s">
        <v>506</v>
      </c>
      <c r="J170" s="221" t="s">
        <v>41</v>
      </c>
      <c r="K170" s="221" t="s">
        <v>61</v>
      </c>
      <c r="L170" s="222" t="s">
        <v>507</v>
      </c>
      <c r="M170" s="220" t="s">
        <v>508</v>
      </c>
      <c r="N170" s="225" t="s">
        <v>62</v>
      </c>
      <c r="O170" s="226">
        <v>45827</v>
      </c>
      <c r="P170" s="225">
        <v>45827</v>
      </c>
      <c r="Q170" s="220" t="s">
        <v>72</v>
      </c>
      <c r="R170" s="221" t="s">
        <v>72</v>
      </c>
      <c r="S170" s="221" t="s">
        <v>509</v>
      </c>
      <c r="T170" s="32" t="s">
        <v>72</v>
      </c>
      <c r="U170" s="32" t="s">
        <v>72</v>
      </c>
      <c r="V170" s="33" t="s">
        <v>509</v>
      </c>
      <c r="W170" s="50"/>
    </row>
    <row r="171" spans="1:23" ht="37.5" x14ac:dyDescent="0.4">
      <c r="A171" s="17">
        <f t="shared" si="18"/>
        <v>165</v>
      </c>
      <c r="B171" s="44" t="s">
        <v>498</v>
      </c>
      <c r="C171" s="50" t="s">
        <v>498</v>
      </c>
      <c r="D171" s="220" t="s">
        <v>69</v>
      </c>
      <c r="E171" s="221" t="s">
        <v>61</v>
      </c>
      <c r="F171" s="222" t="s">
        <v>290</v>
      </c>
      <c r="G171" s="223" t="s">
        <v>89</v>
      </c>
      <c r="H171" s="220" t="s">
        <v>234</v>
      </c>
      <c r="I171" s="224" t="s">
        <v>510</v>
      </c>
      <c r="J171" s="221" t="s">
        <v>41</v>
      </c>
      <c r="K171" s="34" t="s">
        <v>61</v>
      </c>
      <c r="L171" s="222" t="s">
        <v>507</v>
      </c>
      <c r="M171" s="220" t="s">
        <v>508</v>
      </c>
      <c r="N171" s="225" t="s">
        <v>62</v>
      </c>
      <c r="O171" s="226">
        <v>45827</v>
      </c>
      <c r="P171" s="225">
        <v>45827</v>
      </c>
      <c r="Q171" s="220" t="s">
        <v>61</v>
      </c>
      <c r="R171" s="221" t="s">
        <v>61</v>
      </c>
      <c r="S171" s="221" t="s">
        <v>509</v>
      </c>
      <c r="T171" s="32" t="s">
        <v>61</v>
      </c>
      <c r="U171" s="32" t="s">
        <v>61</v>
      </c>
      <c r="V171" s="33" t="s">
        <v>509</v>
      </c>
      <c r="W171" s="50"/>
    </row>
    <row r="172" spans="1:23" ht="37.5" x14ac:dyDescent="0.4">
      <c r="A172" s="17">
        <f t="shared" si="18"/>
        <v>166</v>
      </c>
      <c r="B172" s="44" t="s">
        <v>498</v>
      </c>
      <c r="C172" s="50" t="s">
        <v>498</v>
      </c>
      <c r="D172" s="220" t="s">
        <v>511</v>
      </c>
      <c r="E172" s="221" t="s">
        <v>61</v>
      </c>
      <c r="F172" s="222" t="s">
        <v>512</v>
      </c>
      <c r="G172" s="223" t="s">
        <v>89</v>
      </c>
      <c r="H172" s="220" t="s">
        <v>234</v>
      </c>
      <c r="I172" s="224" t="s">
        <v>513</v>
      </c>
      <c r="J172" s="221" t="s">
        <v>41</v>
      </c>
      <c r="K172" s="34" t="s">
        <v>61</v>
      </c>
      <c r="L172" s="222" t="s">
        <v>507</v>
      </c>
      <c r="M172" s="220" t="s">
        <v>508</v>
      </c>
      <c r="N172" s="225" t="s">
        <v>62</v>
      </c>
      <c r="O172" s="226">
        <v>45827</v>
      </c>
      <c r="P172" s="225">
        <v>45827</v>
      </c>
      <c r="Q172" s="220" t="s">
        <v>61</v>
      </c>
      <c r="R172" s="221" t="s">
        <v>61</v>
      </c>
      <c r="S172" s="221" t="s">
        <v>509</v>
      </c>
      <c r="T172" s="32" t="s">
        <v>61</v>
      </c>
      <c r="U172" s="32" t="s">
        <v>61</v>
      </c>
      <c r="V172" s="33" t="s">
        <v>509</v>
      </c>
      <c r="W172" s="50"/>
    </row>
    <row r="173" spans="1:23" ht="37.5" x14ac:dyDescent="0.4">
      <c r="A173" s="17">
        <f t="shared" si="18"/>
        <v>167</v>
      </c>
      <c r="B173" s="44" t="s">
        <v>498</v>
      </c>
      <c r="C173" s="50" t="s">
        <v>498</v>
      </c>
      <c r="D173" s="227" t="s">
        <v>68</v>
      </c>
      <c r="E173" s="221" t="s">
        <v>61</v>
      </c>
      <c r="F173" s="222" t="s">
        <v>514</v>
      </c>
      <c r="G173" s="223" t="s">
        <v>89</v>
      </c>
      <c r="H173" s="220" t="s">
        <v>234</v>
      </c>
      <c r="I173" s="224" t="s">
        <v>107</v>
      </c>
      <c r="J173" s="221" t="s">
        <v>41</v>
      </c>
      <c r="K173" s="34" t="s">
        <v>61</v>
      </c>
      <c r="L173" s="222" t="s">
        <v>507</v>
      </c>
      <c r="M173" s="220" t="s">
        <v>508</v>
      </c>
      <c r="N173" s="225" t="s">
        <v>62</v>
      </c>
      <c r="O173" s="226">
        <v>45827</v>
      </c>
      <c r="P173" s="225">
        <v>45827</v>
      </c>
      <c r="Q173" s="220" t="s">
        <v>61</v>
      </c>
      <c r="R173" s="221" t="s">
        <v>61</v>
      </c>
      <c r="S173" s="221" t="s">
        <v>126</v>
      </c>
      <c r="T173" s="32" t="s">
        <v>61</v>
      </c>
      <c r="U173" s="32" t="s">
        <v>61</v>
      </c>
      <c r="V173" s="33" t="s">
        <v>126</v>
      </c>
      <c r="W173" s="50"/>
    </row>
    <row r="174" spans="1:23" ht="37.5" x14ac:dyDescent="0.4">
      <c r="A174" s="17">
        <f t="shared" si="18"/>
        <v>168</v>
      </c>
      <c r="B174" s="44" t="s">
        <v>498</v>
      </c>
      <c r="C174" s="50" t="s">
        <v>498</v>
      </c>
      <c r="D174" s="227" t="s">
        <v>85</v>
      </c>
      <c r="E174" s="221" t="s">
        <v>61</v>
      </c>
      <c r="F174" s="222" t="s">
        <v>515</v>
      </c>
      <c r="G174" s="223" t="s">
        <v>89</v>
      </c>
      <c r="H174" s="220" t="s">
        <v>234</v>
      </c>
      <c r="I174" s="224" t="s">
        <v>516</v>
      </c>
      <c r="J174" s="221" t="s">
        <v>41</v>
      </c>
      <c r="K174" s="34" t="s">
        <v>61</v>
      </c>
      <c r="L174" s="222" t="s">
        <v>507</v>
      </c>
      <c r="M174" s="220" t="s">
        <v>508</v>
      </c>
      <c r="N174" s="225" t="s">
        <v>62</v>
      </c>
      <c r="O174" s="226">
        <v>45827</v>
      </c>
      <c r="P174" s="225">
        <v>45827</v>
      </c>
      <c r="Q174" s="220" t="s">
        <v>61</v>
      </c>
      <c r="R174" s="221" t="s">
        <v>61</v>
      </c>
      <c r="S174" s="221" t="s">
        <v>126</v>
      </c>
      <c r="T174" s="32" t="s">
        <v>61</v>
      </c>
      <c r="U174" s="32" t="s">
        <v>61</v>
      </c>
      <c r="V174" s="33" t="s">
        <v>126</v>
      </c>
      <c r="W174" s="50"/>
    </row>
    <row r="175" spans="1:23" ht="37.5" x14ac:dyDescent="0.4">
      <c r="A175" s="17">
        <f t="shared" si="18"/>
        <v>169</v>
      </c>
      <c r="B175" s="44" t="s">
        <v>498</v>
      </c>
      <c r="C175" s="50" t="s">
        <v>498</v>
      </c>
      <c r="D175" s="36" t="s">
        <v>517</v>
      </c>
      <c r="E175" s="34" t="s">
        <v>61</v>
      </c>
      <c r="F175" s="35" t="s">
        <v>518</v>
      </c>
      <c r="G175" s="37" t="s">
        <v>89</v>
      </c>
      <c r="H175" s="36" t="s">
        <v>234</v>
      </c>
      <c r="I175" s="17" t="s">
        <v>519</v>
      </c>
      <c r="J175" s="34" t="s">
        <v>41</v>
      </c>
      <c r="K175" s="34" t="s">
        <v>61</v>
      </c>
      <c r="L175" s="222" t="s">
        <v>507</v>
      </c>
      <c r="M175" s="44" t="s">
        <v>508</v>
      </c>
      <c r="N175" s="48" t="s">
        <v>62</v>
      </c>
      <c r="O175" s="191">
        <v>45827</v>
      </c>
      <c r="P175" s="225">
        <v>45827</v>
      </c>
      <c r="Q175" s="220" t="s">
        <v>61</v>
      </c>
      <c r="R175" s="221" t="s">
        <v>61</v>
      </c>
      <c r="S175" s="221" t="s">
        <v>126</v>
      </c>
      <c r="T175" s="32" t="str">
        <f t="shared" ref="T175:U180" si="21">IF(Q175="","",IF(NOT(ISERROR(Q175*1)),ROUNDDOWN(Q175*1,2-INT(LOG(ABS(Q175*1)))),IFERROR("&lt;"&amp;ROUNDDOWN(IF(SUBSTITUTE(Q175,"&lt;","")*1&lt;=50,SUBSTITUTE(Q175,"&lt;","")*1,""),2-INT(LOG(ABS(SUBSTITUTE(Q175,"&lt;","")*1)))),IF(Q175="-",Q175,"入力形式が間違っています"))))</f>
        <v>-</v>
      </c>
      <c r="U175" s="32" t="str">
        <f t="shared" si="21"/>
        <v>-</v>
      </c>
      <c r="V175" s="33" t="str">
        <f t="shared" ref="V175:V180" si="22">IFERROR(IF(AND(T175="",U175=""),"",IF(AND(T175="-",U175="-"),IF(S175="","Cs合計を入力してください",S175),IF(NOT(ISERROR(T175*1+U175*1)),ROUND(T175+U175, 1-INT(LOG(ABS(T175+U175)))),IF(NOT(ISERROR(T175*1)),ROUND(T175, 1-INT(LOG(ABS(T175)))),IF(NOT(ISERROR(U175*1)),ROUND(U175, 1-INT(LOG(ABS(U175)))),IF(ISERROR(T175*1+U175*1),"&lt;"&amp;ROUND(IF(T175="-",0,SUBSTITUTE(T175,"&lt;",""))*1+IF(U175="-",0,SUBSTITUTE(U175,"&lt;",""))*1,1-INT(LOG(ABS(IF(T175="-",0,SUBSTITUTE(T175,"&lt;",""))*1+IF(U175="-",0,SUBSTITUTE(U175,"&lt;",""))*1)))))))))),"入力形式が間違っています")</f>
        <v>&lt;17</v>
      </c>
      <c r="W175" s="50"/>
    </row>
    <row r="176" spans="1:23" x14ac:dyDescent="0.4">
      <c r="A176" s="17">
        <f t="shared" si="18"/>
        <v>170</v>
      </c>
      <c r="B176" s="44" t="s">
        <v>520</v>
      </c>
      <c r="C176" s="65" t="s">
        <v>520</v>
      </c>
      <c r="D176" s="45" t="s">
        <v>521</v>
      </c>
      <c r="E176" s="44" t="s">
        <v>522</v>
      </c>
      <c r="F176" s="65" t="s">
        <v>87</v>
      </c>
      <c r="G176" s="46" t="s">
        <v>58</v>
      </c>
      <c r="H176" s="36" t="s">
        <v>65</v>
      </c>
      <c r="I176" s="47" t="s">
        <v>523</v>
      </c>
      <c r="J176" s="44"/>
      <c r="K176" s="44" t="s">
        <v>524</v>
      </c>
      <c r="L176" s="50" t="s">
        <v>42</v>
      </c>
      <c r="M176" s="44" t="s">
        <v>525</v>
      </c>
      <c r="N176" s="48" t="s">
        <v>33</v>
      </c>
      <c r="O176" s="191">
        <v>45815</v>
      </c>
      <c r="P176" s="192">
        <v>45827</v>
      </c>
      <c r="Q176" s="45" t="s">
        <v>526</v>
      </c>
      <c r="R176" s="44" t="s">
        <v>527</v>
      </c>
      <c r="S176" s="49" t="s">
        <v>528</v>
      </c>
      <c r="T176" s="32" t="str">
        <f t="shared" si="21"/>
        <v>&lt;4.7</v>
      </c>
      <c r="U176" s="32" t="str">
        <f t="shared" si="21"/>
        <v>&lt;3.8</v>
      </c>
      <c r="V176" s="33" t="str">
        <f t="shared" si="22"/>
        <v>&lt;8.5</v>
      </c>
      <c r="W176" s="50" t="str">
        <f t="shared" ref="W176:W178" si="23">IF(ISERROR(V176*1),"",IF(AND(H176="飲料水",V176&gt;=11),"○",IF(AND(H176="牛乳・乳児用食品",V176&gt;=51),"○",IF(AND(H176&lt;&gt;"",V176&gt;=110),"○",""))))</f>
        <v/>
      </c>
    </row>
    <row r="177" spans="1:23" x14ac:dyDescent="0.4">
      <c r="A177" s="17">
        <f t="shared" si="18"/>
        <v>171</v>
      </c>
      <c r="B177" s="44" t="s">
        <v>520</v>
      </c>
      <c r="C177" s="65" t="s">
        <v>520</v>
      </c>
      <c r="D177" s="45" t="s">
        <v>521</v>
      </c>
      <c r="E177" s="34" t="s">
        <v>529</v>
      </c>
      <c r="F177" s="35" t="s">
        <v>87</v>
      </c>
      <c r="G177" s="46" t="s">
        <v>58</v>
      </c>
      <c r="H177" s="36" t="s">
        <v>65</v>
      </c>
      <c r="I177" s="47" t="s">
        <v>530</v>
      </c>
      <c r="J177" s="44"/>
      <c r="K177" s="34" t="s">
        <v>524</v>
      </c>
      <c r="L177" s="50" t="s">
        <v>42</v>
      </c>
      <c r="M177" s="44" t="s">
        <v>525</v>
      </c>
      <c r="N177" s="48" t="s">
        <v>33</v>
      </c>
      <c r="O177" s="191">
        <v>45820</v>
      </c>
      <c r="P177" s="192">
        <v>45827</v>
      </c>
      <c r="Q177" s="36" t="s">
        <v>531</v>
      </c>
      <c r="R177" s="34" t="s">
        <v>526</v>
      </c>
      <c r="S177" s="49" t="s">
        <v>532</v>
      </c>
      <c r="T177" s="32" t="str">
        <f t="shared" si="21"/>
        <v>&lt;5</v>
      </c>
      <c r="U177" s="32" t="str">
        <f t="shared" si="21"/>
        <v>&lt;4.7</v>
      </c>
      <c r="V177" s="33" t="str">
        <f t="shared" si="22"/>
        <v>&lt;9.7</v>
      </c>
      <c r="W177" s="50" t="str">
        <f t="shared" si="23"/>
        <v/>
      </c>
    </row>
    <row r="178" spans="1:23" x14ac:dyDescent="0.4">
      <c r="A178" s="17">
        <f t="shared" si="18"/>
        <v>172</v>
      </c>
      <c r="B178" s="44" t="s">
        <v>520</v>
      </c>
      <c r="C178" s="65" t="s">
        <v>520</v>
      </c>
      <c r="D178" s="45" t="s">
        <v>521</v>
      </c>
      <c r="E178" s="34" t="s">
        <v>533</v>
      </c>
      <c r="F178" s="35" t="s">
        <v>87</v>
      </c>
      <c r="G178" s="46" t="s">
        <v>58</v>
      </c>
      <c r="H178" s="36" t="s">
        <v>65</v>
      </c>
      <c r="I178" s="47" t="s">
        <v>534</v>
      </c>
      <c r="J178" s="44"/>
      <c r="K178" s="34" t="s">
        <v>524</v>
      </c>
      <c r="L178" s="50" t="s">
        <v>42</v>
      </c>
      <c r="M178" s="44" t="s">
        <v>525</v>
      </c>
      <c r="N178" s="48" t="s">
        <v>33</v>
      </c>
      <c r="O178" s="191">
        <v>45820</v>
      </c>
      <c r="P178" s="192">
        <v>45827</v>
      </c>
      <c r="Q178" s="36" t="s">
        <v>535</v>
      </c>
      <c r="R178" s="34" t="s">
        <v>536</v>
      </c>
      <c r="S178" s="49" t="s">
        <v>176</v>
      </c>
      <c r="T178" s="32" t="str">
        <f t="shared" si="21"/>
        <v>&lt;4.1</v>
      </c>
      <c r="U178" s="32" t="str">
        <f t="shared" si="21"/>
        <v>&lt;4.6</v>
      </c>
      <c r="V178" s="33" t="str">
        <f t="shared" si="22"/>
        <v>&lt;8.7</v>
      </c>
      <c r="W178" s="50" t="str">
        <f t="shared" si="23"/>
        <v/>
      </c>
    </row>
    <row r="179" spans="1:23" x14ac:dyDescent="0.4">
      <c r="A179" s="17">
        <f t="shared" si="18"/>
        <v>173</v>
      </c>
      <c r="B179" s="44" t="s">
        <v>537</v>
      </c>
      <c r="C179" s="65" t="s">
        <v>537</v>
      </c>
      <c r="D179" s="45" t="s">
        <v>68</v>
      </c>
      <c r="E179" s="44"/>
      <c r="F179" s="65"/>
      <c r="G179" s="46" t="s">
        <v>64</v>
      </c>
      <c r="H179" s="36" t="s">
        <v>40</v>
      </c>
      <c r="I179" s="47" t="s">
        <v>538</v>
      </c>
      <c r="J179" s="44" t="s">
        <v>41</v>
      </c>
      <c r="K179" s="44"/>
      <c r="L179" s="50" t="s">
        <v>42</v>
      </c>
      <c r="M179" s="44" t="s">
        <v>539</v>
      </c>
      <c r="N179" s="48" t="s">
        <v>33</v>
      </c>
      <c r="O179" s="191">
        <v>45832</v>
      </c>
      <c r="P179" s="192">
        <v>45832</v>
      </c>
      <c r="Q179" s="45" t="s">
        <v>540</v>
      </c>
      <c r="R179" s="44" t="s">
        <v>541</v>
      </c>
      <c r="S179" s="49" t="s">
        <v>542</v>
      </c>
      <c r="T179" s="32" t="str">
        <f t="shared" si="21"/>
        <v>&lt;0.558</v>
      </c>
      <c r="U179" s="32" t="str">
        <f t="shared" si="21"/>
        <v>&lt;0.717</v>
      </c>
      <c r="V179" s="33" t="str">
        <f t="shared" si="22"/>
        <v>&lt;1.3</v>
      </c>
      <c r="W179" s="50" t="s">
        <v>102</v>
      </c>
    </row>
    <row r="180" spans="1:23" x14ac:dyDescent="0.4">
      <c r="A180" s="17">
        <f t="shared" si="18"/>
        <v>174</v>
      </c>
      <c r="B180" s="34" t="s">
        <v>537</v>
      </c>
      <c r="C180" s="35" t="s">
        <v>537</v>
      </c>
      <c r="D180" s="36" t="s">
        <v>68</v>
      </c>
      <c r="E180" s="34"/>
      <c r="F180" s="35"/>
      <c r="G180" s="46" t="s">
        <v>64</v>
      </c>
      <c r="H180" s="36" t="s">
        <v>40</v>
      </c>
      <c r="I180" s="17" t="s">
        <v>543</v>
      </c>
      <c r="J180" s="34" t="s">
        <v>41</v>
      </c>
      <c r="K180" s="34"/>
      <c r="L180" s="42" t="s">
        <v>42</v>
      </c>
      <c r="M180" s="34" t="s">
        <v>539</v>
      </c>
      <c r="N180" s="38" t="s">
        <v>33</v>
      </c>
      <c r="O180" s="39">
        <v>45832</v>
      </c>
      <c r="P180" s="40">
        <v>45832</v>
      </c>
      <c r="Q180" s="36" t="s">
        <v>544</v>
      </c>
      <c r="R180" s="34" t="s">
        <v>545</v>
      </c>
      <c r="S180" s="49" t="s">
        <v>75</v>
      </c>
      <c r="T180" s="32" t="str">
        <f t="shared" si="21"/>
        <v>&lt;0.584</v>
      </c>
      <c r="U180" s="32" t="str">
        <f t="shared" si="21"/>
        <v>&lt;0.593</v>
      </c>
      <c r="V180" s="33" t="str">
        <f t="shared" si="22"/>
        <v>&lt;1.2</v>
      </c>
      <c r="W180" s="50" t="s">
        <v>102</v>
      </c>
    </row>
    <row r="181" spans="1:23" x14ac:dyDescent="0.4">
      <c r="A181" s="17">
        <f t="shared" si="18"/>
        <v>175</v>
      </c>
      <c r="B181" s="44" t="s">
        <v>546</v>
      </c>
      <c r="C181" s="65" t="s">
        <v>546</v>
      </c>
      <c r="D181" s="25" t="s">
        <v>63</v>
      </c>
      <c r="E181" s="194" t="s">
        <v>31</v>
      </c>
      <c r="F181" s="228" t="s">
        <v>31</v>
      </c>
      <c r="G181" s="229" t="s">
        <v>64</v>
      </c>
      <c r="H181" s="25" t="s">
        <v>65</v>
      </c>
      <c r="I181" s="123" t="s">
        <v>547</v>
      </c>
      <c r="J181" s="194" t="s">
        <v>66</v>
      </c>
      <c r="K181" s="194" t="s">
        <v>31</v>
      </c>
      <c r="L181" s="198" t="s">
        <v>42</v>
      </c>
      <c r="M181" s="194" t="s">
        <v>548</v>
      </c>
      <c r="N181" s="199" t="s">
        <v>33</v>
      </c>
      <c r="O181" s="200">
        <v>45792</v>
      </c>
      <c r="P181" s="230">
        <v>45792</v>
      </c>
      <c r="Q181" s="231" t="s">
        <v>549</v>
      </c>
      <c r="R181" s="232" t="s">
        <v>550</v>
      </c>
      <c r="S181" s="233" t="s">
        <v>53</v>
      </c>
      <c r="T181" s="234" t="s">
        <v>549</v>
      </c>
      <c r="U181" s="234" t="s">
        <v>550</v>
      </c>
      <c r="V181" s="235" t="s">
        <v>53</v>
      </c>
      <c r="W181" s="198" t="str">
        <f t="shared" ref="W181:W190" si="24">IF(ISERROR(V181*1),"",IF(AND(H181="飲料水",V181&gt;=11),"○",IF(AND(H181="牛乳・乳児用食品",V181&gt;=51),"○",IF(AND(H181&lt;&gt;"",V181&gt;=110),"○",""))))</f>
        <v/>
      </c>
    </row>
    <row r="182" spans="1:23" x14ac:dyDescent="0.4">
      <c r="A182" s="17">
        <f t="shared" si="18"/>
        <v>176</v>
      </c>
      <c r="B182" s="34" t="s">
        <v>546</v>
      </c>
      <c r="C182" s="34" t="s">
        <v>546</v>
      </c>
      <c r="D182" s="25" t="s">
        <v>63</v>
      </c>
      <c r="E182" s="23" t="s">
        <v>31</v>
      </c>
      <c r="F182" s="24" t="s">
        <v>31</v>
      </c>
      <c r="G182" s="229" t="s">
        <v>64</v>
      </c>
      <c r="H182" s="25" t="s">
        <v>65</v>
      </c>
      <c r="I182" s="27" t="s">
        <v>547</v>
      </c>
      <c r="J182" s="194" t="s">
        <v>66</v>
      </c>
      <c r="K182" s="194" t="s">
        <v>31</v>
      </c>
      <c r="L182" s="198" t="s">
        <v>42</v>
      </c>
      <c r="M182" s="23" t="s">
        <v>548</v>
      </c>
      <c r="N182" s="28" t="s">
        <v>33</v>
      </c>
      <c r="O182" s="200">
        <v>45792</v>
      </c>
      <c r="P182" s="230">
        <v>45792</v>
      </c>
      <c r="Q182" s="236" t="s">
        <v>551</v>
      </c>
      <c r="R182" s="237" t="s">
        <v>552</v>
      </c>
      <c r="S182" s="237" t="s">
        <v>43</v>
      </c>
      <c r="T182" s="234" t="s">
        <v>551</v>
      </c>
      <c r="U182" s="234" t="s">
        <v>552</v>
      </c>
      <c r="V182" s="235" t="s">
        <v>43</v>
      </c>
      <c r="W182" s="198" t="str">
        <f t="shared" si="24"/>
        <v/>
      </c>
    </row>
    <row r="183" spans="1:23" x14ac:dyDescent="0.4">
      <c r="A183" s="17">
        <f t="shared" si="18"/>
        <v>177</v>
      </c>
      <c r="B183" s="34" t="s">
        <v>546</v>
      </c>
      <c r="C183" s="34" t="s">
        <v>546</v>
      </c>
      <c r="D183" s="25" t="s">
        <v>38</v>
      </c>
      <c r="E183" s="23" t="s">
        <v>31</v>
      </c>
      <c r="F183" s="24" t="s">
        <v>31</v>
      </c>
      <c r="G183" s="229" t="s">
        <v>64</v>
      </c>
      <c r="H183" s="25" t="s">
        <v>65</v>
      </c>
      <c r="I183" s="27" t="s">
        <v>553</v>
      </c>
      <c r="J183" s="194" t="s">
        <v>66</v>
      </c>
      <c r="K183" s="194" t="s">
        <v>31</v>
      </c>
      <c r="L183" s="198" t="s">
        <v>42</v>
      </c>
      <c r="M183" s="23" t="s">
        <v>548</v>
      </c>
      <c r="N183" s="28" t="s">
        <v>33</v>
      </c>
      <c r="O183" s="200">
        <v>45792</v>
      </c>
      <c r="P183" s="230">
        <v>45792</v>
      </c>
      <c r="Q183" s="236" t="s">
        <v>551</v>
      </c>
      <c r="R183" s="237" t="s">
        <v>554</v>
      </c>
      <c r="S183" s="237" t="s">
        <v>51</v>
      </c>
      <c r="T183" s="234" t="s">
        <v>551</v>
      </c>
      <c r="U183" s="234" t="s">
        <v>554</v>
      </c>
      <c r="V183" s="235" t="s">
        <v>51</v>
      </c>
      <c r="W183" s="198" t="str">
        <f t="shared" si="24"/>
        <v/>
      </c>
    </row>
    <row r="184" spans="1:23" x14ac:dyDescent="0.4">
      <c r="A184" s="17">
        <f t="shared" si="18"/>
        <v>178</v>
      </c>
      <c r="B184" s="34" t="s">
        <v>546</v>
      </c>
      <c r="C184" s="34" t="s">
        <v>546</v>
      </c>
      <c r="D184" s="25" t="s">
        <v>71</v>
      </c>
      <c r="E184" s="23" t="s">
        <v>31</v>
      </c>
      <c r="F184" s="24" t="s">
        <v>31</v>
      </c>
      <c r="G184" s="229" t="s">
        <v>64</v>
      </c>
      <c r="H184" s="25" t="s">
        <v>65</v>
      </c>
      <c r="I184" s="27" t="s">
        <v>555</v>
      </c>
      <c r="J184" s="194" t="s">
        <v>66</v>
      </c>
      <c r="K184" s="194" t="s">
        <v>31</v>
      </c>
      <c r="L184" s="198" t="s">
        <v>42</v>
      </c>
      <c r="M184" s="23" t="s">
        <v>548</v>
      </c>
      <c r="N184" s="28" t="s">
        <v>33</v>
      </c>
      <c r="O184" s="200">
        <v>45792</v>
      </c>
      <c r="P184" s="230">
        <v>45792</v>
      </c>
      <c r="Q184" s="236" t="s">
        <v>552</v>
      </c>
      <c r="R184" s="237" t="s">
        <v>554</v>
      </c>
      <c r="S184" s="237" t="s">
        <v>55</v>
      </c>
      <c r="T184" s="234" t="s">
        <v>552</v>
      </c>
      <c r="U184" s="238" t="s">
        <v>554</v>
      </c>
      <c r="V184" s="235" t="s">
        <v>55</v>
      </c>
      <c r="W184" s="198" t="str">
        <f t="shared" si="24"/>
        <v/>
      </c>
    </row>
    <row r="185" spans="1:23" x14ac:dyDescent="0.4">
      <c r="A185" s="17">
        <f t="shared" si="18"/>
        <v>179</v>
      </c>
      <c r="B185" s="34" t="s">
        <v>546</v>
      </c>
      <c r="C185" s="34" t="s">
        <v>546</v>
      </c>
      <c r="D185" s="25" t="s">
        <v>68</v>
      </c>
      <c r="E185" s="23" t="s">
        <v>31</v>
      </c>
      <c r="F185" s="24" t="s">
        <v>31</v>
      </c>
      <c r="G185" s="229" t="s">
        <v>64</v>
      </c>
      <c r="H185" s="25" t="s">
        <v>65</v>
      </c>
      <c r="I185" s="27" t="s">
        <v>556</v>
      </c>
      <c r="J185" s="194" t="s">
        <v>557</v>
      </c>
      <c r="K185" s="194" t="s">
        <v>31</v>
      </c>
      <c r="L185" s="198" t="s">
        <v>42</v>
      </c>
      <c r="M185" s="23" t="s">
        <v>548</v>
      </c>
      <c r="N185" s="28" t="s">
        <v>33</v>
      </c>
      <c r="O185" s="200">
        <v>45792</v>
      </c>
      <c r="P185" s="230">
        <v>45792</v>
      </c>
      <c r="Q185" s="236" t="s">
        <v>558</v>
      </c>
      <c r="R185" s="237" t="s">
        <v>554</v>
      </c>
      <c r="S185" s="237" t="s">
        <v>45</v>
      </c>
      <c r="T185" s="234" t="s">
        <v>558</v>
      </c>
      <c r="U185" s="234" t="s">
        <v>554</v>
      </c>
      <c r="V185" s="235" t="s">
        <v>45</v>
      </c>
      <c r="W185" s="198" t="str">
        <f t="shared" si="24"/>
        <v/>
      </c>
    </row>
    <row r="186" spans="1:23" x14ac:dyDescent="0.4">
      <c r="A186" s="17">
        <f t="shared" si="18"/>
        <v>180</v>
      </c>
      <c r="B186" s="34" t="s">
        <v>546</v>
      </c>
      <c r="C186" s="34" t="s">
        <v>546</v>
      </c>
      <c r="D186" s="25" t="s">
        <v>83</v>
      </c>
      <c r="E186" s="23" t="s">
        <v>31</v>
      </c>
      <c r="F186" s="24" t="s">
        <v>31</v>
      </c>
      <c r="G186" s="229" t="s">
        <v>64</v>
      </c>
      <c r="H186" s="25" t="s">
        <v>65</v>
      </c>
      <c r="I186" s="27" t="s">
        <v>559</v>
      </c>
      <c r="J186" s="23" t="s">
        <v>557</v>
      </c>
      <c r="K186" s="23" t="s">
        <v>560</v>
      </c>
      <c r="L186" s="198" t="s">
        <v>42</v>
      </c>
      <c r="M186" s="23" t="s">
        <v>548</v>
      </c>
      <c r="N186" s="28" t="s">
        <v>33</v>
      </c>
      <c r="O186" s="200">
        <v>45799</v>
      </c>
      <c r="P186" s="230">
        <v>45799</v>
      </c>
      <c r="Q186" s="236" t="s">
        <v>549</v>
      </c>
      <c r="R186" s="237" t="s">
        <v>554</v>
      </c>
      <c r="S186" s="237" t="s">
        <v>44</v>
      </c>
      <c r="T186" s="234" t="s">
        <v>549</v>
      </c>
      <c r="U186" s="234" t="s">
        <v>554</v>
      </c>
      <c r="V186" s="235" t="s">
        <v>44</v>
      </c>
      <c r="W186" s="198" t="str">
        <f t="shared" si="24"/>
        <v/>
      </c>
    </row>
    <row r="187" spans="1:23" x14ac:dyDescent="0.4">
      <c r="A187" s="17">
        <f t="shared" si="18"/>
        <v>181</v>
      </c>
      <c r="B187" s="34" t="s">
        <v>546</v>
      </c>
      <c r="C187" s="34" t="s">
        <v>546</v>
      </c>
      <c r="D187" s="25" t="s">
        <v>63</v>
      </c>
      <c r="E187" s="23" t="s">
        <v>31</v>
      </c>
      <c r="F187" s="24" t="s">
        <v>31</v>
      </c>
      <c r="G187" s="229" t="s">
        <v>64</v>
      </c>
      <c r="H187" s="202" t="s">
        <v>65</v>
      </c>
      <c r="I187" s="27" t="s">
        <v>561</v>
      </c>
      <c r="J187" s="23" t="s">
        <v>557</v>
      </c>
      <c r="K187" s="23" t="s">
        <v>560</v>
      </c>
      <c r="L187" s="198" t="s">
        <v>42</v>
      </c>
      <c r="M187" s="23" t="s">
        <v>548</v>
      </c>
      <c r="N187" s="28" t="s">
        <v>33</v>
      </c>
      <c r="O187" s="200">
        <v>45799</v>
      </c>
      <c r="P187" s="230">
        <v>45799</v>
      </c>
      <c r="Q187" s="236" t="s">
        <v>562</v>
      </c>
      <c r="R187" s="237" t="s">
        <v>554</v>
      </c>
      <c r="S187" s="237" t="s">
        <v>49</v>
      </c>
      <c r="T187" s="234" t="s">
        <v>562</v>
      </c>
      <c r="U187" s="234" t="s">
        <v>554</v>
      </c>
      <c r="V187" s="235" t="s">
        <v>49</v>
      </c>
      <c r="W187" s="198" t="str">
        <f t="shared" si="24"/>
        <v/>
      </c>
    </row>
    <row r="188" spans="1:23" x14ac:dyDescent="0.4">
      <c r="A188" s="17">
        <f t="shared" si="18"/>
        <v>182</v>
      </c>
      <c r="B188" s="34" t="s">
        <v>546</v>
      </c>
      <c r="C188" s="35" t="s">
        <v>546</v>
      </c>
      <c r="D188" s="25" t="s">
        <v>81</v>
      </c>
      <c r="E188" s="23" t="s">
        <v>31</v>
      </c>
      <c r="F188" s="24" t="s">
        <v>31</v>
      </c>
      <c r="G188" s="239" t="s">
        <v>64</v>
      </c>
      <c r="H188" s="25" t="s">
        <v>65</v>
      </c>
      <c r="I188" s="27" t="s">
        <v>563</v>
      </c>
      <c r="J188" s="23" t="s">
        <v>557</v>
      </c>
      <c r="K188" s="23" t="s">
        <v>560</v>
      </c>
      <c r="L188" s="26" t="s">
        <v>42</v>
      </c>
      <c r="M188" s="23" t="s">
        <v>548</v>
      </c>
      <c r="N188" s="28" t="s">
        <v>33</v>
      </c>
      <c r="O188" s="29">
        <v>45799</v>
      </c>
      <c r="P188" s="30">
        <v>45799</v>
      </c>
      <c r="Q188" s="25" t="s">
        <v>554</v>
      </c>
      <c r="R188" s="23" t="s">
        <v>552</v>
      </c>
      <c r="S188" s="31" t="s">
        <v>55</v>
      </c>
      <c r="T188" s="32" t="s">
        <v>554</v>
      </c>
      <c r="U188" s="32" t="s">
        <v>552</v>
      </c>
      <c r="V188" s="33" t="s">
        <v>55</v>
      </c>
      <c r="W188" s="198" t="str">
        <f t="shared" si="24"/>
        <v/>
      </c>
    </row>
    <row r="189" spans="1:23" x14ac:dyDescent="0.4">
      <c r="A189" s="17">
        <f t="shared" si="18"/>
        <v>183</v>
      </c>
      <c r="B189" s="34" t="s">
        <v>546</v>
      </c>
      <c r="C189" s="35" t="s">
        <v>546</v>
      </c>
      <c r="D189" s="25" t="s">
        <v>81</v>
      </c>
      <c r="E189" s="23" t="s">
        <v>31</v>
      </c>
      <c r="F189" s="24" t="s">
        <v>31</v>
      </c>
      <c r="G189" s="229" t="s">
        <v>64</v>
      </c>
      <c r="H189" s="25" t="s">
        <v>65</v>
      </c>
      <c r="I189" s="27" t="s">
        <v>561</v>
      </c>
      <c r="J189" s="23" t="s">
        <v>557</v>
      </c>
      <c r="K189" s="23" t="s">
        <v>560</v>
      </c>
      <c r="L189" s="26" t="s">
        <v>42</v>
      </c>
      <c r="M189" s="23" t="s">
        <v>548</v>
      </c>
      <c r="N189" s="28" t="s">
        <v>33</v>
      </c>
      <c r="O189" s="29">
        <v>45799</v>
      </c>
      <c r="P189" s="30">
        <v>45799</v>
      </c>
      <c r="Q189" s="25" t="s">
        <v>552</v>
      </c>
      <c r="R189" s="23" t="s">
        <v>554</v>
      </c>
      <c r="S189" s="31" t="s">
        <v>55</v>
      </c>
      <c r="T189" s="32" t="s">
        <v>552</v>
      </c>
      <c r="U189" s="32" t="s">
        <v>554</v>
      </c>
      <c r="V189" s="33" t="s">
        <v>55</v>
      </c>
      <c r="W189" s="198" t="str">
        <f t="shared" si="24"/>
        <v/>
      </c>
    </row>
    <row r="190" spans="1:23" x14ac:dyDescent="0.4">
      <c r="A190" s="17">
        <f t="shared" si="18"/>
        <v>184</v>
      </c>
      <c r="B190" s="34" t="s">
        <v>546</v>
      </c>
      <c r="C190" s="35" t="s">
        <v>546</v>
      </c>
      <c r="D190" s="25" t="s">
        <v>83</v>
      </c>
      <c r="E190" s="23" t="s">
        <v>31</v>
      </c>
      <c r="F190" s="24" t="s">
        <v>31</v>
      </c>
      <c r="G190" s="239" t="s">
        <v>64</v>
      </c>
      <c r="H190" s="202" t="s">
        <v>65</v>
      </c>
      <c r="I190" s="27" t="s">
        <v>561</v>
      </c>
      <c r="J190" s="23" t="s">
        <v>557</v>
      </c>
      <c r="K190" s="23" t="s">
        <v>560</v>
      </c>
      <c r="L190" s="26" t="s">
        <v>42</v>
      </c>
      <c r="M190" s="23" t="s">
        <v>548</v>
      </c>
      <c r="N190" s="28" t="s">
        <v>33</v>
      </c>
      <c r="O190" s="29">
        <v>45799</v>
      </c>
      <c r="P190" s="30">
        <v>45799</v>
      </c>
      <c r="Q190" s="25" t="s">
        <v>554</v>
      </c>
      <c r="R190" s="23" t="s">
        <v>554</v>
      </c>
      <c r="S190" s="31" t="s">
        <v>564</v>
      </c>
      <c r="T190" s="32" t="s">
        <v>554</v>
      </c>
      <c r="U190" s="32" t="s">
        <v>554</v>
      </c>
      <c r="V190" s="33" t="s">
        <v>52</v>
      </c>
      <c r="W190" s="198" t="str">
        <f t="shared" si="24"/>
        <v/>
      </c>
    </row>
    <row r="191" spans="1:23" x14ac:dyDescent="0.4">
      <c r="A191" s="17">
        <f t="shared" si="18"/>
        <v>185</v>
      </c>
      <c r="B191" s="34" t="s">
        <v>546</v>
      </c>
      <c r="C191" s="35" t="s">
        <v>546</v>
      </c>
      <c r="D191" s="25" t="s">
        <v>521</v>
      </c>
      <c r="E191" s="23" t="s">
        <v>31</v>
      </c>
      <c r="F191" s="24" t="s">
        <v>31</v>
      </c>
      <c r="G191" s="239" t="s">
        <v>64</v>
      </c>
      <c r="H191" s="25" t="s">
        <v>565</v>
      </c>
      <c r="I191" s="27" t="s">
        <v>566</v>
      </c>
      <c r="J191" s="23" t="s">
        <v>31</v>
      </c>
      <c r="K191" s="23" t="s">
        <v>31</v>
      </c>
      <c r="L191" s="26" t="s">
        <v>42</v>
      </c>
      <c r="M191" s="23" t="s">
        <v>548</v>
      </c>
      <c r="N191" s="28" t="s">
        <v>33</v>
      </c>
      <c r="O191" s="29">
        <v>45825</v>
      </c>
      <c r="P191" s="30">
        <v>45825</v>
      </c>
      <c r="Q191" s="25" t="s">
        <v>567</v>
      </c>
      <c r="R191" s="23" t="s">
        <v>549</v>
      </c>
      <c r="S191" s="31" t="s">
        <v>67</v>
      </c>
      <c r="T191" s="32" t="s">
        <v>567</v>
      </c>
      <c r="U191" s="32" t="s">
        <v>549</v>
      </c>
      <c r="V191" s="33" t="s">
        <v>47</v>
      </c>
      <c r="W191" s="198" t="s">
        <v>102</v>
      </c>
    </row>
    <row r="192" spans="1:23" x14ac:dyDescent="0.4">
      <c r="A192" s="17">
        <f t="shared" si="18"/>
        <v>186</v>
      </c>
      <c r="B192" s="34" t="s">
        <v>546</v>
      </c>
      <c r="C192" s="35" t="s">
        <v>546</v>
      </c>
      <c r="D192" s="25" t="s">
        <v>568</v>
      </c>
      <c r="E192" s="23" t="s">
        <v>31</v>
      </c>
      <c r="F192" s="24" t="s">
        <v>31</v>
      </c>
      <c r="G192" s="229" t="s">
        <v>64</v>
      </c>
      <c r="H192" s="202" t="s">
        <v>70</v>
      </c>
      <c r="I192" s="27" t="s">
        <v>569</v>
      </c>
      <c r="J192" s="23" t="s">
        <v>31</v>
      </c>
      <c r="K192" s="23" t="s">
        <v>31</v>
      </c>
      <c r="L192" s="26" t="s">
        <v>42</v>
      </c>
      <c r="M192" s="23" t="s">
        <v>548</v>
      </c>
      <c r="N192" s="28" t="s">
        <v>33</v>
      </c>
      <c r="O192" s="29">
        <v>45825</v>
      </c>
      <c r="P192" s="30">
        <v>45825</v>
      </c>
      <c r="Q192" s="25" t="s">
        <v>551</v>
      </c>
      <c r="R192" s="23" t="s">
        <v>554</v>
      </c>
      <c r="S192" s="31" t="s">
        <v>51</v>
      </c>
      <c r="T192" s="32" t="s">
        <v>551</v>
      </c>
      <c r="U192" s="32" t="s">
        <v>554</v>
      </c>
      <c r="V192" s="33" t="s">
        <v>51</v>
      </c>
      <c r="W192" s="198" t="s">
        <v>102</v>
      </c>
    </row>
    <row r="193" spans="1:23" x14ac:dyDescent="0.4">
      <c r="A193" s="17">
        <f t="shared" si="18"/>
        <v>187</v>
      </c>
      <c r="B193" s="34" t="s">
        <v>546</v>
      </c>
      <c r="C193" s="35" t="s">
        <v>546</v>
      </c>
      <c r="D193" s="208" t="s">
        <v>68</v>
      </c>
      <c r="E193" s="209" t="s">
        <v>31</v>
      </c>
      <c r="F193" s="210" t="s">
        <v>31</v>
      </c>
      <c r="G193" s="239" t="s">
        <v>64</v>
      </c>
      <c r="H193" s="202" t="s">
        <v>70</v>
      </c>
      <c r="I193" s="213" t="s">
        <v>569</v>
      </c>
      <c r="J193" s="209" t="s">
        <v>31</v>
      </c>
      <c r="K193" s="209" t="s">
        <v>31</v>
      </c>
      <c r="L193" s="240" t="s">
        <v>42</v>
      </c>
      <c r="M193" s="209" t="s">
        <v>548</v>
      </c>
      <c r="N193" s="214" t="s">
        <v>33</v>
      </c>
      <c r="O193" s="215">
        <v>45825</v>
      </c>
      <c r="P193" s="216">
        <v>45825</v>
      </c>
      <c r="Q193" s="25" t="s">
        <v>567</v>
      </c>
      <c r="R193" s="217" t="s">
        <v>551</v>
      </c>
      <c r="S193" s="218" t="s">
        <v>57</v>
      </c>
      <c r="T193" s="32" t="s">
        <v>567</v>
      </c>
      <c r="U193" s="32" t="s">
        <v>551</v>
      </c>
      <c r="V193" s="33" t="s">
        <v>57</v>
      </c>
      <c r="W193" s="198" t="s">
        <v>102</v>
      </c>
    </row>
    <row r="194" spans="1:23" x14ac:dyDescent="0.4">
      <c r="A194" s="17">
        <f t="shared" si="18"/>
        <v>188</v>
      </c>
      <c r="B194" s="34" t="s">
        <v>546</v>
      </c>
      <c r="C194" s="42" t="s">
        <v>546</v>
      </c>
      <c r="D194" s="208" t="s">
        <v>74</v>
      </c>
      <c r="E194" s="209" t="s">
        <v>31</v>
      </c>
      <c r="F194" s="210" t="s">
        <v>31</v>
      </c>
      <c r="G194" s="239" t="s">
        <v>64</v>
      </c>
      <c r="H194" s="25" t="s">
        <v>565</v>
      </c>
      <c r="I194" s="213" t="s">
        <v>566</v>
      </c>
      <c r="J194" s="209" t="s">
        <v>31</v>
      </c>
      <c r="K194" s="209" t="s">
        <v>31</v>
      </c>
      <c r="L194" s="240" t="s">
        <v>42</v>
      </c>
      <c r="M194" s="209" t="s">
        <v>548</v>
      </c>
      <c r="N194" s="214" t="s">
        <v>33</v>
      </c>
      <c r="O194" s="215">
        <v>45825</v>
      </c>
      <c r="P194" s="216">
        <v>45825</v>
      </c>
      <c r="Q194" s="25" t="s">
        <v>554</v>
      </c>
      <c r="R194" s="23" t="s">
        <v>550</v>
      </c>
      <c r="S194" s="218" t="s">
        <v>43</v>
      </c>
      <c r="T194" s="32" t="s">
        <v>554</v>
      </c>
      <c r="U194" s="32" t="s">
        <v>550</v>
      </c>
      <c r="V194" s="33" t="s">
        <v>43</v>
      </c>
      <c r="W194" s="198"/>
    </row>
    <row r="195" spans="1:23" ht="37.5" x14ac:dyDescent="0.4">
      <c r="A195" s="17">
        <f t="shared" si="18"/>
        <v>189</v>
      </c>
      <c r="B195" s="44" t="s">
        <v>498</v>
      </c>
      <c r="C195" s="50" t="s">
        <v>498</v>
      </c>
      <c r="D195" s="220" t="s">
        <v>570</v>
      </c>
      <c r="E195" s="221" t="s">
        <v>61</v>
      </c>
      <c r="F195" s="222" t="s">
        <v>61</v>
      </c>
      <c r="G195" s="223" t="s">
        <v>89</v>
      </c>
      <c r="H195" s="220" t="s">
        <v>90</v>
      </c>
      <c r="I195" s="224" t="s">
        <v>571</v>
      </c>
      <c r="J195" s="221" t="s">
        <v>66</v>
      </c>
      <c r="K195" s="221" t="s">
        <v>61</v>
      </c>
      <c r="L195" s="222" t="s">
        <v>507</v>
      </c>
      <c r="M195" s="220" t="s">
        <v>508</v>
      </c>
      <c r="N195" s="225" t="s">
        <v>62</v>
      </c>
      <c r="O195" s="226">
        <v>45831</v>
      </c>
      <c r="P195" s="225">
        <v>45831</v>
      </c>
      <c r="Q195" s="220" t="s">
        <v>72</v>
      </c>
      <c r="R195" s="221" t="s">
        <v>72</v>
      </c>
      <c r="S195" s="221" t="s">
        <v>126</v>
      </c>
      <c r="T195" s="32" t="s">
        <v>72</v>
      </c>
      <c r="U195" s="32" t="s">
        <v>72</v>
      </c>
      <c r="V195" s="33" t="s">
        <v>509</v>
      </c>
      <c r="W195" s="50"/>
    </row>
    <row r="196" spans="1:23" ht="37.5" x14ac:dyDescent="0.4">
      <c r="A196" s="17">
        <f t="shared" si="18"/>
        <v>190</v>
      </c>
      <c r="B196" s="44" t="s">
        <v>498</v>
      </c>
      <c r="C196" s="50" t="s">
        <v>498</v>
      </c>
      <c r="D196" s="220" t="s">
        <v>570</v>
      </c>
      <c r="E196" s="221" t="s">
        <v>61</v>
      </c>
      <c r="F196" s="222" t="s">
        <v>61</v>
      </c>
      <c r="G196" s="223" t="s">
        <v>89</v>
      </c>
      <c r="H196" s="220" t="s">
        <v>90</v>
      </c>
      <c r="I196" s="224" t="s">
        <v>571</v>
      </c>
      <c r="J196" s="221" t="s">
        <v>66</v>
      </c>
      <c r="K196" s="34" t="s">
        <v>61</v>
      </c>
      <c r="L196" s="222" t="s">
        <v>507</v>
      </c>
      <c r="M196" s="220" t="s">
        <v>508</v>
      </c>
      <c r="N196" s="225" t="s">
        <v>62</v>
      </c>
      <c r="O196" s="226">
        <v>45831</v>
      </c>
      <c r="P196" s="225">
        <v>45831</v>
      </c>
      <c r="Q196" s="220" t="s">
        <v>61</v>
      </c>
      <c r="R196" s="221" t="s">
        <v>61</v>
      </c>
      <c r="S196" s="221" t="s">
        <v>126</v>
      </c>
      <c r="T196" s="32" t="s">
        <v>61</v>
      </c>
      <c r="U196" s="32" t="s">
        <v>61</v>
      </c>
      <c r="V196" s="33" t="s">
        <v>509</v>
      </c>
      <c r="W196" s="50"/>
    </row>
    <row r="197" spans="1:23" ht="37.5" x14ac:dyDescent="0.4">
      <c r="A197" s="17">
        <f t="shared" si="18"/>
        <v>191</v>
      </c>
      <c r="B197" s="44" t="s">
        <v>498</v>
      </c>
      <c r="C197" s="10" t="s">
        <v>498</v>
      </c>
      <c r="D197" s="220" t="s">
        <v>570</v>
      </c>
      <c r="E197" s="221" t="s">
        <v>61</v>
      </c>
      <c r="F197" s="222" t="s">
        <v>61</v>
      </c>
      <c r="G197" s="223" t="s">
        <v>89</v>
      </c>
      <c r="H197" s="220" t="s">
        <v>90</v>
      </c>
      <c r="I197" s="224" t="s">
        <v>571</v>
      </c>
      <c r="J197" s="221" t="s">
        <v>66</v>
      </c>
      <c r="K197" s="34" t="s">
        <v>61</v>
      </c>
      <c r="L197" s="241" t="s">
        <v>507</v>
      </c>
      <c r="M197" s="220" t="s">
        <v>508</v>
      </c>
      <c r="N197" s="225" t="s">
        <v>62</v>
      </c>
      <c r="O197" s="226">
        <v>45831</v>
      </c>
      <c r="P197" s="225">
        <v>45831</v>
      </c>
      <c r="Q197" s="220" t="s">
        <v>61</v>
      </c>
      <c r="R197" s="221" t="s">
        <v>61</v>
      </c>
      <c r="S197" s="221" t="s">
        <v>126</v>
      </c>
      <c r="T197" s="32" t="s">
        <v>61</v>
      </c>
      <c r="U197" s="32" t="s">
        <v>61</v>
      </c>
      <c r="V197" s="33" t="s">
        <v>126</v>
      </c>
      <c r="W197" s="50"/>
    </row>
    <row r="198" spans="1:23" x14ac:dyDescent="0.4">
      <c r="A198" s="17">
        <f t="shared" si="18"/>
        <v>192</v>
      </c>
      <c r="B198" s="44" t="s">
        <v>572</v>
      </c>
      <c r="C198" s="42" t="s">
        <v>573</v>
      </c>
      <c r="D198" s="55"/>
      <c r="E198" s="34"/>
      <c r="F198" s="242" t="s">
        <v>574</v>
      </c>
      <c r="G198" s="46" t="s">
        <v>64</v>
      </c>
      <c r="H198" s="36" t="s">
        <v>565</v>
      </c>
      <c r="I198" s="17" t="s">
        <v>566</v>
      </c>
      <c r="J198" s="34"/>
      <c r="K198" s="34"/>
      <c r="L198" s="42" t="s">
        <v>575</v>
      </c>
      <c r="M198" s="44" t="s">
        <v>576</v>
      </c>
      <c r="N198" s="38" t="s">
        <v>33</v>
      </c>
      <c r="O198" s="191">
        <v>45791</v>
      </c>
      <c r="P198" s="192">
        <v>45807</v>
      </c>
      <c r="Q198" s="243" t="s">
        <v>577</v>
      </c>
      <c r="R198" s="243" t="s">
        <v>578</v>
      </c>
      <c r="S198" s="244" t="s">
        <v>542</v>
      </c>
      <c r="T198" s="32" t="str">
        <f t="shared" ref="T198:U206" si="25">IF(Q198="","",IF(NOT(ISERROR(Q198*1)),ROUNDDOWN(Q198*1,2-INT(LOG(ABS(Q198*1)))),IFERROR("&lt;"&amp;ROUNDDOWN(IF(SUBSTITUTE(Q198,"&lt;","")*1&lt;=50,SUBSTITUTE(Q198,"&lt;","")*1,""),2-INT(LOG(ABS(SUBSTITUTE(Q198,"&lt;","")*1)))),IF(Q198="-",Q198,"入力形式が間違っています"))))</f>
        <v>&lt;0.57</v>
      </c>
      <c r="U198" s="32" t="str">
        <f t="shared" si="25"/>
        <v>&lt;0.75</v>
      </c>
      <c r="V198" s="33" t="str">
        <f t="shared" ref="V198:V206" si="26">IFERROR(IF(AND(T198="",U198=""),"",IF(AND(T198="-",U198="-"),IF(S198="","Cs合計を入力してください",S198),IF(NOT(ISERROR(T198*1+U198*1)),ROUND(T198+U198, 1-INT(LOG(ABS(T198+U198)))),IF(NOT(ISERROR(T198*1)),ROUND(T198, 1-INT(LOG(ABS(T198)))),IF(NOT(ISERROR(U198*1)),ROUND(U198, 1-INT(LOG(ABS(U198)))),IF(ISERROR(T198*1+U198*1),"&lt;"&amp;ROUND(IF(T198="-",0,SUBSTITUTE(T198,"&lt;",""))*1+IF(U198="-",0,SUBSTITUTE(U198,"&lt;",""))*1,1-INT(LOG(ABS(IF(T198="-",0,SUBSTITUTE(T198,"&lt;",""))*1+IF(U198="-",0,SUBSTITUTE(U198,"&lt;",""))*1)))))))))),"入力形式が間違っています")</f>
        <v>&lt;1.3</v>
      </c>
      <c r="W198" s="50" t="str">
        <f t="shared" ref="W198:W205" si="27">IF(ISERROR(V198*1),"",IF(AND(H198="飲料水",V198&gt;=11),"○",IF(AND(H198="牛乳・乳児用食品",V198&gt;=51),"○",IF(AND(H198&lt;&gt;"",V198&gt;=110),"○",""))))</f>
        <v/>
      </c>
    </row>
    <row r="199" spans="1:23" x14ac:dyDescent="0.4">
      <c r="A199" s="17">
        <f t="shared" si="18"/>
        <v>193</v>
      </c>
      <c r="B199" s="34" t="s">
        <v>573</v>
      </c>
      <c r="C199" s="42" t="s">
        <v>573</v>
      </c>
      <c r="D199" s="245"/>
      <c r="E199" s="34"/>
      <c r="F199" s="242" t="s">
        <v>579</v>
      </c>
      <c r="G199" s="46" t="s">
        <v>64</v>
      </c>
      <c r="H199" s="36" t="s">
        <v>565</v>
      </c>
      <c r="I199" s="246" t="s">
        <v>566</v>
      </c>
      <c r="J199" s="34"/>
      <c r="K199" s="44"/>
      <c r="L199" s="50" t="s">
        <v>575</v>
      </c>
      <c r="M199" s="44" t="s">
        <v>576</v>
      </c>
      <c r="N199" s="38" t="s">
        <v>33</v>
      </c>
      <c r="O199" s="191">
        <v>45791</v>
      </c>
      <c r="P199" s="192">
        <v>45807</v>
      </c>
      <c r="Q199" s="247" t="s">
        <v>580</v>
      </c>
      <c r="R199" s="248" t="s">
        <v>581</v>
      </c>
      <c r="S199" s="244" t="s">
        <v>80</v>
      </c>
      <c r="T199" s="32" t="str">
        <f t="shared" si="25"/>
        <v>&lt;0.65</v>
      </c>
      <c r="U199" s="32" t="str">
        <f t="shared" si="25"/>
        <v>&lt;0.81</v>
      </c>
      <c r="V199" s="33" t="str">
        <f t="shared" si="26"/>
        <v>&lt;1.5</v>
      </c>
      <c r="W199" s="50" t="str">
        <f t="shared" si="27"/>
        <v/>
      </c>
    </row>
    <row r="200" spans="1:23" x14ac:dyDescent="0.4">
      <c r="A200" s="17">
        <f t="shared" si="18"/>
        <v>194</v>
      </c>
      <c r="B200" s="34" t="s">
        <v>573</v>
      </c>
      <c r="C200" s="42" t="s">
        <v>573</v>
      </c>
      <c r="D200" s="249"/>
      <c r="E200" s="44"/>
      <c r="F200" s="242" t="s">
        <v>582</v>
      </c>
      <c r="G200" s="46" t="s">
        <v>64</v>
      </c>
      <c r="H200" s="36" t="s">
        <v>65</v>
      </c>
      <c r="I200" s="250" t="s">
        <v>583</v>
      </c>
      <c r="J200" s="34" t="s">
        <v>584</v>
      </c>
      <c r="K200" s="44"/>
      <c r="L200" s="50" t="s">
        <v>575</v>
      </c>
      <c r="M200" s="44" t="s">
        <v>576</v>
      </c>
      <c r="N200" s="38" t="s">
        <v>33</v>
      </c>
      <c r="O200" s="191">
        <v>45791</v>
      </c>
      <c r="P200" s="192">
        <v>45807</v>
      </c>
      <c r="Q200" s="248" t="s">
        <v>585</v>
      </c>
      <c r="R200" s="248" t="s">
        <v>586</v>
      </c>
      <c r="S200" s="244" t="s">
        <v>222</v>
      </c>
      <c r="T200" s="32" t="str">
        <f t="shared" si="25"/>
        <v>&lt;0.5</v>
      </c>
      <c r="U200" s="32" t="str">
        <f t="shared" si="25"/>
        <v>&lt;0.58</v>
      </c>
      <c r="V200" s="33" t="str">
        <f t="shared" si="26"/>
        <v>&lt;1.1</v>
      </c>
      <c r="W200" s="50" t="str">
        <f t="shared" si="27"/>
        <v/>
      </c>
    </row>
    <row r="201" spans="1:23" x14ac:dyDescent="0.4">
      <c r="A201" s="17">
        <f t="shared" si="18"/>
        <v>195</v>
      </c>
      <c r="B201" s="34" t="s">
        <v>573</v>
      </c>
      <c r="C201" s="42" t="s">
        <v>573</v>
      </c>
      <c r="D201" s="36" t="s">
        <v>78</v>
      </c>
      <c r="E201" s="34"/>
      <c r="F201" s="242" t="s">
        <v>587</v>
      </c>
      <c r="G201" s="46" t="s">
        <v>64</v>
      </c>
      <c r="H201" s="45" t="s">
        <v>65</v>
      </c>
      <c r="I201" s="17" t="s">
        <v>588</v>
      </c>
      <c r="J201" s="34" t="s">
        <v>584</v>
      </c>
      <c r="K201" s="34"/>
      <c r="L201" s="42" t="s">
        <v>575</v>
      </c>
      <c r="M201" s="34" t="s">
        <v>576</v>
      </c>
      <c r="N201" s="38" t="s">
        <v>33</v>
      </c>
      <c r="O201" s="191">
        <v>45791</v>
      </c>
      <c r="P201" s="192">
        <v>45807</v>
      </c>
      <c r="Q201" s="251" t="s">
        <v>589</v>
      </c>
      <c r="R201" s="251" t="s">
        <v>590</v>
      </c>
      <c r="S201" s="244" t="s">
        <v>591</v>
      </c>
      <c r="T201" s="32" t="str">
        <f t="shared" si="25"/>
        <v>&lt;2.7</v>
      </c>
      <c r="U201" s="32" t="str">
        <f t="shared" si="25"/>
        <v>&lt;2.84</v>
      </c>
      <c r="V201" s="33" t="str">
        <f t="shared" si="26"/>
        <v>&lt;5.5</v>
      </c>
      <c r="W201" s="50" t="str">
        <f t="shared" si="27"/>
        <v/>
      </c>
    </row>
    <row r="202" spans="1:23" x14ac:dyDescent="0.4">
      <c r="A202" s="17">
        <f t="shared" ref="A202:A238" si="28">A201+1</f>
        <v>196</v>
      </c>
      <c r="B202" s="34" t="s">
        <v>573</v>
      </c>
      <c r="C202" s="42" t="s">
        <v>573</v>
      </c>
      <c r="D202" s="36" t="s">
        <v>592</v>
      </c>
      <c r="E202" s="34"/>
      <c r="F202" s="242" t="s">
        <v>593</v>
      </c>
      <c r="G202" s="46" t="s">
        <v>64</v>
      </c>
      <c r="H202" s="36" t="s">
        <v>40</v>
      </c>
      <c r="I202" s="17" t="s">
        <v>594</v>
      </c>
      <c r="J202" s="34" t="s">
        <v>104</v>
      </c>
      <c r="K202" s="34"/>
      <c r="L202" s="42" t="s">
        <v>575</v>
      </c>
      <c r="M202" s="34" t="s">
        <v>576</v>
      </c>
      <c r="N202" s="38" t="s">
        <v>33</v>
      </c>
      <c r="O202" s="191">
        <v>45791</v>
      </c>
      <c r="P202" s="192">
        <v>45807</v>
      </c>
      <c r="Q202" s="248" t="s">
        <v>595</v>
      </c>
      <c r="R202" s="248" t="s">
        <v>590</v>
      </c>
      <c r="S202" s="244" t="s">
        <v>596</v>
      </c>
      <c r="T202" s="32" t="str">
        <f t="shared" si="25"/>
        <v>&lt;2.58</v>
      </c>
      <c r="U202" s="32" t="str">
        <f t="shared" si="25"/>
        <v>&lt;2.84</v>
      </c>
      <c r="V202" s="33" t="str">
        <f t="shared" si="26"/>
        <v>&lt;5.4</v>
      </c>
      <c r="W202" s="50" t="str">
        <f t="shared" si="27"/>
        <v/>
      </c>
    </row>
    <row r="203" spans="1:23" x14ac:dyDescent="0.4">
      <c r="A203" s="17">
        <f t="shared" si="28"/>
        <v>197</v>
      </c>
      <c r="B203" s="34" t="s">
        <v>573</v>
      </c>
      <c r="C203" s="42" t="s">
        <v>573</v>
      </c>
      <c r="D203" s="36" t="s">
        <v>78</v>
      </c>
      <c r="E203" s="34"/>
      <c r="F203" s="242" t="s">
        <v>597</v>
      </c>
      <c r="G203" s="46" t="s">
        <v>64</v>
      </c>
      <c r="H203" s="36" t="s">
        <v>70</v>
      </c>
      <c r="I203" s="17" t="s">
        <v>598</v>
      </c>
      <c r="J203" s="34"/>
      <c r="K203" s="34"/>
      <c r="L203" s="42" t="s">
        <v>575</v>
      </c>
      <c r="M203" s="34" t="s">
        <v>576</v>
      </c>
      <c r="N203" s="38" t="s">
        <v>33</v>
      </c>
      <c r="O203" s="191">
        <v>45791</v>
      </c>
      <c r="P203" s="192">
        <v>45807</v>
      </c>
      <c r="Q203" s="248" t="s">
        <v>599</v>
      </c>
      <c r="R203" s="252" t="s">
        <v>600</v>
      </c>
      <c r="S203" s="244" t="s">
        <v>601</v>
      </c>
      <c r="T203" s="32" t="str">
        <f t="shared" si="25"/>
        <v>&lt;1.61</v>
      </c>
      <c r="U203" s="32" t="str">
        <f t="shared" si="25"/>
        <v>&lt;1.99</v>
      </c>
      <c r="V203" s="33" t="str">
        <f t="shared" si="26"/>
        <v>&lt;3.6</v>
      </c>
      <c r="W203" s="50" t="str">
        <f t="shared" si="27"/>
        <v/>
      </c>
    </row>
    <row r="204" spans="1:23" x14ac:dyDescent="0.4">
      <c r="A204" s="17">
        <f t="shared" si="28"/>
        <v>198</v>
      </c>
      <c r="B204" s="34" t="s">
        <v>573</v>
      </c>
      <c r="C204" s="42" t="s">
        <v>573</v>
      </c>
      <c r="D204" s="36" t="s">
        <v>568</v>
      </c>
      <c r="E204" s="34" t="s">
        <v>602</v>
      </c>
      <c r="F204" s="252" t="s">
        <v>603</v>
      </c>
      <c r="G204" s="46" t="s">
        <v>64</v>
      </c>
      <c r="H204" s="45" t="s">
        <v>59</v>
      </c>
      <c r="I204" s="17" t="s">
        <v>604</v>
      </c>
      <c r="J204" s="34"/>
      <c r="K204" s="34"/>
      <c r="L204" s="42" t="s">
        <v>575</v>
      </c>
      <c r="M204" s="34" t="s">
        <v>576</v>
      </c>
      <c r="N204" s="38" t="s">
        <v>33</v>
      </c>
      <c r="O204" s="191">
        <v>45791</v>
      </c>
      <c r="P204" s="192">
        <v>45807</v>
      </c>
      <c r="Q204" s="248" t="s">
        <v>605</v>
      </c>
      <c r="R204" s="252">
        <v>8.4700000000000006</v>
      </c>
      <c r="S204" s="253">
        <v>8.5</v>
      </c>
      <c r="T204" s="32" t="str">
        <f t="shared" si="25"/>
        <v>&lt;2.85</v>
      </c>
      <c r="U204" s="32">
        <f t="shared" si="25"/>
        <v>8.4700000000000006</v>
      </c>
      <c r="V204" s="33">
        <f t="shared" si="26"/>
        <v>8.5</v>
      </c>
      <c r="W204" s="50" t="str">
        <f t="shared" si="27"/>
        <v/>
      </c>
    </row>
    <row r="205" spans="1:23" x14ac:dyDescent="0.4">
      <c r="A205" s="17">
        <f t="shared" si="28"/>
        <v>199</v>
      </c>
      <c r="B205" s="34" t="s">
        <v>573</v>
      </c>
      <c r="C205" s="67" t="s">
        <v>573</v>
      </c>
      <c r="D205" s="36" t="s">
        <v>606</v>
      </c>
      <c r="E205" s="34"/>
      <c r="F205" s="252" t="s">
        <v>607</v>
      </c>
      <c r="G205" s="37" t="s">
        <v>64</v>
      </c>
      <c r="H205" s="36" t="s">
        <v>65</v>
      </c>
      <c r="I205" s="17" t="s">
        <v>608</v>
      </c>
      <c r="J205" s="34" t="s">
        <v>584</v>
      </c>
      <c r="K205" s="34" t="s">
        <v>609</v>
      </c>
      <c r="L205" s="42" t="s">
        <v>575</v>
      </c>
      <c r="M205" s="34" t="s">
        <v>576</v>
      </c>
      <c r="N205" s="38" t="s">
        <v>33</v>
      </c>
      <c r="O205" s="191">
        <v>45791</v>
      </c>
      <c r="P205" s="192">
        <v>45807</v>
      </c>
      <c r="Q205" s="252" t="s">
        <v>610</v>
      </c>
      <c r="R205" s="252" t="s">
        <v>611</v>
      </c>
      <c r="S205" s="244" t="s">
        <v>596</v>
      </c>
      <c r="T205" s="32" t="str">
        <f t="shared" si="25"/>
        <v>&lt;2.71</v>
      </c>
      <c r="U205" s="32" t="str">
        <f t="shared" si="25"/>
        <v>&lt;2.69</v>
      </c>
      <c r="V205" s="33" t="str">
        <f t="shared" si="26"/>
        <v>&lt;5.4</v>
      </c>
      <c r="W205" s="50" t="str">
        <f t="shared" si="27"/>
        <v/>
      </c>
    </row>
    <row r="206" spans="1:23" x14ac:dyDescent="0.4">
      <c r="A206" s="17">
        <f t="shared" si="28"/>
        <v>200</v>
      </c>
      <c r="B206" s="44" t="s">
        <v>572</v>
      </c>
      <c r="C206" s="42" t="s">
        <v>573</v>
      </c>
      <c r="D206" s="55" t="s">
        <v>98</v>
      </c>
      <c r="E206" s="34" t="s">
        <v>612</v>
      </c>
      <c r="F206" s="42" t="s">
        <v>61</v>
      </c>
      <c r="G206" s="46" t="s">
        <v>118</v>
      </c>
      <c r="H206" s="36" t="s">
        <v>90</v>
      </c>
      <c r="I206" s="17" t="s">
        <v>32</v>
      </c>
      <c r="J206" s="34" t="s">
        <v>66</v>
      </c>
      <c r="K206" s="34" t="s">
        <v>560</v>
      </c>
      <c r="L206" s="42" t="s">
        <v>91</v>
      </c>
      <c r="M206" s="34" t="s">
        <v>613</v>
      </c>
      <c r="N206" s="38" t="s">
        <v>33</v>
      </c>
      <c r="O206" s="191">
        <v>45803</v>
      </c>
      <c r="P206" s="192">
        <v>45819</v>
      </c>
      <c r="Q206" s="254" t="s">
        <v>614</v>
      </c>
      <c r="R206" s="255">
        <v>6.28</v>
      </c>
      <c r="S206" s="49">
        <v>6.3</v>
      </c>
      <c r="T206" s="32" t="str">
        <f t="shared" si="25"/>
        <v>&lt;0.752</v>
      </c>
      <c r="U206" s="32">
        <f t="shared" si="25"/>
        <v>6.28</v>
      </c>
      <c r="V206" s="33">
        <f t="shared" si="26"/>
        <v>6.3</v>
      </c>
      <c r="W206" s="50"/>
    </row>
    <row r="207" spans="1:23" ht="37.5" x14ac:dyDescent="0.4">
      <c r="A207" s="17">
        <f t="shared" si="28"/>
        <v>201</v>
      </c>
      <c r="B207" s="44" t="s">
        <v>498</v>
      </c>
      <c r="C207" s="50" t="s">
        <v>498</v>
      </c>
      <c r="D207" s="220" t="s">
        <v>61</v>
      </c>
      <c r="E207" s="221" t="s">
        <v>61</v>
      </c>
      <c r="F207" s="222" t="s">
        <v>615</v>
      </c>
      <c r="G207" s="223" t="s">
        <v>89</v>
      </c>
      <c r="H207" s="220" t="s">
        <v>479</v>
      </c>
      <c r="I207" s="224" t="s">
        <v>616</v>
      </c>
      <c r="J207" s="221" t="s">
        <v>61</v>
      </c>
      <c r="K207" s="221" t="s">
        <v>61</v>
      </c>
      <c r="L207" s="222" t="s">
        <v>507</v>
      </c>
      <c r="M207" s="220" t="s">
        <v>617</v>
      </c>
      <c r="N207" s="225" t="s">
        <v>62</v>
      </c>
      <c r="O207" s="226">
        <v>45833</v>
      </c>
      <c r="P207" s="225">
        <v>45833</v>
      </c>
      <c r="Q207" s="220" t="s">
        <v>72</v>
      </c>
      <c r="R207" s="221" t="s">
        <v>72</v>
      </c>
      <c r="S207" s="221" t="s">
        <v>126</v>
      </c>
      <c r="T207" s="32" t="s">
        <v>72</v>
      </c>
      <c r="U207" s="32" t="s">
        <v>72</v>
      </c>
      <c r="V207" s="33" t="s">
        <v>126</v>
      </c>
      <c r="W207" s="50"/>
    </row>
    <row r="208" spans="1:23" ht="37.5" x14ac:dyDescent="0.4">
      <c r="A208" s="17">
        <f t="shared" si="28"/>
        <v>202</v>
      </c>
      <c r="B208" s="44" t="s">
        <v>498</v>
      </c>
      <c r="C208" s="50" t="s">
        <v>498</v>
      </c>
      <c r="D208" s="220" t="s">
        <v>61</v>
      </c>
      <c r="E208" s="221" t="s">
        <v>61</v>
      </c>
      <c r="F208" s="222" t="s">
        <v>618</v>
      </c>
      <c r="G208" s="223" t="s">
        <v>89</v>
      </c>
      <c r="H208" s="220" t="s">
        <v>479</v>
      </c>
      <c r="I208" s="224" t="s">
        <v>619</v>
      </c>
      <c r="J208" s="221" t="s">
        <v>61</v>
      </c>
      <c r="K208" s="34" t="s">
        <v>61</v>
      </c>
      <c r="L208" s="222" t="s">
        <v>507</v>
      </c>
      <c r="M208" s="220" t="s">
        <v>617</v>
      </c>
      <c r="N208" s="225" t="s">
        <v>62</v>
      </c>
      <c r="O208" s="226">
        <v>45833</v>
      </c>
      <c r="P208" s="225">
        <v>45833</v>
      </c>
      <c r="Q208" s="220" t="s">
        <v>61</v>
      </c>
      <c r="R208" s="221" t="s">
        <v>61</v>
      </c>
      <c r="S208" s="221" t="s">
        <v>126</v>
      </c>
      <c r="T208" s="32" t="s">
        <v>61</v>
      </c>
      <c r="U208" s="32" t="s">
        <v>61</v>
      </c>
      <c r="V208" s="33" t="s">
        <v>126</v>
      </c>
      <c r="W208" s="50"/>
    </row>
    <row r="209" spans="1:23" ht="37.5" x14ac:dyDescent="0.4">
      <c r="A209" s="17">
        <f t="shared" si="28"/>
        <v>203</v>
      </c>
      <c r="B209" s="44" t="s">
        <v>498</v>
      </c>
      <c r="C209" s="50" t="s">
        <v>498</v>
      </c>
      <c r="D209" s="220" t="s">
        <v>61</v>
      </c>
      <c r="E209" s="221" t="s">
        <v>61</v>
      </c>
      <c r="F209" s="222" t="s">
        <v>620</v>
      </c>
      <c r="G209" s="223" t="s">
        <v>89</v>
      </c>
      <c r="H209" s="220" t="s">
        <v>479</v>
      </c>
      <c r="I209" s="224" t="s">
        <v>621</v>
      </c>
      <c r="J209" s="221" t="s">
        <v>61</v>
      </c>
      <c r="K209" s="34" t="s">
        <v>61</v>
      </c>
      <c r="L209" s="222" t="s">
        <v>507</v>
      </c>
      <c r="M209" s="220" t="s">
        <v>617</v>
      </c>
      <c r="N209" s="225" t="s">
        <v>62</v>
      </c>
      <c r="O209" s="226">
        <v>45833</v>
      </c>
      <c r="P209" s="225">
        <v>45833</v>
      </c>
      <c r="Q209" s="220" t="s">
        <v>61</v>
      </c>
      <c r="R209" s="221" t="s">
        <v>61</v>
      </c>
      <c r="S209" s="221" t="s">
        <v>126</v>
      </c>
      <c r="T209" s="32" t="s">
        <v>61</v>
      </c>
      <c r="U209" s="32" t="s">
        <v>61</v>
      </c>
      <c r="V209" s="33" t="s">
        <v>126</v>
      </c>
      <c r="W209" s="50"/>
    </row>
    <row r="210" spans="1:23" ht="37.5" x14ac:dyDescent="0.4">
      <c r="A210" s="17">
        <f t="shared" si="28"/>
        <v>204</v>
      </c>
      <c r="B210" s="44" t="s">
        <v>498</v>
      </c>
      <c r="C210" s="50" t="s">
        <v>498</v>
      </c>
      <c r="D210" s="227" t="s">
        <v>61</v>
      </c>
      <c r="E210" s="221" t="s">
        <v>61</v>
      </c>
      <c r="F210" s="222" t="s">
        <v>622</v>
      </c>
      <c r="G210" s="223" t="s">
        <v>89</v>
      </c>
      <c r="H210" s="220" t="s">
        <v>479</v>
      </c>
      <c r="I210" s="224" t="s">
        <v>623</v>
      </c>
      <c r="J210" s="221" t="s">
        <v>61</v>
      </c>
      <c r="K210" s="34" t="s">
        <v>61</v>
      </c>
      <c r="L210" s="222" t="s">
        <v>507</v>
      </c>
      <c r="M210" s="220" t="s">
        <v>617</v>
      </c>
      <c r="N210" s="225" t="s">
        <v>62</v>
      </c>
      <c r="O210" s="226">
        <v>45833</v>
      </c>
      <c r="P210" s="225">
        <v>45833</v>
      </c>
      <c r="Q210" s="220" t="s">
        <v>61</v>
      </c>
      <c r="R210" s="221" t="s">
        <v>61</v>
      </c>
      <c r="S210" s="221" t="s">
        <v>126</v>
      </c>
      <c r="T210" s="32" t="s">
        <v>61</v>
      </c>
      <c r="U210" s="32" t="s">
        <v>61</v>
      </c>
      <c r="V210" s="33" t="s">
        <v>126</v>
      </c>
      <c r="W210" s="50"/>
    </row>
    <row r="211" spans="1:23" ht="37.5" x14ac:dyDescent="0.4">
      <c r="A211" s="17">
        <f t="shared" si="28"/>
        <v>205</v>
      </c>
      <c r="B211" s="44" t="s">
        <v>498</v>
      </c>
      <c r="C211" s="50" t="s">
        <v>498</v>
      </c>
      <c r="D211" s="227" t="s">
        <v>61</v>
      </c>
      <c r="E211" s="221" t="s">
        <v>61</v>
      </c>
      <c r="F211" s="222" t="s">
        <v>624</v>
      </c>
      <c r="G211" s="223" t="s">
        <v>89</v>
      </c>
      <c r="H211" s="220" t="s">
        <v>479</v>
      </c>
      <c r="I211" s="224" t="s">
        <v>625</v>
      </c>
      <c r="J211" s="221" t="s">
        <v>61</v>
      </c>
      <c r="K211" s="34" t="s">
        <v>61</v>
      </c>
      <c r="L211" s="222" t="s">
        <v>507</v>
      </c>
      <c r="M211" s="220" t="s">
        <v>617</v>
      </c>
      <c r="N211" s="225" t="s">
        <v>62</v>
      </c>
      <c r="O211" s="226">
        <v>45833</v>
      </c>
      <c r="P211" s="225">
        <v>45833</v>
      </c>
      <c r="Q211" s="220" t="s">
        <v>61</v>
      </c>
      <c r="R211" s="221" t="s">
        <v>61</v>
      </c>
      <c r="S211" s="221" t="s">
        <v>126</v>
      </c>
      <c r="T211" s="32" t="s">
        <v>61</v>
      </c>
      <c r="U211" s="32" t="s">
        <v>61</v>
      </c>
      <c r="V211" s="33" t="s">
        <v>126</v>
      </c>
      <c r="W211" s="50"/>
    </row>
    <row r="212" spans="1:23" x14ac:dyDescent="0.4">
      <c r="A212" s="17">
        <f t="shared" si="28"/>
        <v>206</v>
      </c>
      <c r="B212" s="58" t="s">
        <v>86</v>
      </c>
      <c r="C212" s="59" t="s">
        <v>86</v>
      </c>
      <c r="D212" s="60" t="s">
        <v>88</v>
      </c>
      <c r="E212" s="58" t="s">
        <v>88</v>
      </c>
      <c r="F212" s="59" t="s">
        <v>88</v>
      </c>
      <c r="G212" s="61" t="s">
        <v>89</v>
      </c>
      <c r="H212" s="60" t="s">
        <v>479</v>
      </c>
      <c r="I212" s="256" t="s">
        <v>626</v>
      </c>
      <c r="J212" s="58" t="s">
        <v>88</v>
      </c>
      <c r="K212" s="58" t="s">
        <v>88</v>
      </c>
      <c r="L212" s="59" t="s">
        <v>91</v>
      </c>
      <c r="M212" s="60" t="s">
        <v>92</v>
      </c>
      <c r="N212" s="59" t="s">
        <v>62</v>
      </c>
      <c r="O212" s="62">
        <v>45820</v>
      </c>
      <c r="P212" s="63">
        <v>45825</v>
      </c>
      <c r="Q212" s="60" t="s">
        <v>96</v>
      </c>
      <c r="R212" s="58" t="s">
        <v>50</v>
      </c>
      <c r="S212" s="64" t="s">
        <v>627</v>
      </c>
      <c r="T212" s="204" t="str">
        <f>IF(Q212="","",IF(NOT(ISERROR(Q212*1)),ROUNDDOWN(Q212*1,2-INT(LOG(ABS(Q212*1)))),IFERROR("&lt;"&amp;ROUNDDOWN(IF(SUBSTITUTE(Q212,"&lt;","")*1&lt;=50,SUBSTITUTE(Q212,"&lt;","")*1,""),2-INT(LOG(ABS(SUBSTITUTE(Q212,"&lt;","")*1)))),IF(Q212="-",Q212,"入力形式が間違っています"))))</f>
        <v>&lt;12</v>
      </c>
      <c r="U212" s="204" t="str">
        <f>IF(R212="","",IF(NOT(ISERROR(R212*1)),ROUNDDOWN(R212*1,2-INT(LOG(ABS(R212*1)))),IFERROR("&lt;"&amp;ROUNDDOWN(IF(SUBSTITUTE(R212,"&lt;","")*1&lt;=50,SUBSTITUTE(R212,"&lt;","")*1,""),2-INT(LOG(ABS(SUBSTITUTE(R212,"&lt;","")*1)))),IF(R212="-",R212,"入力形式が間違っています"))))</f>
        <v>&lt;10</v>
      </c>
      <c r="V212" s="204" t="str">
        <f>IFERROR(IF(AND(T212="",U212=""),"",IF(AND(T212="-",U212="-"),IF(S212="","Cs合計を入力してください",S212),IF(NOT(ISERROR(T212*1+U212*1)),ROUND(T212+U212, 1-INT(LOG(ABS(T212+U212)))),IF(NOT(ISERROR(T212*1)),ROUND(T212, 1-INT(LOG(ABS(T212)))),IF(NOT(ISERROR(U212*1)),ROUND(U212, 1-INT(LOG(ABS(U212)))),IF(ISERROR(T212*1+U212*1),"&lt;"&amp;ROUND(IF(T212="-",0,SUBSTITUTE(T212,"&lt;",""))*1+IF(U212="-",0,SUBSTITUTE(U212,"&lt;",""))*1,1-INT(LOG(ABS(IF(T212="-",0,SUBSTITUTE(T212,"&lt;",""))*1+IF(U212="-",0,SUBSTITUTE(U212,"&lt;",""))*1)))))))))),"入力形式が間違っています")</f>
        <v>&lt;22</v>
      </c>
      <c r="W212" s="42"/>
    </row>
    <row r="213" spans="1:23" x14ac:dyDescent="0.4">
      <c r="A213" s="17">
        <f t="shared" si="28"/>
        <v>207</v>
      </c>
      <c r="B213" s="58" t="s">
        <v>86</v>
      </c>
      <c r="C213" s="59" t="s">
        <v>86</v>
      </c>
      <c r="D213" s="60" t="s">
        <v>88</v>
      </c>
      <c r="E213" s="58" t="s">
        <v>88</v>
      </c>
      <c r="F213" s="59" t="s">
        <v>88</v>
      </c>
      <c r="G213" s="61" t="s">
        <v>89</v>
      </c>
      <c r="H213" s="60" t="s">
        <v>479</v>
      </c>
      <c r="I213" s="256" t="s">
        <v>628</v>
      </c>
      <c r="J213" s="58" t="s">
        <v>88</v>
      </c>
      <c r="K213" s="58" t="s">
        <v>88</v>
      </c>
      <c r="L213" s="59" t="s">
        <v>91</v>
      </c>
      <c r="M213" s="60" t="s">
        <v>92</v>
      </c>
      <c r="N213" s="59" t="s">
        <v>62</v>
      </c>
      <c r="O213" s="62">
        <v>45820</v>
      </c>
      <c r="P213" s="63">
        <v>45825</v>
      </c>
      <c r="Q213" s="60" t="s">
        <v>96</v>
      </c>
      <c r="R213" s="58" t="s">
        <v>94</v>
      </c>
      <c r="S213" s="64" t="s">
        <v>97</v>
      </c>
      <c r="T213" s="204" t="str">
        <f t="shared" ref="T213:U228" si="29">IF(Q213="","",IF(NOT(ISERROR(Q213*1)),ROUNDDOWN(Q213*1,2-INT(LOG(ABS(Q213*1)))),IFERROR("&lt;"&amp;ROUNDDOWN(IF(SUBSTITUTE(Q213,"&lt;","")*1&lt;=50,SUBSTITUTE(Q213,"&lt;","")*1,""),2-INT(LOG(ABS(SUBSTITUTE(Q213,"&lt;","")*1)))),IF(Q213="-",Q213,"入力形式が間違っています"))))</f>
        <v>&lt;12</v>
      </c>
      <c r="U213" s="204" t="str">
        <f t="shared" si="29"/>
        <v>&lt;11</v>
      </c>
      <c r="V213" s="204" t="str">
        <f t="shared" ref="V213:V238" si="30">IFERROR(IF(AND(T213="",U213=""),"",IF(AND(T213="-",U213="-"),IF(S213="","Cs合計を入力してください",S213),IF(NOT(ISERROR(T213*1+U213*1)),ROUND(T213+U213, 1-INT(LOG(ABS(T213+U213)))),IF(NOT(ISERROR(T213*1)),ROUND(T213, 1-INT(LOG(ABS(T213)))),IF(NOT(ISERROR(U213*1)),ROUND(U213, 1-INT(LOG(ABS(U213)))),IF(ISERROR(T213*1+U213*1),"&lt;"&amp;ROUND(IF(T213="-",0,SUBSTITUTE(T213,"&lt;",""))*1+IF(U213="-",0,SUBSTITUTE(U213,"&lt;",""))*1,1-INT(LOG(ABS(IF(T213="-",0,SUBSTITUTE(T213,"&lt;",""))*1+IF(U213="-",0,SUBSTITUTE(U213,"&lt;",""))*1)))))))))),"入力形式が間違っています")</f>
        <v>&lt;23</v>
      </c>
      <c r="W213" s="42"/>
    </row>
    <row r="214" spans="1:23" x14ac:dyDescent="0.4">
      <c r="A214" s="17">
        <f t="shared" si="28"/>
        <v>208</v>
      </c>
      <c r="B214" s="58" t="s">
        <v>86</v>
      </c>
      <c r="C214" s="59" t="s">
        <v>86</v>
      </c>
      <c r="D214" s="60" t="s">
        <v>88</v>
      </c>
      <c r="E214" s="58" t="s">
        <v>88</v>
      </c>
      <c r="F214" s="59" t="s">
        <v>88</v>
      </c>
      <c r="G214" s="61" t="s">
        <v>89</v>
      </c>
      <c r="H214" s="60" t="s">
        <v>629</v>
      </c>
      <c r="I214" s="256" t="s">
        <v>616</v>
      </c>
      <c r="J214" s="58" t="s">
        <v>88</v>
      </c>
      <c r="K214" s="58" t="s">
        <v>88</v>
      </c>
      <c r="L214" s="59" t="s">
        <v>91</v>
      </c>
      <c r="M214" s="60" t="s">
        <v>92</v>
      </c>
      <c r="N214" s="59" t="s">
        <v>62</v>
      </c>
      <c r="O214" s="62">
        <v>45820</v>
      </c>
      <c r="P214" s="63">
        <v>45825</v>
      </c>
      <c r="Q214" s="60" t="s">
        <v>96</v>
      </c>
      <c r="R214" s="58" t="s">
        <v>94</v>
      </c>
      <c r="S214" s="64" t="s">
        <v>97</v>
      </c>
      <c r="T214" s="204" t="str">
        <f t="shared" si="29"/>
        <v>&lt;12</v>
      </c>
      <c r="U214" s="204" t="str">
        <f t="shared" si="29"/>
        <v>&lt;11</v>
      </c>
      <c r="V214" s="204" t="str">
        <f t="shared" si="30"/>
        <v>&lt;23</v>
      </c>
      <c r="W214" s="42"/>
    </row>
    <row r="215" spans="1:23" x14ac:dyDescent="0.4">
      <c r="A215" s="17">
        <f t="shared" si="28"/>
        <v>209</v>
      </c>
      <c r="B215" s="58" t="s">
        <v>86</v>
      </c>
      <c r="C215" s="59" t="s">
        <v>86</v>
      </c>
      <c r="D215" s="60" t="s">
        <v>88</v>
      </c>
      <c r="E215" s="58" t="s">
        <v>88</v>
      </c>
      <c r="F215" s="59" t="s">
        <v>88</v>
      </c>
      <c r="G215" s="61" t="s">
        <v>89</v>
      </c>
      <c r="H215" s="60" t="s">
        <v>479</v>
      </c>
      <c r="I215" s="256" t="s">
        <v>630</v>
      </c>
      <c r="J215" s="58" t="s">
        <v>88</v>
      </c>
      <c r="K215" s="58" t="s">
        <v>88</v>
      </c>
      <c r="L215" s="59" t="s">
        <v>91</v>
      </c>
      <c r="M215" s="60" t="s">
        <v>92</v>
      </c>
      <c r="N215" s="59" t="s">
        <v>62</v>
      </c>
      <c r="O215" s="62">
        <v>45820</v>
      </c>
      <c r="P215" s="63">
        <v>45825</v>
      </c>
      <c r="Q215" s="60" t="s">
        <v>94</v>
      </c>
      <c r="R215" s="58" t="s">
        <v>50</v>
      </c>
      <c r="S215" s="64" t="s">
        <v>95</v>
      </c>
      <c r="T215" s="204" t="str">
        <f t="shared" si="29"/>
        <v>&lt;11</v>
      </c>
      <c r="U215" s="204" t="str">
        <f t="shared" si="29"/>
        <v>&lt;10</v>
      </c>
      <c r="V215" s="204" t="str">
        <f t="shared" si="30"/>
        <v>&lt;21</v>
      </c>
      <c r="W215" s="42"/>
    </row>
    <row r="216" spans="1:23" x14ac:dyDescent="0.4">
      <c r="A216" s="17">
        <f t="shared" si="28"/>
        <v>210</v>
      </c>
      <c r="B216" s="58" t="s">
        <v>86</v>
      </c>
      <c r="C216" s="59" t="s">
        <v>86</v>
      </c>
      <c r="D216" s="60" t="s">
        <v>88</v>
      </c>
      <c r="E216" s="58" t="s">
        <v>88</v>
      </c>
      <c r="F216" s="59" t="s">
        <v>88</v>
      </c>
      <c r="G216" s="61" t="s">
        <v>89</v>
      </c>
      <c r="H216" s="60" t="s">
        <v>479</v>
      </c>
      <c r="I216" s="256" t="s">
        <v>631</v>
      </c>
      <c r="J216" s="58" t="s">
        <v>88</v>
      </c>
      <c r="K216" s="58" t="s">
        <v>88</v>
      </c>
      <c r="L216" s="59" t="s">
        <v>91</v>
      </c>
      <c r="M216" s="60" t="s">
        <v>92</v>
      </c>
      <c r="N216" s="59" t="s">
        <v>62</v>
      </c>
      <c r="O216" s="62">
        <v>45820</v>
      </c>
      <c r="P216" s="63">
        <v>45825</v>
      </c>
      <c r="Q216" s="60" t="s">
        <v>94</v>
      </c>
      <c r="R216" s="58" t="s">
        <v>50</v>
      </c>
      <c r="S216" s="64" t="s">
        <v>95</v>
      </c>
      <c r="T216" s="204" t="str">
        <f t="shared" si="29"/>
        <v>&lt;11</v>
      </c>
      <c r="U216" s="204" t="str">
        <f t="shared" si="29"/>
        <v>&lt;10</v>
      </c>
      <c r="V216" s="204" t="str">
        <f t="shared" si="30"/>
        <v>&lt;21</v>
      </c>
      <c r="W216" s="42"/>
    </row>
    <row r="217" spans="1:23" x14ac:dyDescent="0.4">
      <c r="A217" s="17">
        <f t="shared" si="28"/>
        <v>211</v>
      </c>
      <c r="B217" s="58" t="s">
        <v>86</v>
      </c>
      <c r="C217" s="59" t="s">
        <v>86</v>
      </c>
      <c r="D217" s="60" t="s">
        <v>88</v>
      </c>
      <c r="E217" s="58" t="s">
        <v>88</v>
      </c>
      <c r="F217" s="59" t="s">
        <v>88</v>
      </c>
      <c r="G217" s="61" t="s">
        <v>89</v>
      </c>
      <c r="H217" s="60" t="s">
        <v>479</v>
      </c>
      <c r="I217" s="256" t="s">
        <v>632</v>
      </c>
      <c r="J217" s="58" t="s">
        <v>88</v>
      </c>
      <c r="K217" s="58" t="s">
        <v>88</v>
      </c>
      <c r="L217" s="59" t="s">
        <v>91</v>
      </c>
      <c r="M217" s="60" t="s">
        <v>92</v>
      </c>
      <c r="N217" s="59" t="s">
        <v>62</v>
      </c>
      <c r="O217" s="62">
        <v>45820</v>
      </c>
      <c r="P217" s="63">
        <v>45825</v>
      </c>
      <c r="Q217" s="60" t="s">
        <v>94</v>
      </c>
      <c r="R217" s="58" t="s">
        <v>50</v>
      </c>
      <c r="S217" s="64" t="s">
        <v>95</v>
      </c>
      <c r="T217" s="204" t="str">
        <f t="shared" si="29"/>
        <v>&lt;11</v>
      </c>
      <c r="U217" s="204" t="str">
        <f t="shared" si="29"/>
        <v>&lt;10</v>
      </c>
      <c r="V217" s="204" t="str">
        <f t="shared" si="30"/>
        <v>&lt;21</v>
      </c>
      <c r="W217" s="42"/>
    </row>
    <row r="218" spans="1:23" x14ac:dyDescent="0.4">
      <c r="A218" s="17">
        <f t="shared" si="28"/>
        <v>212</v>
      </c>
      <c r="B218" s="58" t="s">
        <v>86</v>
      </c>
      <c r="C218" s="59" t="s">
        <v>86</v>
      </c>
      <c r="D218" s="60" t="s">
        <v>88</v>
      </c>
      <c r="E218" s="58" t="s">
        <v>88</v>
      </c>
      <c r="F218" s="59" t="s">
        <v>88</v>
      </c>
      <c r="G218" s="61" t="s">
        <v>89</v>
      </c>
      <c r="H218" s="60" t="s">
        <v>629</v>
      </c>
      <c r="I218" s="256" t="s">
        <v>616</v>
      </c>
      <c r="J218" s="58" t="s">
        <v>88</v>
      </c>
      <c r="K218" s="58" t="s">
        <v>88</v>
      </c>
      <c r="L218" s="59" t="s">
        <v>91</v>
      </c>
      <c r="M218" s="60" t="s">
        <v>92</v>
      </c>
      <c r="N218" s="59" t="s">
        <v>62</v>
      </c>
      <c r="O218" s="62">
        <v>45820</v>
      </c>
      <c r="P218" s="63">
        <v>45825</v>
      </c>
      <c r="Q218" s="60" t="s">
        <v>94</v>
      </c>
      <c r="R218" s="58" t="s">
        <v>50</v>
      </c>
      <c r="S218" s="64" t="s">
        <v>95</v>
      </c>
      <c r="T218" s="204" t="str">
        <f t="shared" si="29"/>
        <v>&lt;11</v>
      </c>
      <c r="U218" s="204" t="str">
        <f t="shared" si="29"/>
        <v>&lt;10</v>
      </c>
      <c r="V218" s="204" t="str">
        <f t="shared" si="30"/>
        <v>&lt;21</v>
      </c>
      <c r="W218" s="42"/>
    </row>
    <row r="219" spans="1:23" x14ac:dyDescent="0.4">
      <c r="A219" s="17">
        <f t="shared" si="28"/>
        <v>213</v>
      </c>
      <c r="B219" s="58" t="s">
        <v>86</v>
      </c>
      <c r="C219" s="59" t="s">
        <v>86</v>
      </c>
      <c r="D219" s="60" t="s">
        <v>88</v>
      </c>
      <c r="E219" s="58" t="s">
        <v>88</v>
      </c>
      <c r="F219" s="59" t="s">
        <v>88</v>
      </c>
      <c r="G219" s="61" t="s">
        <v>89</v>
      </c>
      <c r="H219" s="60" t="s">
        <v>479</v>
      </c>
      <c r="I219" s="256" t="s">
        <v>633</v>
      </c>
      <c r="J219" s="58" t="s">
        <v>88</v>
      </c>
      <c r="K219" s="58" t="s">
        <v>88</v>
      </c>
      <c r="L219" s="59" t="s">
        <v>91</v>
      </c>
      <c r="M219" s="60" t="s">
        <v>92</v>
      </c>
      <c r="N219" s="59" t="s">
        <v>62</v>
      </c>
      <c r="O219" s="62">
        <v>45820</v>
      </c>
      <c r="P219" s="63">
        <v>45825</v>
      </c>
      <c r="Q219" s="60" t="s">
        <v>94</v>
      </c>
      <c r="R219" s="58" t="s">
        <v>50</v>
      </c>
      <c r="S219" s="64" t="s">
        <v>95</v>
      </c>
      <c r="T219" s="204" t="str">
        <f t="shared" si="29"/>
        <v>&lt;11</v>
      </c>
      <c r="U219" s="204" t="str">
        <f t="shared" si="29"/>
        <v>&lt;10</v>
      </c>
      <c r="V219" s="204" t="str">
        <f t="shared" si="30"/>
        <v>&lt;21</v>
      </c>
      <c r="W219" s="42"/>
    </row>
    <row r="220" spans="1:23" x14ac:dyDescent="0.4">
      <c r="A220" s="17">
        <f t="shared" si="28"/>
        <v>214</v>
      </c>
      <c r="B220" s="58" t="s">
        <v>86</v>
      </c>
      <c r="C220" s="59" t="s">
        <v>86</v>
      </c>
      <c r="D220" s="60" t="s">
        <v>88</v>
      </c>
      <c r="E220" s="58" t="s">
        <v>88</v>
      </c>
      <c r="F220" s="59" t="s">
        <v>88</v>
      </c>
      <c r="G220" s="61" t="s">
        <v>89</v>
      </c>
      <c r="H220" s="60" t="s">
        <v>479</v>
      </c>
      <c r="I220" s="256" t="s">
        <v>634</v>
      </c>
      <c r="J220" s="58" t="s">
        <v>88</v>
      </c>
      <c r="K220" s="58" t="s">
        <v>88</v>
      </c>
      <c r="L220" s="59" t="s">
        <v>91</v>
      </c>
      <c r="M220" s="60" t="s">
        <v>92</v>
      </c>
      <c r="N220" s="59" t="s">
        <v>62</v>
      </c>
      <c r="O220" s="62">
        <v>45820</v>
      </c>
      <c r="P220" s="63">
        <v>45825</v>
      </c>
      <c r="Q220" s="60" t="s">
        <v>50</v>
      </c>
      <c r="R220" s="58" t="s">
        <v>50</v>
      </c>
      <c r="S220" s="64" t="s">
        <v>280</v>
      </c>
      <c r="T220" s="204" t="str">
        <f t="shared" si="29"/>
        <v>&lt;10</v>
      </c>
      <c r="U220" s="204" t="str">
        <f t="shared" si="29"/>
        <v>&lt;10</v>
      </c>
      <c r="V220" s="204" t="str">
        <f t="shared" si="30"/>
        <v>&lt;20</v>
      </c>
      <c r="W220" s="42"/>
    </row>
    <row r="221" spans="1:23" x14ac:dyDescent="0.4">
      <c r="A221" s="17">
        <f t="shared" si="28"/>
        <v>215</v>
      </c>
      <c r="B221" s="58" t="s">
        <v>86</v>
      </c>
      <c r="C221" s="59" t="s">
        <v>86</v>
      </c>
      <c r="D221" s="60" t="s">
        <v>88</v>
      </c>
      <c r="E221" s="58" t="s">
        <v>88</v>
      </c>
      <c r="F221" s="59" t="s">
        <v>88</v>
      </c>
      <c r="G221" s="61" t="s">
        <v>89</v>
      </c>
      <c r="H221" s="60" t="s">
        <v>479</v>
      </c>
      <c r="I221" s="256" t="s">
        <v>635</v>
      </c>
      <c r="J221" s="58" t="s">
        <v>88</v>
      </c>
      <c r="K221" s="58" t="s">
        <v>88</v>
      </c>
      <c r="L221" s="59" t="s">
        <v>91</v>
      </c>
      <c r="M221" s="60" t="s">
        <v>92</v>
      </c>
      <c r="N221" s="59" t="s">
        <v>62</v>
      </c>
      <c r="O221" s="62">
        <v>45820</v>
      </c>
      <c r="P221" s="63">
        <v>45825</v>
      </c>
      <c r="Q221" s="60" t="s">
        <v>94</v>
      </c>
      <c r="R221" s="58" t="s">
        <v>93</v>
      </c>
      <c r="S221" s="64" t="s">
        <v>280</v>
      </c>
      <c r="T221" s="204" t="str">
        <f t="shared" si="29"/>
        <v>&lt;11</v>
      </c>
      <c r="U221" s="204" t="str">
        <f t="shared" si="29"/>
        <v>&lt;9</v>
      </c>
      <c r="V221" s="204" t="str">
        <f t="shared" si="30"/>
        <v>&lt;20</v>
      </c>
      <c r="W221" s="42"/>
    </row>
    <row r="222" spans="1:23" x14ac:dyDescent="0.4">
      <c r="A222" s="17">
        <f t="shared" si="28"/>
        <v>216</v>
      </c>
      <c r="B222" s="58" t="s">
        <v>86</v>
      </c>
      <c r="C222" s="59" t="s">
        <v>86</v>
      </c>
      <c r="D222" s="60" t="s">
        <v>88</v>
      </c>
      <c r="E222" s="58" t="s">
        <v>88</v>
      </c>
      <c r="F222" s="59" t="s">
        <v>88</v>
      </c>
      <c r="G222" s="61" t="s">
        <v>89</v>
      </c>
      <c r="H222" s="60" t="s">
        <v>479</v>
      </c>
      <c r="I222" s="256" t="s">
        <v>636</v>
      </c>
      <c r="J222" s="58" t="s">
        <v>88</v>
      </c>
      <c r="K222" s="58" t="s">
        <v>88</v>
      </c>
      <c r="L222" s="59" t="s">
        <v>91</v>
      </c>
      <c r="M222" s="60" t="s">
        <v>92</v>
      </c>
      <c r="N222" s="59" t="s">
        <v>62</v>
      </c>
      <c r="O222" s="62">
        <v>45820</v>
      </c>
      <c r="P222" s="63">
        <v>45825</v>
      </c>
      <c r="Q222" s="60" t="s">
        <v>96</v>
      </c>
      <c r="R222" s="58" t="s">
        <v>94</v>
      </c>
      <c r="S222" s="64" t="s">
        <v>97</v>
      </c>
      <c r="T222" s="204" t="str">
        <f t="shared" si="29"/>
        <v>&lt;12</v>
      </c>
      <c r="U222" s="204" t="str">
        <f t="shared" si="29"/>
        <v>&lt;11</v>
      </c>
      <c r="V222" s="204" t="str">
        <f t="shared" si="30"/>
        <v>&lt;23</v>
      </c>
      <c r="W222" s="42"/>
    </row>
    <row r="223" spans="1:23" x14ac:dyDescent="0.4">
      <c r="A223" s="17">
        <f t="shared" si="28"/>
        <v>217</v>
      </c>
      <c r="B223" s="58" t="s">
        <v>86</v>
      </c>
      <c r="C223" s="59" t="s">
        <v>86</v>
      </c>
      <c r="D223" s="60" t="s">
        <v>88</v>
      </c>
      <c r="E223" s="58" t="s">
        <v>88</v>
      </c>
      <c r="F223" s="59" t="s">
        <v>88</v>
      </c>
      <c r="G223" s="61" t="s">
        <v>89</v>
      </c>
      <c r="H223" s="60" t="s">
        <v>479</v>
      </c>
      <c r="I223" s="256" t="s">
        <v>637</v>
      </c>
      <c r="J223" s="58" t="s">
        <v>88</v>
      </c>
      <c r="K223" s="58" t="s">
        <v>88</v>
      </c>
      <c r="L223" s="59" t="s">
        <v>91</v>
      </c>
      <c r="M223" s="60" t="s">
        <v>92</v>
      </c>
      <c r="N223" s="59" t="s">
        <v>62</v>
      </c>
      <c r="O223" s="62">
        <v>45820</v>
      </c>
      <c r="P223" s="63">
        <v>45825</v>
      </c>
      <c r="Q223" s="60" t="s">
        <v>94</v>
      </c>
      <c r="R223" s="58" t="s">
        <v>50</v>
      </c>
      <c r="S223" s="64" t="s">
        <v>95</v>
      </c>
      <c r="T223" s="204" t="str">
        <f t="shared" si="29"/>
        <v>&lt;11</v>
      </c>
      <c r="U223" s="204" t="str">
        <f t="shared" si="29"/>
        <v>&lt;10</v>
      </c>
      <c r="V223" s="204" t="str">
        <f t="shared" si="30"/>
        <v>&lt;21</v>
      </c>
      <c r="W223" s="42"/>
    </row>
    <row r="224" spans="1:23" x14ac:dyDescent="0.4">
      <c r="A224" s="17">
        <f t="shared" si="28"/>
        <v>218</v>
      </c>
      <c r="B224" s="58" t="s">
        <v>86</v>
      </c>
      <c r="C224" s="59" t="s">
        <v>86</v>
      </c>
      <c r="D224" s="60" t="s">
        <v>88</v>
      </c>
      <c r="E224" s="58" t="s">
        <v>88</v>
      </c>
      <c r="F224" s="59" t="s">
        <v>88</v>
      </c>
      <c r="G224" s="61" t="s">
        <v>89</v>
      </c>
      <c r="H224" s="60" t="s">
        <v>479</v>
      </c>
      <c r="I224" s="256" t="s">
        <v>637</v>
      </c>
      <c r="J224" s="58" t="s">
        <v>88</v>
      </c>
      <c r="K224" s="58" t="s">
        <v>88</v>
      </c>
      <c r="L224" s="59" t="s">
        <v>91</v>
      </c>
      <c r="M224" s="60" t="s">
        <v>92</v>
      </c>
      <c r="N224" s="59" t="s">
        <v>62</v>
      </c>
      <c r="O224" s="62">
        <v>45820</v>
      </c>
      <c r="P224" s="63">
        <v>45825</v>
      </c>
      <c r="Q224" s="60" t="s">
        <v>94</v>
      </c>
      <c r="R224" s="58" t="s">
        <v>50</v>
      </c>
      <c r="S224" s="64" t="s">
        <v>95</v>
      </c>
      <c r="T224" s="204" t="str">
        <f t="shared" si="29"/>
        <v>&lt;11</v>
      </c>
      <c r="U224" s="204" t="str">
        <f t="shared" si="29"/>
        <v>&lt;10</v>
      </c>
      <c r="V224" s="204" t="str">
        <f t="shared" si="30"/>
        <v>&lt;21</v>
      </c>
      <c r="W224" s="42"/>
    </row>
    <row r="225" spans="1:23" x14ac:dyDescent="0.4">
      <c r="A225" s="17">
        <f t="shared" si="28"/>
        <v>219</v>
      </c>
      <c r="B225" s="58" t="s">
        <v>86</v>
      </c>
      <c r="C225" s="59" t="s">
        <v>86</v>
      </c>
      <c r="D225" s="60" t="s">
        <v>88</v>
      </c>
      <c r="E225" s="58" t="s">
        <v>88</v>
      </c>
      <c r="F225" s="59" t="s">
        <v>88</v>
      </c>
      <c r="G225" s="61" t="s">
        <v>89</v>
      </c>
      <c r="H225" s="60" t="s">
        <v>479</v>
      </c>
      <c r="I225" s="256" t="s">
        <v>638</v>
      </c>
      <c r="J225" s="58" t="s">
        <v>88</v>
      </c>
      <c r="K225" s="58" t="s">
        <v>88</v>
      </c>
      <c r="L225" s="59" t="s">
        <v>91</v>
      </c>
      <c r="M225" s="60" t="s">
        <v>92</v>
      </c>
      <c r="N225" s="59" t="s">
        <v>62</v>
      </c>
      <c r="O225" s="62">
        <v>45820</v>
      </c>
      <c r="P225" s="63">
        <v>45825</v>
      </c>
      <c r="Q225" s="60" t="s">
        <v>94</v>
      </c>
      <c r="R225" s="58" t="s">
        <v>50</v>
      </c>
      <c r="S225" s="64" t="s">
        <v>95</v>
      </c>
      <c r="T225" s="204" t="str">
        <f t="shared" si="29"/>
        <v>&lt;11</v>
      </c>
      <c r="U225" s="204" t="str">
        <f t="shared" si="29"/>
        <v>&lt;10</v>
      </c>
      <c r="V225" s="204" t="str">
        <f t="shared" si="30"/>
        <v>&lt;21</v>
      </c>
      <c r="W225" s="42"/>
    </row>
    <row r="226" spans="1:23" x14ac:dyDescent="0.4">
      <c r="A226" s="17">
        <f t="shared" si="28"/>
        <v>220</v>
      </c>
      <c r="B226" s="58" t="s">
        <v>86</v>
      </c>
      <c r="C226" s="59" t="s">
        <v>86</v>
      </c>
      <c r="D226" s="60" t="s">
        <v>88</v>
      </c>
      <c r="E226" s="58" t="s">
        <v>88</v>
      </c>
      <c r="F226" s="59" t="s">
        <v>88</v>
      </c>
      <c r="G226" s="61" t="s">
        <v>89</v>
      </c>
      <c r="H226" s="60" t="s">
        <v>479</v>
      </c>
      <c r="I226" s="256" t="s">
        <v>639</v>
      </c>
      <c r="J226" s="58" t="s">
        <v>88</v>
      </c>
      <c r="K226" s="58" t="s">
        <v>88</v>
      </c>
      <c r="L226" s="59" t="s">
        <v>91</v>
      </c>
      <c r="M226" s="60" t="s">
        <v>92</v>
      </c>
      <c r="N226" s="59" t="s">
        <v>62</v>
      </c>
      <c r="O226" s="62">
        <v>45820</v>
      </c>
      <c r="P226" s="63">
        <v>45825</v>
      </c>
      <c r="Q226" s="60" t="s">
        <v>96</v>
      </c>
      <c r="R226" s="58" t="s">
        <v>640</v>
      </c>
      <c r="S226" s="64" t="s">
        <v>35</v>
      </c>
      <c r="T226" s="204" t="str">
        <f t="shared" si="29"/>
        <v>&lt;12</v>
      </c>
      <c r="U226" s="204" t="str">
        <f t="shared" si="29"/>
        <v>&lt;7</v>
      </c>
      <c r="V226" s="204" t="str">
        <f t="shared" si="30"/>
        <v>&lt;19</v>
      </c>
      <c r="W226" s="42"/>
    </row>
    <row r="227" spans="1:23" x14ac:dyDescent="0.4">
      <c r="A227" s="17">
        <f t="shared" si="28"/>
        <v>221</v>
      </c>
      <c r="B227" s="58" t="s">
        <v>86</v>
      </c>
      <c r="C227" s="59" t="s">
        <v>86</v>
      </c>
      <c r="D227" s="60" t="s">
        <v>88</v>
      </c>
      <c r="E227" s="58" t="s">
        <v>88</v>
      </c>
      <c r="F227" s="59" t="s">
        <v>88</v>
      </c>
      <c r="G227" s="61" t="s">
        <v>89</v>
      </c>
      <c r="H227" s="60" t="s">
        <v>479</v>
      </c>
      <c r="I227" s="256" t="s">
        <v>641</v>
      </c>
      <c r="J227" s="58" t="s">
        <v>88</v>
      </c>
      <c r="K227" s="58" t="s">
        <v>88</v>
      </c>
      <c r="L227" s="59" t="s">
        <v>91</v>
      </c>
      <c r="M227" s="60" t="s">
        <v>92</v>
      </c>
      <c r="N227" s="59" t="s">
        <v>62</v>
      </c>
      <c r="O227" s="62">
        <v>45820</v>
      </c>
      <c r="P227" s="63">
        <v>45825</v>
      </c>
      <c r="Q227" s="60" t="s">
        <v>94</v>
      </c>
      <c r="R227" s="58" t="s">
        <v>50</v>
      </c>
      <c r="S227" s="64" t="s">
        <v>95</v>
      </c>
      <c r="T227" s="204" t="str">
        <f t="shared" si="29"/>
        <v>&lt;11</v>
      </c>
      <c r="U227" s="204" t="str">
        <f t="shared" si="29"/>
        <v>&lt;10</v>
      </c>
      <c r="V227" s="204" t="str">
        <f t="shared" si="30"/>
        <v>&lt;21</v>
      </c>
      <c r="W227" s="42"/>
    </row>
    <row r="228" spans="1:23" x14ac:dyDescent="0.4">
      <c r="A228" s="17">
        <f t="shared" si="28"/>
        <v>222</v>
      </c>
      <c r="B228" s="58" t="s">
        <v>86</v>
      </c>
      <c r="C228" s="59" t="s">
        <v>86</v>
      </c>
      <c r="D228" s="60" t="s">
        <v>88</v>
      </c>
      <c r="E228" s="58" t="s">
        <v>88</v>
      </c>
      <c r="F228" s="59" t="s">
        <v>88</v>
      </c>
      <c r="G228" s="61" t="s">
        <v>89</v>
      </c>
      <c r="H228" s="60" t="s">
        <v>479</v>
      </c>
      <c r="I228" s="256" t="s">
        <v>641</v>
      </c>
      <c r="J228" s="58" t="s">
        <v>88</v>
      </c>
      <c r="K228" s="58" t="s">
        <v>88</v>
      </c>
      <c r="L228" s="59" t="s">
        <v>91</v>
      </c>
      <c r="M228" s="60" t="s">
        <v>92</v>
      </c>
      <c r="N228" s="59" t="s">
        <v>62</v>
      </c>
      <c r="O228" s="62">
        <v>45820</v>
      </c>
      <c r="P228" s="63">
        <v>45825</v>
      </c>
      <c r="Q228" s="60" t="s">
        <v>94</v>
      </c>
      <c r="R228" s="58" t="s">
        <v>50</v>
      </c>
      <c r="S228" s="64" t="s">
        <v>95</v>
      </c>
      <c r="T228" s="204" t="str">
        <f t="shared" si="29"/>
        <v>&lt;11</v>
      </c>
      <c r="U228" s="204" t="str">
        <f t="shared" si="29"/>
        <v>&lt;10</v>
      </c>
      <c r="V228" s="204" t="str">
        <f t="shared" si="30"/>
        <v>&lt;21</v>
      </c>
      <c r="W228" s="42"/>
    </row>
    <row r="229" spans="1:23" x14ac:dyDescent="0.4">
      <c r="A229" s="17">
        <f t="shared" si="28"/>
        <v>223</v>
      </c>
      <c r="B229" s="58" t="s">
        <v>86</v>
      </c>
      <c r="C229" s="59" t="s">
        <v>86</v>
      </c>
      <c r="D229" s="60" t="s">
        <v>88</v>
      </c>
      <c r="E229" s="58" t="s">
        <v>88</v>
      </c>
      <c r="F229" s="59" t="s">
        <v>88</v>
      </c>
      <c r="G229" s="61" t="s">
        <v>89</v>
      </c>
      <c r="H229" s="60" t="s">
        <v>479</v>
      </c>
      <c r="I229" s="256" t="s">
        <v>641</v>
      </c>
      <c r="J229" s="58" t="s">
        <v>88</v>
      </c>
      <c r="K229" s="58" t="s">
        <v>88</v>
      </c>
      <c r="L229" s="59" t="s">
        <v>91</v>
      </c>
      <c r="M229" s="60" t="s">
        <v>92</v>
      </c>
      <c r="N229" s="59" t="s">
        <v>62</v>
      </c>
      <c r="O229" s="62">
        <v>45820</v>
      </c>
      <c r="P229" s="63">
        <v>45825</v>
      </c>
      <c r="Q229" s="60" t="s">
        <v>94</v>
      </c>
      <c r="R229" s="58" t="s">
        <v>50</v>
      </c>
      <c r="S229" s="64" t="s">
        <v>95</v>
      </c>
      <c r="T229" s="204" t="str">
        <f t="shared" ref="T229:U238" si="31">IF(Q229="","",IF(NOT(ISERROR(Q229*1)),ROUNDDOWN(Q229*1,2-INT(LOG(ABS(Q229*1)))),IFERROR("&lt;"&amp;ROUNDDOWN(IF(SUBSTITUTE(Q229,"&lt;","")*1&lt;=50,SUBSTITUTE(Q229,"&lt;","")*1,""),2-INT(LOG(ABS(SUBSTITUTE(Q229,"&lt;","")*1)))),IF(Q229="-",Q229,"入力形式が間違っています"))))</f>
        <v>&lt;11</v>
      </c>
      <c r="U229" s="204" t="str">
        <f t="shared" si="31"/>
        <v>&lt;10</v>
      </c>
      <c r="V229" s="204" t="str">
        <f t="shared" si="30"/>
        <v>&lt;21</v>
      </c>
      <c r="W229" s="42"/>
    </row>
    <row r="230" spans="1:23" x14ac:dyDescent="0.4">
      <c r="A230" s="17">
        <f t="shared" si="28"/>
        <v>224</v>
      </c>
      <c r="B230" s="58" t="s">
        <v>86</v>
      </c>
      <c r="C230" s="59" t="s">
        <v>86</v>
      </c>
      <c r="D230" s="60" t="s">
        <v>88</v>
      </c>
      <c r="E230" s="58" t="s">
        <v>88</v>
      </c>
      <c r="F230" s="59" t="s">
        <v>88</v>
      </c>
      <c r="G230" s="61" t="s">
        <v>89</v>
      </c>
      <c r="H230" s="60" t="s">
        <v>479</v>
      </c>
      <c r="I230" s="256" t="s">
        <v>641</v>
      </c>
      <c r="J230" s="58" t="s">
        <v>88</v>
      </c>
      <c r="K230" s="58" t="s">
        <v>88</v>
      </c>
      <c r="L230" s="59" t="s">
        <v>91</v>
      </c>
      <c r="M230" s="60" t="s">
        <v>92</v>
      </c>
      <c r="N230" s="59" t="s">
        <v>62</v>
      </c>
      <c r="O230" s="62">
        <v>45820</v>
      </c>
      <c r="P230" s="63">
        <v>45825</v>
      </c>
      <c r="Q230" s="60" t="s">
        <v>94</v>
      </c>
      <c r="R230" s="58" t="s">
        <v>50</v>
      </c>
      <c r="S230" s="64" t="s">
        <v>95</v>
      </c>
      <c r="T230" s="204" t="str">
        <f t="shared" si="31"/>
        <v>&lt;11</v>
      </c>
      <c r="U230" s="204" t="str">
        <f t="shared" si="31"/>
        <v>&lt;10</v>
      </c>
      <c r="V230" s="204" t="str">
        <f t="shared" si="30"/>
        <v>&lt;21</v>
      </c>
      <c r="W230" s="42"/>
    </row>
    <row r="231" spans="1:23" x14ac:dyDescent="0.4">
      <c r="A231" s="17">
        <f t="shared" si="28"/>
        <v>225</v>
      </c>
      <c r="B231" s="58" t="s">
        <v>86</v>
      </c>
      <c r="C231" s="59" t="s">
        <v>86</v>
      </c>
      <c r="D231" s="60" t="s">
        <v>88</v>
      </c>
      <c r="E231" s="58" t="s">
        <v>88</v>
      </c>
      <c r="F231" s="59" t="s">
        <v>88</v>
      </c>
      <c r="G231" s="61" t="s">
        <v>89</v>
      </c>
      <c r="H231" s="60" t="s">
        <v>479</v>
      </c>
      <c r="I231" s="256" t="s">
        <v>641</v>
      </c>
      <c r="J231" s="58" t="s">
        <v>88</v>
      </c>
      <c r="K231" s="58" t="s">
        <v>88</v>
      </c>
      <c r="L231" s="59" t="s">
        <v>91</v>
      </c>
      <c r="M231" s="60" t="s">
        <v>92</v>
      </c>
      <c r="N231" s="59" t="s">
        <v>62</v>
      </c>
      <c r="O231" s="62">
        <v>45820</v>
      </c>
      <c r="P231" s="63">
        <v>45825</v>
      </c>
      <c r="Q231" s="60" t="s">
        <v>94</v>
      </c>
      <c r="R231" s="58" t="s">
        <v>50</v>
      </c>
      <c r="S231" s="64" t="s">
        <v>95</v>
      </c>
      <c r="T231" s="204" t="str">
        <f t="shared" si="31"/>
        <v>&lt;11</v>
      </c>
      <c r="U231" s="204" t="str">
        <f t="shared" si="31"/>
        <v>&lt;10</v>
      </c>
      <c r="V231" s="204" t="str">
        <f t="shared" si="30"/>
        <v>&lt;21</v>
      </c>
      <c r="W231" s="42" t="str">
        <f>IF(ISERROR(V231*1),"",IF(AND(H231="飲料水",V231&gt;=11),"○",IF(AND(H231="牛乳・乳児用食品",V231&gt;=51),"○",IF(AND(H231&lt;&gt;"",V231&gt;=110),"○",""))))</f>
        <v/>
      </c>
    </row>
    <row r="232" spans="1:23" x14ac:dyDescent="0.4">
      <c r="A232" s="17">
        <f t="shared" si="28"/>
        <v>226</v>
      </c>
      <c r="B232" s="44" t="s">
        <v>642</v>
      </c>
      <c r="C232" s="65" t="s">
        <v>642</v>
      </c>
      <c r="D232" s="45" t="s">
        <v>78</v>
      </c>
      <c r="E232" s="44" t="s">
        <v>72</v>
      </c>
      <c r="F232" s="65" t="s">
        <v>72</v>
      </c>
      <c r="G232" s="46" t="s">
        <v>64</v>
      </c>
      <c r="H232" s="36" t="s">
        <v>65</v>
      </c>
      <c r="I232" s="44" t="s">
        <v>79</v>
      </c>
      <c r="J232" s="44" t="s">
        <v>66</v>
      </c>
      <c r="K232" s="44" t="s">
        <v>643</v>
      </c>
      <c r="L232" s="50" t="s">
        <v>42</v>
      </c>
      <c r="M232" s="44" t="s">
        <v>644</v>
      </c>
      <c r="N232" s="48" t="s">
        <v>62</v>
      </c>
      <c r="O232" s="191">
        <v>45824</v>
      </c>
      <c r="P232" s="192">
        <v>45831</v>
      </c>
      <c r="Q232" s="34" t="s">
        <v>645</v>
      </c>
      <c r="R232" s="34" t="s">
        <v>645</v>
      </c>
      <c r="S232" s="34"/>
      <c r="T232" s="32" t="str">
        <f t="shared" si="31"/>
        <v>&lt;5</v>
      </c>
      <c r="U232" s="32" t="str">
        <f t="shared" si="31"/>
        <v>&lt;5</v>
      </c>
      <c r="V232" s="33" t="str">
        <f t="shared" si="30"/>
        <v>&lt;10</v>
      </c>
      <c r="W232" s="50" t="str">
        <f t="shared" ref="W232:W236" si="32">IF(ISERROR(V232*1),"",IF(AND(H232="飲料水",V232&gt;=11),"○",IF(AND(H232="牛乳・乳児用食品",V232&gt;=51),"○",IF(AND(H232&lt;&gt;"",V232&gt;=110),"○",""))))</f>
        <v/>
      </c>
    </row>
    <row r="233" spans="1:23" x14ac:dyDescent="0.4">
      <c r="A233" s="17">
        <f t="shared" si="28"/>
        <v>227</v>
      </c>
      <c r="B233" s="34" t="s">
        <v>642</v>
      </c>
      <c r="C233" s="35" t="s">
        <v>642</v>
      </c>
      <c r="D233" s="36" t="s">
        <v>78</v>
      </c>
      <c r="E233" s="44" t="s">
        <v>72</v>
      </c>
      <c r="F233" s="35" t="s">
        <v>61</v>
      </c>
      <c r="G233" s="46" t="s">
        <v>64</v>
      </c>
      <c r="H233" s="36" t="s">
        <v>65</v>
      </c>
      <c r="I233" s="34" t="s">
        <v>646</v>
      </c>
      <c r="J233" s="34" t="s">
        <v>66</v>
      </c>
      <c r="K233" s="34" t="s">
        <v>72</v>
      </c>
      <c r="L233" s="42" t="s">
        <v>91</v>
      </c>
      <c r="M233" s="34" t="s">
        <v>644</v>
      </c>
      <c r="N233" s="38" t="s">
        <v>62</v>
      </c>
      <c r="O233" s="191">
        <v>45824</v>
      </c>
      <c r="P233" s="192">
        <v>45831</v>
      </c>
      <c r="Q233" s="41" t="s">
        <v>647</v>
      </c>
      <c r="R233" s="34" t="s">
        <v>645</v>
      </c>
      <c r="S233" s="34"/>
      <c r="T233" s="32" t="str">
        <f t="shared" si="31"/>
        <v>&lt;6</v>
      </c>
      <c r="U233" s="32" t="str">
        <f t="shared" si="31"/>
        <v>&lt;5</v>
      </c>
      <c r="V233" s="33" t="str">
        <f t="shared" si="30"/>
        <v>&lt;11</v>
      </c>
      <c r="W233" s="50" t="str">
        <f t="shared" si="32"/>
        <v/>
      </c>
    </row>
    <row r="234" spans="1:23" x14ac:dyDescent="0.4">
      <c r="A234" s="17">
        <f t="shared" si="28"/>
        <v>228</v>
      </c>
      <c r="B234" s="44" t="s">
        <v>642</v>
      </c>
      <c r="C234" s="65" t="s">
        <v>642</v>
      </c>
      <c r="D234" s="36" t="s">
        <v>81</v>
      </c>
      <c r="E234" s="44" t="s">
        <v>72</v>
      </c>
      <c r="F234" s="35" t="s">
        <v>61</v>
      </c>
      <c r="G234" s="46" t="s">
        <v>64</v>
      </c>
      <c r="H234" s="36" t="s">
        <v>65</v>
      </c>
      <c r="I234" s="34" t="s">
        <v>76</v>
      </c>
      <c r="J234" s="34" t="s">
        <v>66</v>
      </c>
      <c r="K234" s="34" t="s">
        <v>72</v>
      </c>
      <c r="L234" s="50" t="s">
        <v>42</v>
      </c>
      <c r="M234" s="34" t="s">
        <v>644</v>
      </c>
      <c r="N234" s="38" t="s">
        <v>62</v>
      </c>
      <c r="O234" s="191">
        <v>45824</v>
      </c>
      <c r="P234" s="192">
        <v>45831</v>
      </c>
      <c r="Q234" s="41" t="s">
        <v>647</v>
      </c>
      <c r="R234" s="34" t="s">
        <v>645</v>
      </c>
      <c r="S234" s="34"/>
      <c r="T234" s="32" t="str">
        <f t="shared" si="31"/>
        <v>&lt;6</v>
      </c>
      <c r="U234" s="32" t="str">
        <f t="shared" si="31"/>
        <v>&lt;5</v>
      </c>
      <c r="V234" s="33" t="str">
        <f t="shared" si="30"/>
        <v>&lt;11</v>
      </c>
      <c r="W234" s="50" t="str">
        <f t="shared" si="32"/>
        <v/>
      </c>
    </row>
    <row r="235" spans="1:23" x14ac:dyDescent="0.4">
      <c r="A235" s="17">
        <f t="shared" si="28"/>
        <v>229</v>
      </c>
      <c r="B235" s="34" t="s">
        <v>642</v>
      </c>
      <c r="C235" s="35" t="s">
        <v>642</v>
      </c>
      <c r="D235" s="36" t="s">
        <v>71</v>
      </c>
      <c r="E235" s="44" t="s">
        <v>72</v>
      </c>
      <c r="F235" s="35" t="s">
        <v>61</v>
      </c>
      <c r="G235" s="46" t="s">
        <v>64</v>
      </c>
      <c r="H235" s="45" t="s">
        <v>65</v>
      </c>
      <c r="I235" s="34" t="s">
        <v>648</v>
      </c>
      <c r="J235" s="34" t="s">
        <v>66</v>
      </c>
      <c r="K235" s="34" t="s">
        <v>72</v>
      </c>
      <c r="L235" s="42" t="s">
        <v>91</v>
      </c>
      <c r="M235" s="34" t="s">
        <v>644</v>
      </c>
      <c r="N235" s="38" t="s">
        <v>62</v>
      </c>
      <c r="O235" s="191">
        <v>45824</v>
      </c>
      <c r="P235" s="192">
        <v>45831</v>
      </c>
      <c r="Q235" s="41" t="s">
        <v>649</v>
      </c>
      <c r="R235" s="34" t="s">
        <v>649</v>
      </c>
      <c r="S235" s="34"/>
      <c r="T235" s="32" t="str">
        <f t="shared" si="31"/>
        <v>&lt;8</v>
      </c>
      <c r="U235" s="32" t="str">
        <f t="shared" si="31"/>
        <v>&lt;8</v>
      </c>
      <c r="V235" s="33" t="str">
        <f t="shared" si="30"/>
        <v>&lt;16</v>
      </c>
      <c r="W235" s="50" t="str">
        <f t="shared" si="32"/>
        <v/>
      </c>
    </row>
    <row r="236" spans="1:23" x14ac:dyDescent="0.4">
      <c r="A236" s="17">
        <f t="shared" si="28"/>
        <v>230</v>
      </c>
      <c r="B236" s="44" t="s">
        <v>642</v>
      </c>
      <c r="C236" s="13" t="s">
        <v>642</v>
      </c>
      <c r="D236" s="36" t="s">
        <v>71</v>
      </c>
      <c r="E236" s="44" t="s">
        <v>72</v>
      </c>
      <c r="F236" s="35" t="s">
        <v>61</v>
      </c>
      <c r="G236" s="46" t="s">
        <v>64</v>
      </c>
      <c r="H236" s="36" t="s">
        <v>65</v>
      </c>
      <c r="I236" s="34" t="s">
        <v>650</v>
      </c>
      <c r="J236" s="34" t="s">
        <v>66</v>
      </c>
      <c r="K236" s="34" t="s">
        <v>651</v>
      </c>
      <c r="L236" s="42" t="s">
        <v>91</v>
      </c>
      <c r="M236" s="34" t="s">
        <v>644</v>
      </c>
      <c r="N236" s="38" t="s">
        <v>62</v>
      </c>
      <c r="O236" s="191">
        <v>45824</v>
      </c>
      <c r="P236" s="192">
        <v>45831</v>
      </c>
      <c r="Q236" s="41" t="s">
        <v>645</v>
      </c>
      <c r="R236" s="34" t="s">
        <v>645</v>
      </c>
      <c r="S236" s="34"/>
      <c r="T236" s="32" t="str">
        <f t="shared" si="31"/>
        <v>&lt;5</v>
      </c>
      <c r="U236" s="32" t="str">
        <f t="shared" si="31"/>
        <v>&lt;5</v>
      </c>
      <c r="V236" s="33" t="str">
        <f t="shared" si="30"/>
        <v>&lt;10</v>
      </c>
      <c r="W236" s="50" t="str">
        <f t="shared" si="32"/>
        <v/>
      </c>
    </row>
    <row r="237" spans="1:23" x14ac:dyDescent="0.4">
      <c r="A237" s="17">
        <f t="shared" si="28"/>
        <v>231</v>
      </c>
      <c r="B237" s="44" t="s">
        <v>572</v>
      </c>
      <c r="C237" s="42" t="s">
        <v>573</v>
      </c>
      <c r="D237" s="52" t="s">
        <v>69</v>
      </c>
      <c r="E237" s="34" t="s">
        <v>61</v>
      </c>
      <c r="F237" s="257" t="s">
        <v>652</v>
      </c>
      <c r="G237" s="37" t="s">
        <v>58</v>
      </c>
      <c r="H237" s="36" t="s">
        <v>40</v>
      </c>
      <c r="I237" s="34" t="s">
        <v>653</v>
      </c>
      <c r="J237" s="34" t="s">
        <v>41</v>
      </c>
      <c r="K237" s="34" t="s">
        <v>654</v>
      </c>
      <c r="L237" s="50" t="s">
        <v>42</v>
      </c>
      <c r="M237" s="34" t="s">
        <v>655</v>
      </c>
      <c r="N237" s="258" t="s">
        <v>33</v>
      </c>
      <c r="O237" s="66">
        <v>45835</v>
      </c>
      <c r="P237" s="40">
        <v>45835</v>
      </c>
      <c r="Q237" s="41" t="s">
        <v>656</v>
      </c>
      <c r="R237" s="34" t="s">
        <v>657</v>
      </c>
      <c r="S237" s="34" t="s">
        <v>260</v>
      </c>
      <c r="T237" s="32" t="str">
        <f t="shared" si="31"/>
        <v>&lt;3.2</v>
      </c>
      <c r="U237" s="32" t="str">
        <f t="shared" si="31"/>
        <v>&lt;3.92</v>
      </c>
      <c r="V237" s="33" t="str">
        <f t="shared" si="30"/>
        <v>&lt;7.1</v>
      </c>
      <c r="W237" s="50"/>
    </row>
    <row r="238" spans="1:23" ht="37.5" x14ac:dyDescent="0.4">
      <c r="A238" s="17">
        <f t="shared" si="28"/>
        <v>232</v>
      </c>
      <c r="B238" s="34" t="s">
        <v>573</v>
      </c>
      <c r="C238" s="42" t="s">
        <v>573</v>
      </c>
      <c r="D238" s="36" t="s">
        <v>69</v>
      </c>
      <c r="E238" s="44" t="s">
        <v>61</v>
      </c>
      <c r="F238" s="257" t="s">
        <v>652</v>
      </c>
      <c r="G238" s="37" t="s">
        <v>58</v>
      </c>
      <c r="H238" s="36" t="s">
        <v>40</v>
      </c>
      <c r="I238" s="34" t="s">
        <v>658</v>
      </c>
      <c r="J238" s="34" t="s">
        <v>41</v>
      </c>
      <c r="K238" s="44" t="s">
        <v>654</v>
      </c>
      <c r="L238" s="50" t="s">
        <v>42</v>
      </c>
      <c r="M238" s="34" t="s">
        <v>655</v>
      </c>
      <c r="N238" s="258" t="s">
        <v>33</v>
      </c>
      <c r="O238" s="66">
        <v>45835</v>
      </c>
      <c r="P238" s="40">
        <v>45835</v>
      </c>
      <c r="Q238" s="41" t="s">
        <v>659</v>
      </c>
      <c r="R238" s="34" t="s">
        <v>660</v>
      </c>
      <c r="S238" s="34" t="s">
        <v>269</v>
      </c>
      <c r="T238" s="32" t="str">
        <f t="shared" si="31"/>
        <v>&lt;3.25</v>
      </c>
      <c r="U238" s="32" t="str">
        <f t="shared" si="31"/>
        <v>&lt;2.59</v>
      </c>
      <c r="V238" s="33" t="str">
        <f t="shared" si="30"/>
        <v>&lt;5.8</v>
      </c>
      <c r="W238" s="50" t="str">
        <f t="shared" ref="W238" si="33">IF(ISERROR(V238*1),"",IF(AND(H238="飲料水",V238&gt;=11),"○",IF(AND(H238="牛乳・乳児用食品",V238&gt;=51),"○",IF(AND(H238&lt;&gt;"",V238&gt;=110),"○",""))))</f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23" priority="24">
      <formula>$W7="○"</formula>
    </cfRule>
  </conditionalFormatting>
  <conditionalFormatting sqref="V8:V9">
    <cfRule type="expression" dxfId="22" priority="23">
      <formula>$W8="○"</formula>
    </cfRule>
  </conditionalFormatting>
  <conditionalFormatting sqref="V16:V132">
    <cfRule type="expression" dxfId="21" priority="21">
      <formula>$W16="○"</formula>
    </cfRule>
  </conditionalFormatting>
  <conditionalFormatting sqref="V10:V15">
    <cfRule type="expression" dxfId="20" priority="22">
      <formula>$W10="○"</formula>
    </cfRule>
  </conditionalFormatting>
  <conditionalFormatting sqref="Q10:R24">
    <cfRule type="cellIs" dxfId="19" priority="18" stopIfTrue="1" operator="between">
      <formula>100</formula>
      <formula>10000</formula>
    </cfRule>
    <cfRule type="cellIs" dxfId="18" priority="20" stopIfTrue="1" operator="lessThan">
      <formula>10</formula>
    </cfRule>
  </conditionalFormatting>
  <conditionalFormatting sqref="S10:S24">
    <cfRule type="cellIs" dxfId="17" priority="19" stopIfTrue="1" operator="lessThan">
      <formula>9.95</formula>
    </cfRule>
  </conditionalFormatting>
  <conditionalFormatting sqref="S10:S24">
    <cfRule type="cellIs" dxfId="16" priority="17" stopIfTrue="1" operator="between">
      <formula>100</formula>
      <formula>10000</formula>
    </cfRule>
  </conditionalFormatting>
  <conditionalFormatting sqref="S76:S89">
    <cfRule type="expression" dxfId="15" priority="16">
      <formula>$W76="○"</formula>
    </cfRule>
  </conditionalFormatting>
  <conditionalFormatting sqref="V133:V134 V137:V144">
    <cfRule type="expression" dxfId="14" priority="15">
      <formula>$W133="○"</formula>
    </cfRule>
  </conditionalFormatting>
  <conditionalFormatting sqref="V135:V136">
    <cfRule type="expression" dxfId="13" priority="14">
      <formula>$W135="○"</formula>
    </cfRule>
  </conditionalFormatting>
  <conditionalFormatting sqref="V145:V164">
    <cfRule type="expression" dxfId="12" priority="13">
      <formula>$W145="○"</formula>
    </cfRule>
  </conditionalFormatting>
  <conditionalFormatting sqref="V165:V169">
    <cfRule type="expression" dxfId="11" priority="12">
      <formula>$W165="○"</formula>
    </cfRule>
  </conditionalFormatting>
  <conditionalFormatting sqref="V170:V175">
    <cfRule type="expression" dxfId="10" priority="11">
      <formula>$W170="○"</formula>
    </cfRule>
  </conditionalFormatting>
  <conditionalFormatting sqref="V176:V178">
    <cfRule type="expression" dxfId="9" priority="10">
      <formula>$W176="○"</formula>
    </cfRule>
  </conditionalFormatting>
  <conditionalFormatting sqref="V179:V180">
    <cfRule type="expression" dxfId="8" priority="9">
      <formula>$W179="○"</formula>
    </cfRule>
  </conditionalFormatting>
  <conditionalFormatting sqref="V181:V194">
    <cfRule type="expression" dxfId="7" priority="8">
      <formula>$W181="○"</formula>
    </cfRule>
  </conditionalFormatting>
  <conditionalFormatting sqref="V195:V197">
    <cfRule type="expression" dxfId="6" priority="7">
      <formula>$W195="○"</formula>
    </cfRule>
  </conditionalFormatting>
  <conditionalFormatting sqref="V198:V205">
    <cfRule type="expression" dxfId="5" priority="6">
      <formula>$W198="○"</formula>
    </cfRule>
  </conditionalFormatting>
  <conditionalFormatting sqref="V206">
    <cfRule type="expression" dxfId="4" priority="5">
      <formula>$W206="○"</formula>
    </cfRule>
  </conditionalFormatting>
  <conditionalFormatting sqref="V207:V211">
    <cfRule type="expression" dxfId="3" priority="4">
      <formula>$W207="○"</formula>
    </cfRule>
  </conditionalFormatting>
  <conditionalFormatting sqref="V212:V231">
    <cfRule type="expression" dxfId="2" priority="3">
      <formula>$W212="○"</formula>
    </cfRule>
  </conditionalFormatting>
  <conditionalFormatting sqref="V232:V236">
    <cfRule type="expression" dxfId="1" priority="2">
      <formula>$W232="○"</formula>
    </cfRule>
  </conditionalFormatting>
  <conditionalFormatting sqref="V237:V238">
    <cfRule type="expression" dxfId="0" priority="1">
      <formula>$W237="○"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