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54E7C9F5-EE04-4DAF-A76A-426ADC074A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0" i="1" l="1"/>
  <c r="T50" i="1"/>
  <c r="V50" i="1" s="1"/>
  <c r="W50" i="1" s="1"/>
  <c r="U49" i="1"/>
  <c r="T49" i="1"/>
  <c r="V49" i="1" s="1"/>
  <c r="W49" i="1" s="1"/>
  <c r="U48" i="1"/>
  <c r="T48" i="1"/>
  <c r="V48" i="1" s="1"/>
  <c r="W48" i="1" s="1"/>
  <c r="W47" i="1"/>
  <c r="V47" i="1"/>
  <c r="U47" i="1"/>
  <c r="T47" i="1"/>
  <c r="U46" i="1"/>
  <c r="T46" i="1"/>
  <c r="V46" i="1" s="1"/>
  <c r="W46" i="1" s="1"/>
  <c r="U45" i="1"/>
  <c r="T45" i="1"/>
  <c r="V45" i="1" s="1"/>
  <c r="W45" i="1" s="1"/>
  <c r="V44" i="1"/>
  <c r="W44" i="1" s="1"/>
  <c r="U44" i="1"/>
  <c r="T44" i="1"/>
  <c r="V43" i="1"/>
  <c r="W43" i="1" s="1"/>
  <c r="U43" i="1"/>
  <c r="T43" i="1"/>
  <c r="U42" i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U39" i="1"/>
  <c r="V39" i="1" s="1"/>
  <c r="T39" i="1"/>
  <c r="V38" i="1"/>
  <c r="W38" i="1" s="1"/>
  <c r="U38" i="1"/>
  <c r="T38" i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V34" i="1" s="1"/>
  <c r="T34" i="1"/>
  <c r="V33" i="1"/>
  <c r="W33" i="1" s="1"/>
  <c r="U33" i="1"/>
  <c r="T33" i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V29" i="1"/>
  <c r="W29" i="1" s="1"/>
  <c r="U29" i="1"/>
  <c r="T29" i="1"/>
  <c r="U28" i="1"/>
  <c r="T28" i="1"/>
  <c r="V28" i="1" s="1"/>
  <c r="W28" i="1" s="1"/>
  <c r="U27" i="1"/>
  <c r="T27" i="1"/>
  <c r="V27" i="1" s="1"/>
  <c r="W27" i="1" s="1"/>
  <c r="U26" i="1"/>
  <c r="V26" i="1" s="1"/>
  <c r="W26" i="1" s="1"/>
  <c r="T26" i="1"/>
  <c r="V25" i="1"/>
  <c r="W25" i="1" s="1"/>
  <c r="U25" i="1"/>
  <c r="T25" i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V21" i="1"/>
  <c r="W21" i="1" s="1"/>
  <c r="U21" i="1"/>
  <c r="T21" i="1"/>
  <c r="U20" i="1"/>
  <c r="T20" i="1"/>
  <c r="V20" i="1" s="1"/>
  <c r="W20" i="1" s="1"/>
  <c r="U19" i="1"/>
  <c r="T19" i="1"/>
  <c r="V19" i="1" s="1"/>
  <c r="W19" i="1" s="1"/>
  <c r="U18" i="1"/>
  <c r="V18" i="1" s="1"/>
  <c r="W18" i="1" s="1"/>
  <c r="T18" i="1"/>
  <c r="V17" i="1"/>
  <c r="W17" i="1" s="1"/>
  <c r="U17" i="1"/>
  <c r="T17" i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V13" i="1"/>
  <c r="W13" i="1" s="1"/>
  <c r="U13" i="1"/>
  <c r="T13" i="1"/>
  <c r="U12" i="1"/>
  <c r="T12" i="1"/>
  <c r="V12" i="1" s="1"/>
  <c r="W12" i="1" s="1"/>
  <c r="U11" i="1"/>
  <c r="T11" i="1"/>
  <c r="V11" i="1" s="1"/>
  <c r="W11" i="1" s="1"/>
  <c r="U10" i="1"/>
  <c r="V10" i="1" s="1"/>
  <c r="W10" i="1" s="1"/>
  <c r="T10" i="1"/>
  <c r="V9" i="1"/>
  <c r="W9" i="1" s="1"/>
  <c r="U9" i="1"/>
  <c r="T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U8" i="1"/>
  <c r="T8" i="1"/>
  <c r="V8" i="1" s="1"/>
  <c r="W8" i="1" s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<sst xmlns="http://schemas.openxmlformats.org/spreadsheetml/2006/main" count="711" uniqueCount="141">
  <si>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</si>
  <si>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</si>
  <si>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</si>
  <si>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</si>
  <si>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</si>
  <si>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</si>
  <si>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</si>
  <si>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</si>
  <si>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</si>
  <si>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</si>
  <si>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</si>
  <si>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</si>
  <si>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</si>
  <si>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</si>
  <si>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</si>
  <si>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</si>
  <si>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</si>
  <si>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</si>
  <si>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</si>
  <si>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</si>
  <si>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</si>
  <si>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</si>
  <si>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</si>
  <si>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</si>
  <si>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</si>
  <si>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</si>
  <si>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</si>
  <si>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</si>
  <si>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</si>
  <si>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</si>
  <si>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</si>
  <si>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</si>
  <si>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</si>
  <si>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流通品</t>
    <rPh sb="0" eb="2">
      <t>リュウツウ</t>
    </rPh>
    <rPh sb="2" eb="3">
      <t>ヒン</t>
    </rPh>
    <phoneticPr fontId="6"/>
  </si>
  <si>
    <t>制限なし</t>
    <rPh sb="0" eb="2">
      <t>セイゲン</t>
    </rPh>
    <phoneticPr fontId="6"/>
  </si>
  <si>
    <t>Ge</t>
  </si>
  <si>
    <t>天然</t>
    <rPh sb="0" eb="2">
      <t>テンネン</t>
    </rPh>
    <phoneticPr fontId="1"/>
  </si>
  <si>
    <t>CsI</t>
  </si>
  <si>
    <t>-</t>
    <phoneticPr fontId="1"/>
  </si>
  <si>
    <t>&lt;25</t>
    <phoneticPr fontId="1"/>
  </si>
  <si>
    <t>新潟県</t>
    <rPh sb="0" eb="3">
      <t>ニイガタケン</t>
    </rPh>
    <phoneticPr fontId="7"/>
  </si>
  <si>
    <t>南魚沼</t>
    <rPh sb="0" eb="3">
      <t>ミナミウオヌマ</t>
    </rPh>
    <phoneticPr fontId="1"/>
  </si>
  <si>
    <t>不明</t>
    <rPh sb="0" eb="2">
      <t>フメイ</t>
    </rPh>
    <phoneticPr fontId="1"/>
  </si>
  <si>
    <t>農産物</t>
    <rPh sb="0" eb="3">
      <t>ノウサンブツ</t>
    </rPh>
    <phoneticPr fontId="5"/>
  </si>
  <si>
    <t>栽培</t>
    <rPh sb="0" eb="2">
      <t>サイバイ</t>
    </rPh>
    <phoneticPr fontId="1"/>
  </si>
  <si>
    <t>南魚沼市</t>
    <rPh sb="0" eb="4">
      <t>ミナミウオヌマシ</t>
    </rPh>
    <phoneticPr fontId="1"/>
  </si>
  <si>
    <t>シイタケ</t>
  </si>
  <si>
    <t>原木</t>
    <rPh sb="0" eb="2">
      <t>ゲンボク</t>
    </rPh>
    <phoneticPr fontId="1"/>
  </si>
  <si>
    <t>ウワバミソウ</t>
    <phoneticPr fontId="1"/>
  </si>
  <si>
    <t>長野県</t>
    <rPh sb="0" eb="3">
      <t>ナガノケン</t>
    </rPh>
    <phoneticPr fontId="7"/>
  </si>
  <si>
    <t>アミタケ</t>
  </si>
  <si>
    <t>ショウゲンジ</t>
  </si>
  <si>
    <t>青森県</t>
    <rPh sb="0" eb="3">
      <t>アオモリケン</t>
    </rPh>
    <phoneticPr fontId="7"/>
  </si>
  <si>
    <t>サクラシメジ</t>
  </si>
  <si>
    <t>&lt;3.6065</t>
  </si>
  <si>
    <t>岩手県</t>
    <rPh sb="0" eb="3">
      <t>イワテケン</t>
    </rPh>
    <phoneticPr fontId="7"/>
  </si>
  <si>
    <t>雫石町</t>
    <rPh sb="0" eb="3">
      <t>シズクイシマチ</t>
    </rPh>
    <phoneticPr fontId="1"/>
  </si>
  <si>
    <t>&lt;2.8044</t>
  </si>
  <si>
    <t>ウラベニホテイシメジ</t>
  </si>
  <si>
    <t>滝沢市</t>
    <rPh sb="0" eb="2">
      <t>タキザワ</t>
    </rPh>
    <rPh sb="2" eb="3">
      <t>シ</t>
    </rPh>
    <phoneticPr fontId="1"/>
  </si>
  <si>
    <t>チチタケ</t>
  </si>
  <si>
    <t>&lt;4.1893</t>
  </si>
  <si>
    <t>ナラタケ</t>
  </si>
  <si>
    <t>滝沢市</t>
    <rPh sb="0" eb="3">
      <t>タキザワシ</t>
    </rPh>
    <phoneticPr fontId="1"/>
  </si>
  <si>
    <t>マツタケ</t>
  </si>
  <si>
    <t>八幡平市</t>
    <rPh sb="0" eb="3">
      <t>ハチマンタイ</t>
    </rPh>
    <rPh sb="3" eb="4">
      <t>シ</t>
    </rPh>
    <phoneticPr fontId="1"/>
  </si>
  <si>
    <t>ムレオオフウセンタケ</t>
  </si>
  <si>
    <t>&lt;2.7331</t>
  </si>
  <si>
    <t>ハタケシメジ</t>
  </si>
  <si>
    <t>マイタケ</t>
  </si>
  <si>
    <t>葛巻町</t>
    <rPh sb="0" eb="2">
      <t>クズマキ</t>
    </rPh>
    <rPh sb="2" eb="3">
      <t>チョウ</t>
    </rPh>
    <phoneticPr fontId="1"/>
  </si>
  <si>
    <t>ハツタケ</t>
  </si>
  <si>
    <t>ホウキタケ</t>
  </si>
  <si>
    <t>&lt;2.9262</t>
  </si>
  <si>
    <t>軽米町</t>
    <rPh sb="0" eb="3">
      <t>カルマイマチ</t>
    </rPh>
    <phoneticPr fontId="1"/>
  </si>
  <si>
    <t>部位：球芽、別名：ミズノミ</t>
    <rPh sb="0" eb="2">
      <t>ブイ</t>
    </rPh>
    <rPh sb="3" eb="5">
      <t>キュウガ</t>
    </rPh>
    <rPh sb="6" eb="8">
      <t>ベツメイ</t>
    </rPh>
    <phoneticPr fontId="1"/>
  </si>
  <si>
    <t>&lt;4.7893</t>
  </si>
  <si>
    <t>&lt;4.9845</t>
  </si>
  <si>
    <t>&lt;9.7738</t>
  </si>
  <si>
    <t>十日町市</t>
    <rPh sb="0" eb="4">
      <t>トオカマチシ</t>
    </rPh>
    <phoneticPr fontId="1"/>
  </si>
  <si>
    <t>サルナシ</t>
  </si>
  <si>
    <t>野生鳥獣肉</t>
    <rPh sb="0" eb="5">
      <t>ヤセイチョウジュウニク</t>
    </rPh>
    <phoneticPr fontId="5"/>
  </si>
  <si>
    <t>イノシシ肉</t>
    <rPh sb="4" eb="5">
      <t>ニク</t>
    </rPh>
    <phoneticPr fontId="1"/>
  </si>
  <si>
    <t>野生</t>
    <rPh sb="0" eb="2">
      <t>ヤセイ</t>
    </rPh>
    <phoneticPr fontId="1"/>
  </si>
  <si>
    <t>シカ肉</t>
    <rPh sb="2" eb="3">
      <t>ニク</t>
    </rPh>
    <phoneticPr fontId="1"/>
  </si>
  <si>
    <t>クルミ</t>
  </si>
  <si>
    <t>クリ</t>
  </si>
  <si>
    <t>その他</t>
    <rPh sb="2" eb="3">
      <t>タ</t>
    </rPh>
    <phoneticPr fontId="5"/>
  </si>
  <si>
    <t>乾燥ゼンマイ</t>
    <rPh sb="0" eb="2">
      <t>カンソウ</t>
    </rPh>
    <phoneticPr fontId="1"/>
  </si>
  <si>
    <t>&lt;0.6007</t>
  </si>
  <si>
    <t>宮城県</t>
    <rPh sb="0" eb="3">
      <t>ミヤギケン</t>
    </rPh>
    <phoneticPr fontId="7"/>
  </si>
  <si>
    <t>加美町</t>
    <rPh sb="0" eb="3">
      <t>カミチョウ</t>
    </rPh>
    <phoneticPr fontId="1"/>
  </si>
  <si>
    <t>ハナイグチ</t>
  </si>
  <si>
    <t>ブナハリタケ</t>
  </si>
  <si>
    <t>シメジ</t>
  </si>
  <si>
    <t>涌谷町</t>
    <rPh sb="0" eb="3">
      <t>ワクヤチョウ</t>
    </rPh>
    <phoneticPr fontId="1"/>
  </si>
  <si>
    <t>栗原市</t>
    <rPh sb="0" eb="3">
      <t>クリハラシ</t>
    </rPh>
    <phoneticPr fontId="1"/>
  </si>
  <si>
    <t>栗駒</t>
    <rPh sb="0" eb="2">
      <t>クリコマ</t>
    </rPh>
    <phoneticPr fontId="1"/>
  </si>
  <si>
    <t>一迫</t>
    <rPh sb="0" eb="2">
      <t>イチサコ</t>
    </rPh>
    <phoneticPr fontId="1"/>
  </si>
  <si>
    <t>&lt;5.3033</t>
  </si>
  <si>
    <t>乾シイタケ</t>
    <rPh sb="0" eb="1">
      <t>カン</t>
    </rPh>
    <phoneticPr fontId="1"/>
  </si>
  <si>
    <t>原木、露地栽培</t>
    <rPh sb="0" eb="2">
      <t>ゲンボク</t>
    </rPh>
    <rPh sb="3" eb="7">
      <t>ロジサイバイ</t>
    </rPh>
    <phoneticPr fontId="1"/>
  </si>
  <si>
    <t>&lt;1.5768</t>
  </si>
  <si>
    <t>神奈川県</t>
    <rPh sb="0" eb="4">
      <t>カナガワケン</t>
    </rPh>
    <phoneticPr fontId="7"/>
  </si>
  <si>
    <t>横浜市</t>
    <rPh sb="0" eb="3">
      <t>ヨコハマシ</t>
    </rPh>
    <phoneticPr fontId="1"/>
  </si>
  <si>
    <t>サツマイモ</t>
  </si>
  <si>
    <t>品種：シルクスイート</t>
    <rPh sb="0" eb="2">
      <t>ヒンシュ</t>
    </rPh>
    <phoneticPr fontId="1"/>
  </si>
  <si>
    <t>美里町</t>
    <rPh sb="0" eb="3">
      <t>ミサトマチ</t>
    </rPh>
    <phoneticPr fontId="1"/>
  </si>
  <si>
    <t>小牛田</t>
    <rPh sb="0" eb="3">
      <t>コウシダ</t>
    </rPh>
    <phoneticPr fontId="1"/>
  </si>
  <si>
    <t>ナシ</t>
  </si>
  <si>
    <t>品種：あきづき</t>
    <rPh sb="0" eb="2">
      <t>ヒンシュ</t>
    </rPh>
    <phoneticPr fontId="1"/>
  </si>
  <si>
    <t>&lt;3.3648</t>
  </si>
  <si>
    <t>&lt;3.4702</t>
  </si>
  <si>
    <t>&lt;6.835</t>
  </si>
  <si>
    <t>群馬県</t>
    <rPh sb="0" eb="3">
      <t>グンマケン</t>
    </rPh>
    <phoneticPr fontId="7"/>
  </si>
  <si>
    <t>みなかみ町</t>
    <rPh sb="4" eb="5">
      <t>マチ</t>
    </rPh>
    <phoneticPr fontId="1"/>
  </si>
  <si>
    <t>コメ</t>
  </si>
  <si>
    <t>品種：コシヒカリ</t>
    <rPh sb="0" eb="2">
      <t>ヒンシュ</t>
    </rPh>
    <phoneticPr fontId="1"/>
  </si>
  <si>
    <t>&lt;3.0658</t>
  </si>
  <si>
    <t>&lt;2.9526</t>
  </si>
  <si>
    <t>＜6.0184</t>
  </si>
  <si>
    <t>大崎市</t>
    <rPh sb="0" eb="3">
      <t>オオサキシ</t>
    </rPh>
    <phoneticPr fontId="1"/>
  </si>
  <si>
    <t>古川</t>
    <rPh sb="0" eb="2">
      <t>フルカワ</t>
    </rPh>
    <phoneticPr fontId="1"/>
  </si>
  <si>
    <t>品種：ササニシキ</t>
    <rPh sb="0" eb="2">
      <t>ヒンシュ</t>
    </rPh>
    <phoneticPr fontId="1"/>
  </si>
  <si>
    <t>&lt;3.2231</t>
  </si>
  <si>
    <t>&lt;2.9774</t>
  </si>
  <si>
    <t>&lt;6.2005</t>
  </si>
  <si>
    <t>盛岡市</t>
    <rPh sb="0" eb="3">
      <t>モリオカシ</t>
    </rPh>
    <phoneticPr fontId="1"/>
  </si>
  <si>
    <t>大ヶ生</t>
    <rPh sb="0" eb="3">
      <t>オオガショウ</t>
    </rPh>
    <phoneticPr fontId="1"/>
  </si>
  <si>
    <t>&lt;2.9452</t>
  </si>
  <si>
    <t>&lt;3.2894</t>
  </si>
  <si>
    <t>&lt;6.2346</t>
  </si>
  <si>
    <t>紫波町</t>
    <rPh sb="0" eb="3">
      <t>シワチョウ</t>
    </rPh>
    <phoneticPr fontId="1"/>
  </si>
  <si>
    <t>ハナビラタケ</t>
  </si>
  <si>
    <t>&lt;2.7686</t>
  </si>
  <si>
    <t>&lt;3.5997</t>
  </si>
  <si>
    <t>&lt;3.7763</t>
  </si>
  <si>
    <t>&lt;7.376</t>
  </si>
  <si>
    <t>赤沢</t>
    <rPh sb="0" eb="2">
      <t>アカサワ</t>
    </rPh>
    <phoneticPr fontId="1"/>
  </si>
  <si>
    <t>&lt;4.2788</t>
  </si>
  <si>
    <t>&lt;3.0239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</si>
</sst>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9" fillId="2" borderId="18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176" fontId="8" fillId="2" borderId="33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57" fontId="8" fillId="2" borderId="39" xfId="0" applyNumberFormat="1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57" fontId="8" fillId="2" borderId="39" xfId="0" applyNumberFormat="1" applyFont="1" applyFill="1" applyBorder="1" applyAlignment="1">
      <alignment horizontal="center" vertical="center" wrapText="1"/>
    </xf>
    <xf numFmtId="176" fontId="8" fillId="0" borderId="38" xfId="0" applyNumberFormat="1" applyFont="1" applyBorder="1" applyAlignment="1">
      <alignment horizontal="center" vertical="center" wrapText="1"/>
    </xf>
    <xf numFmtId="176" fontId="8" fillId="2" borderId="41" xfId="0" applyNumberFormat="1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176" fontId="8" fillId="2" borderId="40" xfId="0" applyNumberFormat="1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vertical="center" wrapText="1"/>
    </xf>
    <xf numFmtId="176" fontId="8" fillId="2" borderId="19" xfId="0" applyNumberFormat="1" applyFont="1" applyFill="1" applyBorder="1" applyAlignment="1">
      <alignment horizontal="center" vertical="center" wrapText="1"/>
    </xf>
    <xf numFmtId="176" fontId="8" fillId="2" borderId="17" xfId="0" applyNumberFormat="1" applyFont="1" applyFill="1" applyBorder="1" applyAlignment="1">
      <alignment horizontal="center" vertical="center" wrapText="1"/>
    </xf>
    <xf numFmtId="176" fontId="8" fillId="2" borderId="30" xfId="0" applyNumberFormat="1" applyFont="1" applyFill="1" applyBorder="1" applyAlignment="1">
      <alignment horizontal="center" vertical="center" wrapText="1"/>
    </xf>
    <xf numFmtId="176" fontId="8" fillId="2" borderId="15" xfId="0" applyNumberFormat="1" applyFont="1" applyFill="1" applyBorder="1" applyAlignment="1">
      <alignment horizontal="center" vertical="center" wrapText="1"/>
    </xf>
    <xf numFmtId="176" fontId="8" fillId="2" borderId="23" xfId="0" applyNumberFormat="1" applyFont="1" applyFill="1" applyBorder="1" applyAlignment="1">
      <alignment horizontal="center" vertical="center" wrapText="1"/>
    </xf>
    <xf numFmtId="176" fontId="8" fillId="2" borderId="27" xfId="0" applyNumberFormat="1" applyFont="1" applyFill="1" applyBorder="1" applyAlignment="1">
      <alignment horizontal="center" vertical="center" wrapText="1"/>
    </xf>
    <xf numFmtId="176" fontId="8" fillId="2" borderId="20" xfId="0" applyNumberFormat="1" applyFont="1" applyFill="1" applyBorder="1" applyAlignment="1">
      <alignment horizontal="center" vertical="center" wrapText="1"/>
    </xf>
    <xf numFmtId="176" fontId="8" fillId="2" borderId="21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176" fontId="9" fillId="2" borderId="10" xfId="0" applyNumberFormat="1" applyFont="1" applyFill="1" applyBorder="1" applyAlignment="1">
      <alignment horizontal="center" vertical="center" wrapText="1"/>
    </xf>
    <xf numFmtId="176" fontId="9" fillId="2" borderId="11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10" fillId="0" borderId="0" xfId="0" applyFont="1"/>
    <xf numFmtId="0" fontId="8" fillId="2" borderId="42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/>
    </xf>
    <xf numFmtId="176" fontId="8" fillId="0" borderId="38" xfId="0" applyNumberFormat="1" applyFont="1" applyBorder="1" applyAlignment="1">
      <alignment horizontal="center" vertical="center"/>
    </xf>
    <xf numFmtId="176" fontId="8" fillId="2" borderId="41" xfId="0" applyNumberFormat="1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</cellXfs>
  <cellStyles count="1">
    <cellStyle name="標準" xfId="0" builtinId="0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0"/>
  <sheetViews>
    <sheetView tabSelected="1" workbookViewId="0">
      <selection activeCell="A2" sqref="A2"/>
    </sheetView>
  </sheetViews>
  <sheetFormatPr defaultColWidth="9" defaultRowHeight="18.75"/>
  <cols>
    <col min="1" max="1" width="8.625" style="4" customWidth="1"/>
    <col min="2" max="2" width="10.625" style="8" customWidth="1"/>
    <col min="3" max="3" width="26" style="9" bestFit="1" customWidth="1"/>
    <col min="4" max="4" width="10.625" style="8" customWidth="1"/>
    <col min="5" max="5" width="13.875" style="8" customWidth="1"/>
    <col min="6" max="6" width="26" style="9" bestFit="1" customWidth="1"/>
    <col min="7" max="7" width="17.625" style="9" bestFit="1" customWidth="1"/>
    <col min="8" max="8" width="13.375" style="9" bestFit="1" customWidth="1"/>
    <col min="9" max="9" width="19.375" style="8" customWidth="1"/>
    <col min="10" max="10" width="39.625" style="9" bestFit="1" customWidth="1"/>
    <col min="11" max="11" width="26.625" style="8" customWidth="1"/>
    <col min="12" max="12" width="28.125" style="9" bestFit="1" customWidth="1"/>
    <col min="13" max="13" width="26" style="9" bestFit="1" customWidth="1"/>
    <col min="14" max="14" width="10.625" style="8" customWidth="1"/>
    <col min="15" max="16" width="10.625" style="10" customWidth="1"/>
    <col min="17" max="18" width="12.625" style="8" customWidth="1"/>
    <col min="19" max="19" width="12.625" style="10" customWidth="1"/>
    <col min="20" max="22" width="10.625" style="8" customWidth="1"/>
    <col min="23" max="23" width="10.625" style="4" customWidth="1"/>
    <col min="24" max="24" width="13.5" style="4" customWidth="1"/>
    <col min="25" max="16384" width="9" style="4"/>
  </cols>
  <sheetData>
    <row r="1" spans="1:24" ht="24">
      <c r="A1" s="88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>
      <c r="A2" s="5"/>
      <c r="B2" s="1"/>
      <c r="C2" s="6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13.5" customHeight="1">
      <c r="A3" s="79" t="s">
        <v>1</v>
      </c>
      <c r="B3" s="79" t="s">
        <v>2</v>
      </c>
      <c r="C3" s="73" t="s">
        <v>3</v>
      </c>
      <c r="D3" s="67" t="s">
        <v>4</v>
      </c>
      <c r="E3" s="65"/>
      <c r="F3" s="66"/>
      <c r="G3" s="82" t="s">
        <v>5</v>
      </c>
      <c r="H3" s="85" t="s">
        <v>6</v>
      </c>
      <c r="I3" s="64" t="s">
        <v>7</v>
      </c>
      <c r="J3" s="65"/>
      <c r="K3" s="65"/>
      <c r="L3" s="66"/>
      <c r="M3" s="67" t="s">
        <v>8</v>
      </c>
      <c r="N3" s="66"/>
      <c r="O3" s="68" t="s">
        <v>9</v>
      </c>
      <c r="P3" s="69"/>
      <c r="Q3" s="67" t="s">
        <v>10</v>
      </c>
      <c r="R3" s="65"/>
      <c r="S3" s="65"/>
      <c r="T3" s="65"/>
      <c r="U3" s="65"/>
      <c r="V3" s="65"/>
      <c r="W3" s="66"/>
    </row>
    <row r="4" spans="1:24">
      <c r="A4" s="80"/>
      <c r="B4" s="80"/>
      <c r="C4" s="73"/>
      <c r="D4" s="89" t="s">
        <v>11</v>
      </c>
      <c r="E4" s="70" t="s">
        <v>12</v>
      </c>
      <c r="F4" s="44" t="s">
        <v>13</v>
      </c>
      <c r="G4" s="83"/>
      <c r="H4" s="86"/>
      <c r="I4" s="70" t="s">
        <v>14</v>
      </c>
      <c r="J4" s="11"/>
      <c r="K4" s="12"/>
      <c r="L4" s="75" t="s">
        <v>15</v>
      </c>
      <c r="M4" s="76" t="s">
        <v>16</v>
      </c>
      <c r="N4" s="44" t="s">
        <v>17</v>
      </c>
      <c r="O4" s="53" t="s">
        <v>18</v>
      </c>
      <c r="P4" s="56" t="s">
        <v>19</v>
      </c>
      <c r="Q4" s="59" t="s">
        <v>20</v>
      </c>
      <c r="R4" s="60"/>
      <c r="S4" s="60"/>
      <c r="T4" s="61" t="s">
        <v>21</v>
      </c>
      <c r="U4" s="41" t="s">
        <v>22</v>
      </c>
      <c r="V4" s="41" t="s">
        <v>23</v>
      </c>
      <c r="W4" s="44" t="s">
        <v>24</v>
      </c>
    </row>
    <row r="5" spans="1:24" ht="110.1" customHeight="1">
      <c r="A5" s="80"/>
      <c r="B5" s="80"/>
      <c r="C5" s="73"/>
      <c r="D5" s="90"/>
      <c r="E5" s="71"/>
      <c r="F5" s="73"/>
      <c r="G5" s="83"/>
      <c r="H5" s="86"/>
      <c r="I5" s="71"/>
      <c r="J5" s="47" t="s">
        <v>25</v>
      </c>
      <c r="K5" s="47" t="s">
        <v>26</v>
      </c>
      <c r="L5" s="73"/>
      <c r="M5" s="77"/>
      <c r="N5" s="45"/>
      <c r="O5" s="54"/>
      <c r="P5" s="57"/>
      <c r="Q5" s="50" t="s">
        <v>27</v>
      </c>
      <c r="R5" s="51"/>
      <c r="S5" s="52"/>
      <c r="T5" s="62"/>
      <c r="U5" s="42"/>
      <c r="V5" s="42"/>
      <c r="W5" s="45"/>
    </row>
    <row r="6" spans="1:24" ht="18.75" customHeight="1" thickBot="1">
      <c r="A6" s="81"/>
      <c r="B6" s="81"/>
      <c r="C6" s="74"/>
      <c r="D6" s="91"/>
      <c r="E6" s="72"/>
      <c r="F6" s="74"/>
      <c r="G6" s="84"/>
      <c r="H6" s="87"/>
      <c r="I6" s="72"/>
      <c r="J6" s="48"/>
      <c r="K6" s="49"/>
      <c r="L6" s="74"/>
      <c r="M6" s="78"/>
      <c r="N6" s="46"/>
      <c r="O6" s="55"/>
      <c r="P6" s="58"/>
      <c r="Q6" s="13" t="s">
        <v>28</v>
      </c>
      <c r="R6" s="14" t="s">
        <v>29</v>
      </c>
      <c r="S6" s="15" t="s">
        <v>30</v>
      </c>
      <c r="T6" s="63"/>
      <c r="U6" s="43"/>
      <c r="V6" s="43"/>
      <c r="W6" s="46"/>
      <c r="X6" s="7"/>
    </row>
    <row r="7" spans="1:24" ht="19.5" thickTop="1">
      <c r="A7" s="16">
        <v>1</v>
      </c>
      <c r="B7" s="16" t="s">
        <v>31</v>
      </c>
      <c r="C7" s="92" t="s">
        <v>32</v>
      </c>
      <c r="D7" s="19" t="s">
        <v>49</v>
      </c>
      <c r="E7" s="16" t="s">
        <v>31</v>
      </c>
      <c r="F7" s="16" t="s">
        <v>31</v>
      </c>
      <c r="G7" s="18" t="s">
        <v>33</v>
      </c>
      <c r="H7" s="19" t="s">
        <v>43</v>
      </c>
      <c r="I7" s="25" t="s">
        <v>50</v>
      </c>
      <c r="J7" s="16" t="s">
        <v>36</v>
      </c>
      <c r="K7" s="16" t="s">
        <v>31</v>
      </c>
      <c r="L7" s="17" t="s">
        <v>42</v>
      </c>
      <c r="M7" s="16" t="s">
        <v>32</v>
      </c>
      <c r="N7" s="20" t="s">
        <v>37</v>
      </c>
      <c r="O7" s="93">
        <v>45929</v>
      </c>
      <c r="P7" s="94">
        <v>45931</v>
      </c>
      <c r="Q7" s="21" t="s">
        <v>38</v>
      </c>
      <c r="R7" s="16" t="s">
        <v>38</v>
      </c>
      <c r="S7" s="22" t="s">
        <v>39</v>
      </c>
      <c r="T7" s="23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23" t="str">
        <f t="shared" si="0"/>
        <v>-</v>
      </c>
      <c r="V7" s="24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17" t="str">
        <f t="shared" ref="W7:W38" si="1">IF(ISERROR(V7*1),"",IF(AND(H7="飲料水",V7&gt;=11),"○",IF(AND(H7="牛乳・乳児用食品",V7&gt;=51),"○",IF(AND(H7&lt;&gt;"",V7&gt;=110),"○",""))))</f>
        <v/>
      </c>
    </row>
    <row r="8" spans="1:24">
      <c r="A8" s="25">
        <f>A7+1</f>
        <v>2</v>
      </c>
      <c r="B8" s="16" t="s">
        <v>31</v>
      </c>
      <c r="C8" s="92" t="s">
        <v>32</v>
      </c>
      <c r="D8" s="19" t="s">
        <v>49</v>
      </c>
      <c r="E8" s="16" t="s">
        <v>31</v>
      </c>
      <c r="F8" s="16" t="s">
        <v>31</v>
      </c>
      <c r="G8" s="18" t="s">
        <v>33</v>
      </c>
      <c r="H8" s="19" t="s">
        <v>43</v>
      </c>
      <c r="I8" s="25" t="s">
        <v>51</v>
      </c>
      <c r="J8" s="16" t="s">
        <v>36</v>
      </c>
      <c r="K8" s="16" t="s">
        <v>31</v>
      </c>
      <c r="L8" s="17" t="s">
        <v>42</v>
      </c>
      <c r="M8" s="16" t="s">
        <v>32</v>
      </c>
      <c r="N8" s="20" t="s">
        <v>37</v>
      </c>
      <c r="O8" s="93">
        <v>45929</v>
      </c>
      <c r="P8" s="94">
        <v>45931</v>
      </c>
      <c r="Q8" s="21" t="s">
        <v>38</v>
      </c>
      <c r="R8" s="16" t="s">
        <v>38</v>
      </c>
      <c r="S8" s="22" t="s">
        <v>39</v>
      </c>
      <c r="T8" s="23" t="str">
        <f t="shared" si="0"/>
        <v>-</v>
      </c>
      <c r="U8" s="23" t="str">
        <f t="shared" si="0"/>
        <v>-</v>
      </c>
      <c r="V8" s="24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17" t="str">
        <f t="shared" si="1"/>
        <v/>
      </c>
    </row>
    <row r="9" spans="1:24">
      <c r="A9" s="25">
        <f t="shared" ref="A9:A50" si="2">A8+1</f>
        <v>3</v>
      </c>
      <c r="B9" s="16" t="s">
        <v>31</v>
      </c>
      <c r="C9" s="92" t="s">
        <v>32</v>
      </c>
      <c r="D9" s="21" t="s">
        <v>52</v>
      </c>
      <c r="E9" s="16" t="s">
        <v>31</v>
      </c>
      <c r="F9" s="16" t="s">
        <v>31</v>
      </c>
      <c r="G9" s="18" t="s">
        <v>33</v>
      </c>
      <c r="H9" s="19" t="s">
        <v>43</v>
      </c>
      <c r="I9" s="25" t="s">
        <v>53</v>
      </c>
      <c r="J9" s="16" t="s">
        <v>36</v>
      </c>
      <c r="K9" s="16" t="s">
        <v>31</v>
      </c>
      <c r="L9" s="17" t="s">
        <v>42</v>
      </c>
      <c r="M9" s="16" t="s">
        <v>32</v>
      </c>
      <c r="N9" s="20" t="s">
        <v>35</v>
      </c>
      <c r="O9" s="93">
        <v>45929</v>
      </c>
      <c r="P9" s="94">
        <v>45931</v>
      </c>
      <c r="Q9" s="21" t="s">
        <v>54</v>
      </c>
      <c r="R9" s="16">
        <v>94.777000000000001</v>
      </c>
      <c r="S9" s="22">
        <v>94.777000000000001</v>
      </c>
      <c r="T9" s="23" t="str">
        <f t="shared" si="0"/>
        <v>&lt;3.6</v>
      </c>
      <c r="U9" s="23">
        <f t="shared" si="0"/>
        <v>94.7</v>
      </c>
      <c r="V9" s="24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95</v>
      </c>
      <c r="W9" s="17" t="str">
        <f t="shared" si="1"/>
        <v/>
      </c>
    </row>
    <row r="10" spans="1:24">
      <c r="A10" s="25">
        <f t="shared" si="2"/>
        <v>4</v>
      </c>
      <c r="B10" s="16" t="s">
        <v>31</v>
      </c>
      <c r="C10" s="92" t="s">
        <v>32</v>
      </c>
      <c r="D10" s="19" t="s">
        <v>55</v>
      </c>
      <c r="E10" s="16" t="s">
        <v>56</v>
      </c>
      <c r="F10" s="16" t="s">
        <v>31</v>
      </c>
      <c r="G10" s="18" t="s">
        <v>33</v>
      </c>
      <c r="H10" s="19" t="s">
        <v>43</v>
      </c>
      <c r="I10" s="25" t="s">
        <v>53</v>
      </c>
      <c r="J10" s="16" t="s">
        <v>36</v>
      </c>
      <c r="K10" s="16" t="s">
        <v>31</v>
      </c>
      <c r="L10" s="17" t="s">
        <v>34</v>
      </c>
      <c r="M10" s="16" t="s">
        <v>32</v>
      </c>
      <c r="N10" s="20" t="s">
        <v>35</v>
      </c>
      <c r="O10" s="93">
        <v>45929</v>
      </c>
      <c r="P10" s="94">
        <v>45931</v>
      </c>
      <c r="Q10" s="21" t="s">
        <v>57</v>
      </c>
      <c r="R10" s="16">
        <v>68.381</v>
      </c>
      <c r="S10" s="22">
        <v>68.381</v>
      </c>
      <c r="T10" s="23" t="str">
        <f t="shared" si="0"/>
        <v>&lt;2.8</v>
      </c>
      <c r="U10" s="23">
        <f t="shared" si="0"/>
        <v>68.3</v>
      </c>
      <c r="V10" s="24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68</v>
      </c>
      <c r="W10" s="17" t="str">
        <f t="shared" si="1"/>
        <v/>
      </c>
    </row>
    <row r="11" spans="1:24">
      <c r="A11" s="25">
        <f t="shared" si="2"/>
        <v>5</v>
      </c>
      <c r="B11" s="16" t="s">
        <v>31</v>
      </c>
      <c r="C11" s="92" t="s">
        <v>32</v>
      </c>
      <c r="D11" s="19" t="s">
        <v>49</v>
      </c>
      <c r="E11" s="16" t="s">
        <v>31</v>
      </c>
      <c r="F11" s="16" t="s">
        <v>31</v>
      </c>
      <c r="G11" s="18" t="s">
        <v>33</v>
      </c>
      <c r="H11" s="19" t="s">
        <v>43</v>
      </c>
      <c r="I11" s="25" t="s">
        <v>53</v>
      </c>
      <c r="J11" s="16" t="s">
        <v>36</v>
      </c>
      <c r="K11" s="16" t="s">
        <v>31</v>
      </c>
      <c r="L11" s="17" t="s">
        <v>42</v>
      </c>
      <c r="M11" s="16" t="s">
        <v>32</v>
      </c>
      <c r="N11" s="20" t="s">
        <v>37</v>
      </c>
      <c r="O11" s="93">
        <v>45929</v>
      </c>
      <c r="P11" s="94">
        <v>45931</v>
      </c>
      <c r="Q11" s="21" t="s">
        <v>38</v>
      </c>
      <c r="R11" s="16" t="s">
        <v>38</v>
      </c>
      <c r="S11" s="22" t="s">
        <v>39</v>
      </c>
      <c r="T11" s="23" t="str">
        <f t="shared" si="0"/>
        <v>-</v>
      </c>
      <c r="U11" s="23" t="str">
        <f t="shared" si="0"/>
        <v>-</v>
      </c>
      <c r="V11" s="24" t="str">
        <f t="shared" ref="V11:V18" si="3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17" t="str">
        <f t="shared" si="1"/>
        <v/>
      </c>
    </row>
    <row r="12" spans="1:24">
      <c r="A12" s="25">
        <f t="shared" si="2"/>
        <v>6</v>
      </c>
      <c r="B12" s="16" t="s">
        <v>31</v>
      </c>
      <c r="C12" s="92" t="s">
        <v>32</v>
      </c>
      <c r="D12" s="19" t="s">
        <v>49</v>
      </c>
      <c r="E12" s="16" t="s">
        <v>31</v>
      </c>
      <c r="F12" s="16" t="s">
        <v>31</v>
      </c>
      <c r="G12" s="18" t="s">
        <v>33</v>
      </c>
      <c r="H12" s="19" t="s">
        <v>43</v>
      </c>
      <c r="I12" s="25" t="s">
        <v>58</v>
      </c>
      <c r="J12" s="16" t="s">
        <v>36</v>
      </c>
      <c r="K12" s="16" t="s">
        <v>31</v>
      </c>
      <c r="L12" s="17" t="s">
        <v>42</v>
      </c>
      <c r="M12" s="16" t="s">
        <v>32</v>
      </c>
      <c r="N12" s="20" t="s">
        <v>37</v>
      </c>
      <c r="O12" s="93">
        <v>45929</v>
      </c>
      <c r="P12" s="94">
        <v>45931</v>
      </c>
      <c r="Q12" s="21" t="s">
        <v>38</v>
      </c>
      <c r="R12" s="16" t="s">
        <v>38</v>
      </c>
      <c r="S12" s="22" t="s">
        <v>39</v>
      </c>
      <c r="T12" s="23" t="str">
        <f t="shared" si="0"/>
        <v>-</v>
      </c>
      <c r="U12" s="23" t="str">
        <f t="shared" si="0"/>
        <v>-</v>
      </c>
      <c r="V12" s="24" t="str">
        <f t="shared" si="3"/>
        <v>&lt;25</v>
      </c>
      <c r="W12" s="17" t="str">
        <f t="shared" si="1"/>
        <v/>
      </c>
    </row>
    <row r="13" spans="1:24">
      <c r="A13" s="25">
        <f t="shared" si="2"/>
        <v>7</v>
      </c>
      <c r="B13" s="16" t="s">
        <v>31</v>
      </c>
      <c r="C13" s="92" t="s">
        <v>32</v>
      </c>
      <c r="D13" s="19" t="s">
        <v>49</v>
      </c>
      <c r="E13" s="16" t="s">
        <v>31</v>
      </c>
      <c r="F13" s="16" t="s">
        <v>31</v>
      </c>
      <c r="G13" s="18" t="s">
        <v>33</v>
      </c>
      <c r="H13" s="19" t="s">
        <v>43</v>
      </c>
      <c r="I13" s="25" t="s">
        <v>51</v>
      </c>
      <c r="J13" s="16" t="s">
        <v>36</v>
      </c>
      <c r="K13" s="16" t="s">
        <v>31</v>
      </c>
      <c r="L13" s="17" t="s">
        <v>42</v>
      </c>
      <c r="M13" s="16" t="s">
        <v>32</v>
      </c>
      <c r="N13" s="20" t="s">
        <v>37</v>
      </c>
      <c r="O13" s="93">
        <v>45929</v>
      </c>
      <c r="P13" s="94">
        <v>45931</v>
      </c>
      <c r="Q13" s="21" t="s">
        <v>38</v>
      </c>
      <c r="R13" s="16" t="s">
        <v>38</v>
      </c>
      <c r="S13" s="22" t="s">
        <v>39</v>
      </c>
      <c r="T13" s="23" t="str">
        <f t="shared" si="0"/>
        <v>-</v>
      </c>
      <c r="U13" s="23" t="str">
        <f t="shared" si="0"/>
        <v>-</v>
      </c>
      <c r="V13" s="24" t="str">
        <f t="shared" si="3"/>
        <v>&lt;25</v>
      </c>
      <c r="W13" s="17" t="str">
        <f t="shared" si="1"/>
        <v/>
      </c>
    </row>
    <row r="14" spans="1:24">
      <c r="A14" s="25">
        <f t="shared" si="2"/>
        <v>8</v>
      </c>
      <c r="B14" s="16" t="s">
        <v>31</v>
      </c>
      <c r="C14" s="92" t="s">
        <v>32</v>
      </c>
      <c r="D14" s="19" t="s">
        <v>55</v>
      </c>
      <c r="E14" s="16" t="s">
        <v>59</v>
      </c>
      <c r="F14" s="16" t="s">
        <v>31</v>
      </c>
      <c r="G14" s="18" t="s">
        <v>33</v>
      </c>
      <c r="H14" s="19" t="s">
        <v>43</v>
      </c>
      <c r="I14" s="25" t="s">
        <v>60</v>
      </c>
      <c r="J14" s="16" t="s">
        <v>36</v>
      </c>
      <c r="K14" s="16" t="s">
        <v>31</v>
      </c>
      <c r="L14" s="17" t="s">
        <v>34</v>
      </c>
      <c r="M14" s="16" t="s">
        <v>32</v>
      </c>
      <c r="N14" s="20" t="s">
        <v>35</v>
      </c>
      <c r="O14" s="93">
        <v>45929</v>
      </c>
      <c r="P14" s="94">
        <v>45931</v>
      </c>
      <c r="Q14" s="21" t="s">
        <v>61</v>
      </c>
      <c r="R14" s="16">
        <v>38.067</v>
      </c>
      <c r="S14" s="22">
        <v>38.067</v>
      </c>
      <c r="T14" s="23" t="str">
        <f t="shared" si="0"/>
        <v>&lt;4.18</v>
      </c>
      <c r="U14" s="23">
        <f t="shared" si="0"/>
        <v>38</v>
      </c>
      <c r="V14" s="24">
        <f t="shared" si="3"/>
        <v>38</v>
      </c>
      <c r="W14" s="17" t="str">
        <f t="shared" si="1"/>
        <v/>
      </c>
    </row>
    <row r="15" spans="1:24">
      <c r="A15" s="25">
        <f t="shared" si="2"/>
        <v>9</v>
      </c>
      <c r="B15" s="26" t="s">
        <v>31</v>
      </c>
      <c r="C15" s="27" t="s">
        <v>32</v>
      </c>
      <c r="D15" s="28" t="s">
        <v>55</v>
      </c>
      <c r="E15" s="26" t="s">
        <v>31</v>
      </c>
      <c r="F15" s="26" t="s">
        <v>31</v>
      </c>
      <c r="G15" s="29" t="s">
        <v>33</v>
      </c>
      <c r="H15" s="28" t="s">
        <v>43</v>
      </c>
      <c r="I15" s="30" t="s">
        <v>62</v>
      </c>
      <c r="J15" s="26" t="s">
        <v>36</v>
      </c>
      <c r="K15" s="26" t="s">
        <v>31</v>
      </c>
      <c r="L15" s="31" t="s">
        <v>42</v>
      </c>
      <c r="M15" s="26" t="s">
        <v>32</v>
      </c>
      <c r="N15" s="32" t="s">
        <v>37</v>
      </c>
      <c r="O15" s="33">
        <v>45930</v>
      </c>
      <c r="P15" s="34">
        <v>45932</v>
      </c>
      <c r="Q15" s="35" t="s">
        <v>38</v>
      </c>
      <c r="R15" s="26" t="s">
        <v>38</v>
      </c>
      <c r="S15" s="36" t="s">
        <v>39</v>
      </c>
      <c r="T15" s="37" t="str">
        <f t="shared" si="0"/>
        <v>-</v>
      </c>
      <c r="U15" s="37" t="str">
        <f t="shared" si="0"/>
        <v>-</v>
      </c>
      <c r="V15" s="38" t="str">
        <f>IFERROR(IF(AND(T15="",U15=""),"",IF(AND(T15="-",U15="-"),IF(S15="","Cs合計を入力してください",S15),IF(NOT(ISERROR(T15*1+U15*1)),ROUND(T15+U15, 1-INT(LOG(ABS(T15+U15)))),IF(NOT(ISERROR(T15*1)),ROUND(T15, 1-INT(LOG(ABS(T15)))),IF(NOT(ISERROR(U15*1)),ROUND(U15, 1-INT(LOG(ABS(U15)))),IF(ISERROR(T15*1+U15*1),"&lt;"&amp;ROUND(IF(T15="-",0,SUBSTITUTE(T15,"&lt;",""))*1+IF(U15="-",0,SUBSTITUTE(U15,"&lt;",""))*1,1-INT(LOG(ABS(IF(T15="-",0,SUBSTITUTE(T15,"&lt;",""))*1+IF(U15="-",0,SUBSTITUTE(U15,"&lt;",""))*1)))))))))),"入力形式が間違っています")</f>
        <v>&lt;25</v>
      </c>
      <c r="W15" s="31" t="str">
        <f t="shared" si="1"/>
        <v/>
      </c>
    </row>
    <row r="16" spans="1:24">
      <c r="A16" s="25">
        <f t="shared" si="2"/>
        <v>10</v>
      </c>
      <c r="B16" s="26" t="s">
        <v>31</v>
      </c>
      <c r="C16" s="27" t="s">
        <v>32</v>
      </c>
      <c r="D16" s="28" t="s">
        <v>55</v>
      </c>
      <c r="E16" s="26" t="s">
        <v>63</v>
      </c>
      <c r="F16" s="26" t="s">
        <v>31</v>
      </c>
      <c r="G16" s="29" t="s">
        <v>33</v>
      </c>
      <c r="H16" s="28" t="s">
        <v>43</v>
      </c>
      <c r="I16" s="30" t="s">
        <v>60</v>
      </c>
      <c r="J16" s="26" t="s">
        <v>36</v>
      </c>
      <c r="K16" s="26" t="s">
        <v>31</v>
      </c>
      <c r="L16" s="31" t="s">
        <v>34</v>
      </c>
      <c r="M16" s="26" t="s">
        <v>32</v>
      </c>
      <c r="N16" s="32" t="s">
        <v>35</v>
      </c>
      <c r="O16" s="33">
        <v>45929</v>
      </c>
      <c r="P16" s="34">
        <v>45932</v>
      </c>
      <c r="Q16" s="35" t="s">
        <v>61</v>
      </c>
      <c r="R16" s="26">
        <v>38.067</v>
      </c>
      <c r="S16" s="36">
        <v>38.067</v>
      </c>
      <c r="T16" s="37" t="str">
        <f t="shared" si="0"/>
        <v>&lt;4.18</v>
      </c>
      <c r="U16" s="37">
        <f t="shared" si="0"/>
        <v>38</v>
      </c>
      <c r="V16" s="38">
        <f>IFERROR(IF(AND(T16="",U16=""),"",IF(AND(T16="-",U16="-"),IF(S16="","Cs合計を入力してください",S16),IF(NOT(ISERROR(T16*1+U16*1)),ROUND(T16+U16, 1-INT(LOG(ABS(T16+U16)))),IF(NOT(ISERROR(T16*1)),ROUND(T16, 1-INT(LOG(ABS(T16)))),IF(NOT(ISERROR(U16*1)),ROUND(U16, 1-INT(LOG(ABS(U16)))),IF(ISERROR(T16*1+U16*1),"&lt;"&amp;ROUND(IF(T16="-",0,SUBSTITUTE(T16,"&lt;",""))*1+IF(U16="-",0,SUBSTITUTE(U16,"&lt;",""))*1,1-INT(LOG(ABS(IF(T16="-",0,SUBSTITUTE(T16,"&lt;",""))*1+IF(U16="-",0,SUBSTITUTE(U16,"&lt;",""))*1)))))))))),"入力形式が間違っています")</f>
        <v>38</v>
      </c>
      <c r="W16" s="31" t="str">
        <f t="shared" si="1"/>
        <v/>
      </c>
    </row>
    <row r="17" spans="1:23">
      <c r="A17" s="25">
        <f t="shared" si="2"/>
        <v>11</v>
      </c>
      <c r="B17" s="26" t="s">
        <v>31</v>
      </c>
      <c r="C17" s="27" t="s">
        <v>32</v>
      </c>
      <c r="D17" s="35" t="s">
        <v>55</v>
      </c>
      <c r="E17" s="26" t="s">
        <v>31</v>
      </c>
      <c r="F17" s="26" t="s">
        <v>31</v>
      </c>
      <c r="G17" s="29" t="s">
        <v>33</v>
      </c>
      <c r="H17" s="28" t="s">
        <v>43</v>
      </c>
      <c r="I17" s="30" t="s">
        <v>64</v>
      </c>
      <c r="J17" s="26" t="s">
        <v>36</v>
      </c>
      <c r="K17" s="26" t="s">
        <v>31</v>
      </c>
      <c r="L17" s="31" t="s">
        <v>42</v>
      </c>
      <c r="M17" s="26" t="s">
        <v>32</v>
      </c>
      <c r="N17" s="32" t="s">
        <v>37</v>
      </c>
      <c r="O17" s="33">
        <v>45929</v>
      </c>
      <c r="P17" s="34">
        <v>45932</v>
      </c>
      <c r="Q17" s="35" t="s">
        <v>38</v>
      </c>
      <c r="R17" s="26" t="s">
        <v>38</v>
      </c>
      <c r="S17" s="36" t="s">
        <v>39</v>
      </c>
      <c r="T17" s="37" t="str">
        <f t="shared" si="0"/>
        <v>-</v>
      </c>
      <c r="U17" s="37" t="str">
        <f t="shared" si="0"/>
        <v>-</v>
      </c>
      <c r="V17" s="38" t="str">
        <f>IFERROR(IF(AND(T17="",U17=""),"",IF(AND(T17="-",U17="-"),IF(S17="","Cs合計を入力してください",S17),IF(NOT(ISERROR(T17*1+U17*1)),ROUND(T17+U17, 1-INT(LOG(ABS(T17+U17)))),IF(NOT(ISERROR(T17*1)),ROUND(T17, 1-INT(LOG(ABS(T17)))),IF(NOT(ISERROR(U17*1)),ROUND(U17, 1-INT(LOG(ABS(U17)))),IF(ISERROR(T17*1+U17*1),"&lt;"&amp;ROUND(IF(T17="-",0,SUBSTITUTE(T17,"&lt;",""))*1+IF(U17="-",0,SUBSTITUTE(U17,"&lt;",""))*1,1-INT(LOG(ABS(IF(T17="-",0,SUBSTITUTE(T17,"&lt;",""))*1+IF(U17="-",0,SUBSTITUTE(U17,"&lt;",""))*1)))))))))),"入力形式が間違っています")</f>
        <v>&lt;25</v>
      </c>
      <c r="W17" s="31" t="str">
        <f t="shared" si="1"/>
        <v/>
      </c>
    </row>
    <row r="18" spans="1:23">
      <c r="A18" s="25">
        <f t="shared" si="2"/>
        <v>12</v>
      </c>
      <c r="B18" s="26" t="s">
        <v>31</v>
      </c>
      <c r="C18" s="27" t="s">
        <v>32</v>
      </c>
      <c r="D18" s="28" t="s">
        <v>55</v>
      </c>
      <c r="E18" s="26" t="s">
        <v>65</v>
      </c>
      <c r="F18" s="26" t="s">
        <v>31</v>
      </c>
      <c r="G18" s="29" t="s">
        <v>33</v>
      </c>
      <c r="H18" s="28" t="s">
        <v>43</v>
      </c>
      <c r="I18" s="30" t="s">
        <v>66</v>
      </c>
      <c r="J18" s="26" t="s">
        <v>36</v>
      </c>
      <c r="K18" s="26" t="s">
        <v>31</v>
      </c>
      <c r="L18" s="31" t="s">
        <v>34</v>
      </c>
      <c r="M18" s="26" t="s">
        <v>32</v>
      </c>
      <c r="N18" s="32" t="s">
        <v>35</v>
      </c>
      <c r="O18" s="33">
        <v>45929</v>
      </c>
      <c r="P18" s="34">
        <v>45932</v>
      </c>
      <c r="Q18" s="35" t="s">
        <v>67</v>
      </c>
      <c r="R18" s="26">
        <v>43.648000000000003</v>
      </c>
      <c r="S18" s="36">
        <v>43.648000000000003</v>
      </c>
      <c r="T18" s="37" t="str">
        <f t="shared" si="0"/>
        <v>&lt;2.73</v>
      </c>
      <c r="U18" s="37">
        <f t="shared" si="0"/>
        <v>43.6</v>
      </c>
      <c r="V18" s="38">
        <f>IFERROR(IF(AND(T18="",U18=""),"",IF(AND(T18="-",U18="-"),IF(S18="","Cs合計を入力してください",S18),IF(NOT(ISERROR(T18*1+U18*1)),ROUND(T18+U18, 1-INT(LOG(ABS(T18+U18)))),IF(NOT(ISERROR(T18*1)),ROUND(T18, 1-INT(LOG(ABS(T18)))),IF(NOT(ISERROR(U18*1)),ROUND(U18, 1-INT(LOG(ABS(U18)))),IF(ISERROR(T18*1+U18*1),"&lt;"&amp;ROUND(IF(T18="-",0,SUBSTITUTE(T18,"&lt;",""))*1+IF(U18="-",0,SUBSTITUTE(U18,"&lt;",""))*1,1-INT(LOG(ABS(IF(T18="-",0,SUBSTITUTE(T18,"&lt;",""))*1+IF(U18="-",0,SUBSTITUTE(U18,"&lt;",""))*1)))))))))),"入力形式が間違っています")</f>
        <v>44</v>
      </c>
      <c r="W18" s="31" t="str">
        <f t="shared" si="1"/>
        <v/>
      </c>
    </row>
    <row r="19" spans="1:23">
      <c r="A19" s="25">
        <f t="shared" si="2"/>
        <v>13</v>
      </c>
      <c r="B19" s="26" t="s">
        <v>31</v>
      </c>
      <c r="C19" s="27" t="s">
        <v>32</v>
      </c>
      <c r="D19" s="28" t="s">
        <v>55</v>
      </c>
      <c r="E19" s="26" t="s">
        <v>65</v>
      </c>
      <c r="F19" s="26" t="s">
        <v>31</v>
      </c>
      <c r="G19" s="29" t="s">
        <v>33</v>
      </c>
      <c r="H19" s="28" t="s">
        <v>43</v>
      </c>
      <c r="I19" s="30" t="s">
        <v>68</v>
      </c>
      <c r="J19" s="26" t="s">
        <v>36</v>
      </c>
      <c r="K19" s="26" t="s">
        <v>31</v>
      </c>
      <c r="L19" s="31" t="s">
        <v>34</v>
      </c>
      <c r="M19" s="26" t="s">
        <v>32</v>
      </c>
      <c r="N19" s="32" t="s">
        <v>37</v>
      </c>
      <c r="O19" s="33">
        <v>45929</v>
      </c>
      <c r="P19" s="34">
        <v>45932</v>
      </c>
      <c r="Q19" s="35" t="s">
        <v>38</v>
      </c>
      <c r="R19" s="26" t="s">
        <v>38</v>
      </c>
      <c r="S19" s="36" t="s">
        <v>39</v>
      </c>
      <c r="T19" s="37" t="str">
        <f t="shared" si="0"/>
        <v>-</v>
      </c>
      <c r="U19" s="37" t="str">
        <f t="shared" si="0"/>
        <v>-</v>
      </c>
      <c r="V19" s="38" t="str">
        <f t="shared" ref="V19:V26" si="4"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&lt;25</v>
      </c>
      <c r="W19" s="31" t="str">
        <f t="shared" si="1"/>
        <v/>
      </c>
    </row>
    <row r="20" spans="1:23">
      <c r="A20" s="25">
        <f t="shared" si="2"/>
        <v>14</v>
      </c>
      <c r="B20" s="26" t="s">
        <v>31</v>
      </c>
      <c r="C20" s="27" t="s">
        <v>32</v>
      </c>
      <c r="D20" s="28" t="s">
        <v>55</v>
      </c>
      <c r="E20" s="26" t="s">
        <v>65</v>
      </c>
      <c r="F20" s="26" t="s">
        <v>31</v>
      </c>
      <c r="G20" s="29" t="s">
        <v>33</v>
      </c>
      <c r="H20" s="28" t="s">
        <v>43</v>
      </c>
      <c r="I20" s="30" t="s">
        <v>69</v>
      </c>
      <c r="J20" s="26" t="s">
        <v>36</v>
      </c>
      <c r="K20" s="26" t="s">
        <v>31</v>
      </c>
      <c r="L20" s="31" t="s">
        <v>34</v>
      </c>
      <c r="M20" s="26" t="s">
        <v>32</v>
      </c>
      <c r="N20" s="32" t="s">
        <v>37</v>
      </c>
      <c r="O20" s="33">
        <v>45929</v>
      </c>
      <c r="P20" s="34">
        <v>45932</v>
      </c>
      <c r="Q20" s="35" t="s">
        <v>38</v>
      </c>
      <c r="R20" s="26" t="s">
        <v>38</v>
      </c>
      <c r="S20" s="36" t="s">
        <v>39</v>
      </c>
      <c r="T20" s="37" t="str">
        <f t="shared" si="0"/>
        <v>-</v>
      </c>
      <c r="U20" s="37" t="str">
        <f t="shared" si="0"/>
        <v>-</v>
      </c>
      <c r="V20" s="38" t="str">
        <f t="shared" si="4"/>
        <v>&lt;25</v>
      </c>
      <c r="W20" s="31" t="str">
        <f t="shared" si="1"/>
        <v/>
      </c>
    </row>
    <row r="21" spans="1:23">
      <c r="A21" s="25">
        <f t="shared" si="2"/>
        <v>15</v>
      </c>
      <c r="B21" s="26" t="s">
        <v>31</v>
      </c>
      <c r="C21" s="27" t="s">
        <v>32</v>
      </c>
      <c r="D21" s="28" t="s">
        <v>55</v>
      </c>
      <c r="E21" s="26" t="s">
        <v>63</v>
      </c>
      <c r="F21" s="26" t="s">
        <v>31</v>
      </c>
      <c r="G21" s="29" t="s">
        <v>33</v>
      </c>
      <c r="H21" s="28" t="s">
        <v>43</v>
      </c>
      <c r="I21" s="30" t="s">
        <v>68</v>
      </c>
      <c r="J21" s="26" t="s">
        <v>36</v>
      </c>
      <c r="K21" s="26" t="s">
        <v>31</v>
      </c>
      <c r="L21" s="31" t="s">
        <v>34</v>
      </c>
      <c r="M21" s="26" t="s">
        <v>32</v>
      </c>
      <c r="N21" s="32" t="s">
        <v>37</v>
      </c>
      <c r="O21" s="33">
        <v>45929</v>
      </c>
      <c r="P21" s="34">
        <v>45932</v>
      </c>
      <c r="Q21" s="35" t="s">
        <v>38</v>
      </c>
      <c r="R21" s="26" t="s">
        <v>38</v>
      </c>
      <c r="S21" s="36" t="s">
        <v>39</v>
      </c>
      <c r="T21" s="37" t="str">
        <f t="shared" si="0"/>
        <v>-</v>
      </c>
      <c r="U21" s="37" t="str">
        <f t="shared" si="0"/>
        <v>-</v>
      </c>
      <c r="V21" s="38" t="str">
        <f t="shared" si="4"/>
        <v>&lt;25</v>
      </c>
      <c r="W21" s="31" t="str">
        <f t="shared" si="1"/>
        <v/>
      </c>
    </row>
    <row r="22" spans="1:23">
      <c r="A22" s="25">
        <f t="shared" si="2"/>
        <v>16</v>
      </c>
      <c r="B22" s="26" t="s">
        <v>31</v>
      </c>
      <c r="C22" s="27" t="s">
        <v>32</v>
      </c>
      <c r="D22" s="28" t="s">
        <v>55</v>
      </c>
      <c r="E22" s="26" t="s">
        <v>70</v>
      </c>
      <c r="F22" s="26" t="s">
        <v>31</v>
      </c>
      <c r="G22" s="29" t="s">
        <v>33</v>
      </c>
      <c r="H22" s="28" t="s">
        <v>43</v>
      </c>
      <c r="I22" s="30" t="s">
        <v>71</v>
      </c>
      <c r="J22" s="26" t="s">
        <v>36</v>
      </c>
      <c r="K22" s="26" t="s">
        <v>31</v>
      </c>
      <c r="L22" s="31" t="s">
        <v>34</v>
      </c>
      <c r="M22" s="26" t="s">
        <v>32</v>
      </c>
      <c r="N22" s="32" t="s">
        <v>37</v>
      </c>
      <c r="O22" s="33">
        <v>45929</v>
      </c>
      <c r="P22" s="34">
        <v>45932</v>
      </c>
      <c r="Q22" s="35" t="s">
        <v>38</v>
      </c>
      <c r="R22" s="26" t="s">
        <v>38</v>
      </c>
      <c r="S22" s="36" t="s">
        <v>39</v>
      </c>
      <c r="T22" s="37" t="str">
        <f t="shared" si="0"/>
        <v>-</v>
      </c>
      <c r="U22" s="37" t="str">
        <f t="shared" si="0"/>
        <v>-</v>
      </c>
      <c r="V22" s="38" t="str">
        <f t="shared" si="4"/>
        <v>&lt;25</v>
      </c>
      <c r="W22" s="31" t="str">
        <f t="shared" si="1"/>
        <v/>
      </c>
    </row>
    <row r="23" spans="1:23">
      <c r="A23" s="25">
        <f t="shared" si="2"/>
        <v>17</v>
      </c>
      <c r="B23" s="26" t="s">
        <v>31</v>
      </c>
      <c r="C23" s="27" t="s">
        <v>32</v>
      </c>
      <c r="D23" s="28" t="s">
        <v>55</v>
      </c>
      <c r="E23" s="26" t="s">
        <v>63</v>
      </c>
      <c r="F23" s="26" t="s">
        <v>31</v>
      </c>
      <c r="G23" s="29" t="s">
        <v>33</v>
      </c>
      <c r="H23" s="28" t="s">
        <v>43</v>
      </c>
      <c r="I23" s="30" t="s">
        <v>72</v>
      </c>
      <c r="J23" s="26" t="s">
        <v>36</v>
      </c>
      <c r="K23" s="26" t="s">
        <v>31</v>
      </c>
      <c r="L23" s="31" t="s">
        <v>34</v>
      </c>
      <c r="M23" s="26" t="s">
        <v>32</v>
      </c>
      <c r="N23" s="32" t="s">
        <v>35</v>
      </c>
      <c r="O23" s="33">
        <v>45929</v>
      </c>
      <c r="P23" s="34">
        <v>45932</v>
      </c>
      <c r="Q23" s="35" t="s">
        <v>73</v>
      </c>
      <c r="R23" s="26">
        <v>35.856000000000002</v>
      </c>
      <c r="S23" s="36">
        <v>35.856000000000002</v>
      </c>
      <c r="T23" s="37" t="str">
        <f t="shared" ref="T23:U26" si="5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&lt;2.92</v>
      </c>
      <c r="U23" s="37">
        <f t="shared" si="5"/>
        <v>35.799999999999997</v>
      </c>
      <c r="V23" s="38">
        <f t="shared" si="4"/>
        <v>36</v>
      </c>
      <c r="W23" s="31" t="str">
        <f t="shared" si="1"/>
        <v/>
      </c>
    </row>
    <row r="24" spans="1:23">
      <c r="A24" s="25">
        <f t="shared" si="2"/>
        <v>18</v>
      </c>
      <c r="B24" s="26" t="s">
        <v>31</v>
      </c>
      <c r="C24" s="27" t="s">
        <v>32</v>
      </c>
      <c r="D24" s="28" t="s">
        <v>55</v>
      </c>
      <c r="E24" s="26" t="s">
        <v>74</v>
      </c>
      <c r="F24" s="26" t="s">
        <v>31</v>
      </c>
      <c r="G24" s="29" t="s">
        <v>33</v>
      </c>
      <c r="H24" s="28" t="s">
        <v>43</v>
      </c>
      <c r="I24" s="30" t="s">
        <v>68</v>
      </c>
      <c r="J24" s="26" t="s">
        <v>36</v>
      </c>
      <c r="K24" s="26" t="s">
        <v>31</v>
      </c>
      <c r="L24" s="31" t="s">
        <v>34</v>
      </c>
      <c r="M24" s="26" t="s">
        <v>32</v>
      </c>
      <c r="N24" s="32" t="s">
        <v>37</v>
      </c>
      <c r="O24" s="33">
        <v>45929</v>
      </c>
      <c r="P24" s="34">
        <v>45932</v>
      </c>
      <c r="Q24" s="35" t="s">
        <v>38</v>
      </c>
      <c r="R24" s="26" t="s">
        <v>38</v>
      </c>
      <c r="S24" s="36" t="s">
        <v>39</v>
      </c>
      <c r="T24" s="37" t="str">
        <f t="shared" si="5"/>
        <v>-</v>
      </c>
      <c r="U24" s="37" t="str">
        <f t="shared" si="5"/>
        <v>-</v>
      </c>
      <c r="V24" s="38" t="str">
        <f t="shared" si="4"/>
        <v>&lt;25</v>
      </c>
      <c r="W24" s="31" t="str">
        <f t="shared" si="1"/>
        <v/>
      </c>
    </row>
    <row r="25" spans="1:23">
      <c r="A25" s="25">
        <f t="shared" si="2"/>
        <v>19</v>
      </c>
      <c r="B25" s="26" t="s">
        <v>31</v>
      </c>
      <c r="C25" s="27" t="s">
        <v>32</v>
      </c>
      <c r="D25" s="28" t="s">
        <v>55</v>
      </c>
      <c r="E25" s="26" t="s">
        <v>31</v>
      </c>
      <c r="F25" s="26" t="s">
        <v>31</v>
      </c>
      <c r="G25" s="29" t="s">
        <v>33</v>
      </c>
      <c r="H25" s="28" t="s">
        <v>43</v>
      </c>
      <c r="I25" s="30" t="s">
        <v>69</v>
      </c>
      <c r="J25" s="26" t="s">
        <v>36</v>
      </c>
      <c r="K25" s="26" t="s">
        <v>31</v>
      </c>
      <c r="L25" s="31" t="s">
        <v>42</v>
      </c>
      <c r="M25" s="26" t="s">
        <v>32</v>
      </c>
      <c r="N25" s="32" t="s">
        <v>37</v>
      </c>
      <c r="O25" s="33">
        <v>45929</v>
      </c>
      <c r="P25" s="34">
        <v>45932</v>
      </c>
      <c r="Q25" s="35" t="s">
        <v>38</v>
      </c>
      <c r="R25" s="26" t="s">
        <v>38</v>
      </c>
      <c r="S25" s="36" t="s">
        <v>39</v>
      </c>
      <c r="T25" s="37" t="str">
        <f t="shared" si="5"/>
        <v>-</v>
      </c>
      <c r="U25" s="37" t="str">
        <f t="shared" si="5"/>
        <v>-</v>
      </c>
      <c r="V25" s="38" t="str">
        <f t="shared" si="4"/>
        <v>&lt;25</v>
      </c>
      <c r="W25" s="31" t="str">
        <f t="shared" si="1"/>
        <v/>
      </c>
    </row>
    <row r="26" spans="1:23">
      <c r="A26" s="25">
        <f t="shared" si="2"/>
        <v>20</v>
      </c>
      <c r="B26" s="26" t="s">
        <v>31</v>
      </c>
      <c r="C26" s="27" t="s">
        <v>32</v>
      </c>
      <c r="D26" s="28" t="s">
        <v>40</v>
      </c>
      <c r="E26" s="26" t="s">
        <v>31</v>
      </c>
      <c r="F26" s="26" t="s">
        <v>41</v>
      </c>
      <c r="G26" s="29" t="s">
        <v>33</v>
      </c>
      <c r="H26" s="28" t="s">
        <v>43</v>
      </c>
      <c r="I26" s="30" t="s">
        <v>48</v>
      </c>
      <c r="J26" s="26" t="s">
        <v>36</v>
      </c>
      <c r="K26" s="26" t="s">
        <v>75</v>
      </c>
      <c r="L26" s="31" t="s">
        <v>34</v>
      </c>
      <c r="M26" s="26" t="s">
        <v>32</v>
      </c>
      <c r="N26" s="32" t="s">
        <v>35</v>
      </c>
      <c r="O26" s="33">
        <v>45929</v>
      </c>
      <c r="P26" s="34">
        <v>45932</v>
      </c>
      <c r="Q26" s="35" t="s">
        <v>76</v>
      </c>
      <c r="R26" s="26" t="s">
        <v>77</v>
      </c>
      <c r="S26" s="36" t="s">
        <v>78</v>
      </c>
      <c r="T26" s="37" t="str">
        <f t="shared" si="5"/>
        <v>&lt;4.78</v>
      </c>
      <c r="U26" s="37" t="str">
        <f t="shared" si="5"/>
        <v>&lt;4.98</v>
      </c>
      <c r="V26" s="38" t="str">
        <f t="shared" si="4"/>
        <v>&lt;9.8</v>
      </c>
      <c r="W26" s="31" t="str">
        <f t="shared" si="1"/>
        <v/>
      </c>
    </row>
    <row r="27" spans="1:23">
      <c r="A27" s="25">
        <f t="shared" si="2"/>
        <v>21</v>
      </c>
      <c r="B27" s="26" t="s">
        <v>31</v>
      </c>
      <c r="C27" s="27" t="s">
        <v>32</v>
      </c>
      <c r="D27" s="28" t="s">
        <v>40</v>
      </c>
      <c r="E27" s="26" t="s">
        <v>79</v>
      </c>
      <c r="F27" s="26" t="s">
        <v>31</v>
      </c>
      <c r="G27" s="29" t="s">
        <v>33</v>
      </c>
      <c r="H27" s="28" t="s">
        <v>43</v>
      </c>
      <c r="I27" s="30" t="s">
        <v>80</v>
      </c>
      <c r="J27" s="26" t="s">
        <v>36</v>
      </c>
      <c r="K27" s="26" t="s">
        <v>31</v>
      </c>
      <c r="L27" s="31" t="s">
        <v>34</v>
      </c>
      <c r="M27" s="26" t="s">
        <v>32</v>
      </c>
      <c r="N27" s="32" t="s">
        <v>37</v>
      </c>
      <c r="O27" s="33">
        <v>45929</v>
      </c>
      <c r="P27" s="34">
        <v>45932</v>
      </c>
      <c r="Q27" s="35" t="s">
        <v>38</v>
      </c>
      <c r="R27" s="26" t="s">
        <v>38</v>
      </c>
      <c r="S27" s="36" t="s">
        <v>39</v>
      </c>
      <c r="T27" s="37" t="str">
        <f>IF(Q27="","",IF(NOT(ISERROR(Q27*1)),ROUNDDOWN(Q27*1,2-INT(LOG(ABS(Q27*1)))),IFERROR("&lt;"&amp;ROUNDDOWN(IF(SUBSTITUTE(Q27,"&lt;","")*1&lt;=50,SUBSTITUTE(Q27,"&lt;","")*1,""),2-INT(LOG(ABS(SUBSTITUTE(Q27,"&lt;","")*1)))),IF(Q27="-",Q27,"入力形式が間違っています"))))</f>
        <v>-</v>
      </c>
      <c r="U27" s="37" t="str">
        <f>IF(R27="","",IF(NOT(ISERROR(R27*1)),ROUNDDOWN(R27*1,2-INT(LOG(ABS(R27*1)))),IFERROR("&lt;"&amp;ROUNDDOWN(IF(SUBSTITUTE(R27,"&lt;","")*1&lt;=50,SUBSTITUTE(R27,"&lt;","")*1,""),2-INT(LOG(ABS(SUBSTITUTE(R27,"&lt;","")*1)))),IF(R27="-",R27,"入力形式が間違っています"))))</f>
        <v>-</v>
      </c>
      <c r="V27" s="38" t="str">
        <f>IFERROR(IF(AND(T27="",U27=""),"",IF(AND(T27="-",U27="-"),IF(S27="","Cs合計を入力してください",S27),IF(NOT(ISERROR(T27*1+U27*1)),ROUND(T27+U27, 1-INT(LOG(ABS(T27+U27)))),IF(NOT(ISERROR(T27*1)),ROUND(T27, 1-INT(LOG(ABS(T27)))),IF(NOT(ISERROR(U27*1)),ROUND(U27, 1-INT(LOG(ABS(U27)))),IF(ISERROR(T27*1+U27*1),"&lt;"&amp;ROUND(IF(T27="-",0,SUBSTITUTE(T27,"&lt;",""))*1+IF(U27="-",0,SUBSTITUTE(U27,"&lt;",""))*1,1-INT(LOG(ABS(IF(T27="-",0,SUBSTITUTE(T27,"&lt;",""))*1+IF(U27="-",0,SUBSTITUTE(U27,"&lt;",""))*1)))))))))),"入力形式が間違っています")</f>
        <v>&lt;25</v>
      </c>
      <c r="W27" s="31" t="str">
        <f t="shared" si="1"/>
        <v/>
      </c>
    </row>
    <row r="28" spans="1:23">
      <c r="A28" s="25">
        <f t="shared" si="2"/>
        <v>22</v>
      </c>
      <c r="B28" s="26" t="s">
        <v>31</v>
      </c>
      <c r="C28" s="27" t="s">
        <v>32</v>
      </c>
      <c r="D28" s="28" t="s">
        <v>40</v>
      </c>
      <c r="E28" s="26" t="s">
        <v>31</v>
      </c>
      <c r="F28" s="26" t="s">
        <v>31</v>
      </c>
      <c r="G28" s="29" t="s">
        <v>33</v>
      </c>
      <c r="H28" s="28" t="s">
        <v>43</v>
      </c>
      <c r="I28" s="30" t="s">
        <v>46</v>
      </c>
      <c r="J28" s="26" t="s">
        <v>44</v>
      </c>
      <c r="K28" s="26" t="s">
        <v>47</v>
      </c>
      <c r="L28" s="31" t="s">
        <v>34</v>
      </c>
      <c r="M28" s="26" t="s">
        <v>32</v>
      </c>
      <c r="N28" s="32" t="s">
        <v>37</v>
      </c>
      <c r="O28" s="33">
        <v>45929</v>
      </c>
      <c r="P28" s="34">
        <v>45932</v>
      </c>
      <c r="Q28" s="35" t="s">
        <v>38</v>
      </c>
      <c r="R28" s="26" t="s">
        <v>38</v>
      </c>
      <c r="S28" s="36" t="s">
        <v>39</v>
      </c>
      <c r="T28" s="37" t="str">
        <f t="shared" ref="T28:U43" si="6">IF(Q28="","",IF(NOT(ISERROR(Q28*1)),ROUNDDOWN(Q28*1,2-INT(LOG(ABS(Q28*1)))),IFERROR("&lt;"&amp;ROUNDDOWN(IF(SUBSTITUTE(Q28,"&lt;","")*1&lt;=50,SUBSTITUTE(Q28,"&lt;","")*1,""),2-INT(LOG(ABS(SUBSTITUTE(Q28,"&lt;","")*1)))),IF(Q28="-",Q28,"入力形式が間違っています"))))</f>
        <v>-</v>
      </c>
      <c r="U28" s="37" t="str">
        <f t="shared" si="6"/>
        <v>-</v>
      </c>
      <c r="V28" s="38" t="str">
        <f t="shared" ref="V28:V49" si="7">IFERROR(IF(AND(T28="",U28=""),"",IF(AND(T28="-",U28="-"),IF(S28="","Cs合計を入力してください",S28),IF(NOT(ISERROR(T28*1+U28*1)),ROUND(T28+U28, 1-INT(LOG(ABS(T28+U28)))),IF(NOT(ISERROR(T28*1)),ROUND(T28, 1-INT(LOG(ABS(T28)))),IF(NOT(ISERROR(U28*1)),ROUND(U28, 1-INT(LOG(ABS(U28)))),IF(ISERROR(T28*1+U28*1),"&lt;"&amp;ROUND(IF(T28="-",0,SUBSTITUTE(T28,"&lt;",""))*1+IF(U28="-",0,SUBSTITUTE(U28,"&lt;",""))*1,1-INT(LOG(ABS(IF(T28="-",0,SUBSTITUTE(T28,"&lt;",""))*1+IF(U28="-",0,SUBSTITUTE(U28,"&lt;",""))*1)))))))))),"入力形式が間違っています")</f>
        <v>&lt;25</v>
      </c>
      <c r="W28" s="31" t="str">
        <f t="shared" si="1"/>
        <v/>
      </c>
    </row>
    <row r="29" spans="1:23">
      <c r="A29" s="25">
        <f t="shared" si="2"/>
        <v>23</v>
      </c>
      <c r="B29" s="26" t="s">
        <v>31</v>
      </c>
      <c r="C29" s="27" t="s">
        <v>32</v>
      </c>
      <c r="D29" s="28" t="s">
        <v>40</v>
      </c>
      <c r="E29" s="26" t="s">
        <v>31</v>
      </c>
      <c r="F29" s="26" t="s">
        <v>31</v>
      </c>
      <c r="G29" s="29" t="s">
        <v>33</v>
      </c>
      <c r="H29" s="28" t="s">
        <v>81</v>
      </c>
      <c r="I29" s="30" t="s">
        <v>82</v>
      </c>
      <c r="J29" s="26" t="s">
        <v>83</v>
      </c>
      <c r="K29" s="26" t="s">
        <v>31</v>
      </c>
      <c r="L29" s="31" t="s">
        <v>34</v>
      </c>
      <c r="M29" s="26" t="s">
        <v>32</v>
      </c>
      <c r="N29" s="32" t="s">
        <v>37</v>
      </c>
      <c r="O29" s="33">
        <v>45929</v>
      </c>
      <c r="P29" s="34">
        <v>45932</v>
      </c>
      <c r="Q29" s="35" t="s">
        <v>38</v>
      </c>
      <c r="R29" s="26" t="s">
        <v>38</v>
      </c>
      <c r="S29" s="36" t="s">
        <v>39</v>
      </c>
      <c r="T29" s="37" t="str">
        <f t="shared" si="6"/>
        <v>-</v>
      </c>
      <c r="U29" s="37" t="str">
        <f t="shared" si="6"/>
        <v>-</v>
      </c>
      <c r="V29" s="38" t="str">
        <f t="shared" si="7"/>
        <v>&lt;25</v>
      </c>
      <c r="W29" s="31" t="str">
        <f t="shared" si="1"/>
        <v/>
      </c>
    </row>
    <row r="30" spans="1:23">
      <c r="A30" s="25">
        <f t="shared" si="2"/>
        <v>24</v>
      </c>
      <c r="B30" s="26" t="s">
        <v>31</v>
      </c>
      <c r="C30" s="27" t="s">
        <v>32</v>
      </c>
      <c r="D30" s="28" t="s">
        <v>40</v>
      </c>
      <c r="E30" s="26" t="s">
        <v>31</v>
      </c>
      <c r="F30" s="26" t="s">
        <v>31</v>
      </c>
      <c r="G30" s="29" t="s">
        <v>33</v>
      </c>
      <c r="H30" s="28" t="s">
        <v>81</v>
      </c>
      <c r="I30" s="30" t="s">
        <v>84</v>
      </c>
      <c r="J30" s="26" t="s">
        <v>83</v>
      </c>
      <c r="K30" s="26" t="s">
        <v>31</v>
      </c>
      <c r="L30" s="31" t="s">
        <v>34</v>
      </c>
      <c r="M30" s="26" t="s">
        <v>32</v>
      </c>
      <c r="N30" s="32" t="s">
        <v>37</v>
      </c>
      <c r="O30" s="33">
        <v>45929</v>
      </c>
      <c r="P30" s="34">
        <v>45932</v>
      </c>
      <c r="Q30" s="35" t="s">
        <v>38</v>
      </c>
      <c r="R30" s="26" t="s">
        <v>38</v>
      </c>
      <c r="S30" s="36" t="s">
        <v>39</v>
      </c>
      <c r="T30" s="37" t="str">
        <f t="shared" si="6"/>
        <v>-</v>
      </c>
      <c r="U30" s="37" t="str">
        <f t="shared" si="6"/>
        <v>-</v>
      </c>
      <c r="V30" s="38" t="str">
        <f t="shared" si="7"/>
        <v>&lt;25</v>
      </c>
      <c r="W30" s="31" t="str">
        <f t="shared" si="1"/>
        <v/>
      </c>
    </row>
    <row r="31" spans="1:23">
      <c r="A31" s="25">
        <f t="shared" si="2"/>
        <v>25</v>
      </c>
      <c r="B31" s="26" t="s">
        <v>31</v>
      </c>
      <c r="C31" s="27" t="s">
        <v>32</v>
      </c>
      <c r="D31" s="28" t="s">
        <v>40</v>
      </c>
      <c r="E31" s="26" t="s">
        <v>79</v>
      </c>
      <c r="F31" s="26" t="s">
        <v>31</v>
      </c>
      <c r="G31" s="29" t="s">
        <v>33</v>
      </c>
      <c r="H31" s="28" t="s">
        <v>43</v>
      </c>
      <c r="I31" s="30" t="s">
        <v>85</v>
      </c>
      <c r="J31" s="26" t="s">
        <v>36</v>
      </c>
      <c r="K31" s="26" t="s">
        <v>31</v>
      </c>
      <c r="L31" s="31" t="s">
        <v>34</v>
      </c>
      <c r="M31" s="26" t="s">
        <v>32</v>
      </c>
      <c r="N31" s="32" t="s">
        <v>37</v>
      </c>
      <c r="O31" s="33">
        <v>45929</v>
      </c>
      <c r="P31" s="34">
        <v>45932</v>
      </c>
      <c r="Q31" s="35" t="s">
        <v>38</v>
      </c>
      <c r="R31" s="26" t="s">
        <v>38</v>
      </c>
      <c r="S31" s="36" t="s">
        <v>39</v>
      </c>
      <c r="T31" s="37" t="str">
        <f t="shared" si="6"/>
        <v>-</v>
      </c>
      <c r="U31" s="37" t="str">
        <f t="shared" si="6"/>
        <v>-</v>
      </c>
      <c r="V31" s="38" t="str">
        <f t="shared" si="7"/>
        <v>&lt;25</v>
      </c>
      <c r="W31" s="31" t="str">
        <f t="shared" si="1"/>
        <v/>
      </c>
    </row>
    <row r="32" spans="1:23">
      <c r="A32" s="25">
        <f t="shared" si="2"/>
        <v>26</v>
      </c>
      <c r="B32" s="26" t="s">
        <v>31</v>
      </c>
      <c r="C32" s="27" t="s">
        <v>32</v>
      </c>
      <c r="D32" s="28" t="s">
        <v>40</v>
      </c>
      <c r="E32" s="26" t="s">
        <v>45</v>
      </c>
      <c r="F32" s="26" t="s">
        <v>31</v>
      </c>
      <c r="G32" s="29" t="s">
        <v>33</v>
      </c>
      <c r="H32" s="28" t="s">
        <v>43</v>
      </c>
      <c r="I32" s="30" t="s">
        <v>86</v>
      </c>
      <c r="J32" s="26" t="s">
        <v>36</v>
      </c>
      <c r="K32" s="26" t="s">
        <v>31</v>
      </c>
      <c r="L32" s="31" t="s">
        <v>34</v>
      </c>
      <c r="M32" s="26" t="s">
        <v>32</v>
      </c>
      <c r="N32" s="32" t="s">
        <v>37</v>
      </c>
      <c r="O32" s="39">
        <v>45929</v>
      </c>
      <c r="P32" s="34">
        <v>45932</v>
      </c>
      <c r="Q32" s="35" t="s">
        <v>38</v>
      </c>
      <c r="R32" s="26" t="s">
        <v>38</v>
      </c>
      <c r="S32" s="36" t="s">
        <v>39</v>
      </c>
      <c r="T32" s="37" t="str">
        <f t="shared" si="6"/>
        <v>-</v>
      </c>
      <c r="U32" s="37" t="str">
        <f t="shared" si="6"/>
        <v>-</v>
      </c>
      <c r="V32" s="38" t="str">
        <f t="shared" si="7"/>
        <v>&lt;25</v>
      </c>
      <c r="W32" s="31" t="str">
        <f t="shared" si="1"/>
        <v/>
      </c>
    </row>
    <row r="33" spans="1:23">
      <c r="A33" s="25">
        <f t="shared" si="2"/>
        <v>27</v>
      </c>
      <c r="B33" s="26" t="s">
        <v>31</v>
      </c>
      <c r="C33" s="27" t="s">
        <v>32</v>
      </c>
      <c r="D33" s="40" t="s">
        <v>40</v>
      </c>
      <c r="E33" s="26" t="s">
        <v>45</v>
      </c>
      <c r="F33" s="26" t="s">
        <v>31</v>
      </c>
      <c r="G33" s="29" t="s">
        <v>33</v>
      </c>
      <c r="H33" s="28" t="s">
        <v>87</v>
      </c>
      <c r="I33" s="30" t="s">
        <v>88</v>
      </c>
      <c r="J33" s="26" t="s">
        <v>36</v>
      </c>
      <c r="K33" s="26" t="s">
        <v>31</v>
      </c>
      <c r="L33" s="31" t="s">
        <v>34</v>
      </c>
      <c r="M33" s="26" t="s">
        <v>32</v>
      </c>
      <c r="N33" s="32" t="s">
        <v>35</v>
      </c>
      <c r="O33" s="39">
        <v>45929</v>
      </c>
      <c r="P33" s="34">
        <v>45932</v>
      </c>
      <c r="Q33" s="35" t="s">
        <v>89</v>
      </c>
      <c r="R33" s="26">
        <v>14.219799999999999</v>
      </c>
      <c r="S33" s="36">
        <v>14.21984</v>
      </c>
      <c r="T33" s="37" t="str">
        <f t="shared" si="6"/>
        <v>&lt;0.6</v>
      </c>
      <c r="U33" s="37">
        <f t="shared" si="6"/>
        <v>14.2</v>
      </c>
      <c r="V33" s="38">
        <f t="shared" si="7"/>
        <v>14</v>
      </c>
      <c r="W33" s="31" t="str">
        <f>IF(ISERROR(V33*1),"",IF(AND(H40="飲料水",V33&gt;=11),"○",IF(AND(H40="牛乳・乳児用食品",V33&gt;=51),"○",IF(AND(H40&lt;&gt;"",V33&gt;=110),"○",""))))</f>
        <v/>
      </c>
    </row>
    <row r="34" spans="1:23">
      <c r="A34" s="25">
        <f t="shared" si="2"/>
        <v>28</v>
      </c>
      <c r="B34" s="26" t="s">
        <v>31</v>
      </c>
      <c r="C34" s="27" t="s">
        <v>32</v>
      </c>
      <c r="D34" s="40" t="s">
        <v>90</v>
      </c>
      <c r="E34" s="26" t="s">
        <v>91</v>
      </c>
      <c r="F34" s="26" t="s">
        <v>31</v>
      </c>
      <c r="G34" s="29" t="s">
        <v>33</v>
      </c>
      <c r="H34" s="28" t="s">
        <v>43</v>
      </c>
      <c r="I34" s="30" t="s">
        <v>48</v>
      </c>
      <c r="J34" s="26" t="s">
        <v>36</v>
      </c>
      <c r="K34" s="26" t="s">
        <v>75</v>
      </c>
      <c r="L34" s="31" t="s">
        <v>34</v>
      </c>
      <c r="M34" s="26" t="s">
        <v>32</v>
      </c>
      <c r="N34" s="32" t="s">
        <v>37</v>
      </c>
      <c r="O34" s="39">
        <v>45929</v>
      </c>
      <c r="P34" s="34">
        <v>45932</v>
      </c>
      <c r="Q34" s="35" t="s">
        <v>38</v>
      </c>
      <c r="R34" s="26" t="s">
        <v>38</v>
      </c>
      <c r="S34" s="36" t="s">
        <v>39</v>
      </c>
      <c r="T34" s="37" t="str">
        <f t="shared" si="6"/>
        <v>-</v>
      </c>
      <c r="U34" s="37" t="str">
        <f t="shared" si="6"/>
        <v>-</v>
      </c>
      <c r="V34" s="38" t="str">
        <f t="shared" si="7"/>
        <v>&lt;25</v>
      </c>
      <c r="W34" s="31"/>
    </row>
    <row r="35" spans="1:23">
      <c r="A35" s="25">
        <f t="shared" si="2"/>
        <v>29</v>
      </c>
      <c r="B35" s="26" t="s">
        <v>31</v>
      </c>
      <c r="C35" s="27" t="s">
        <v>32</v>
      </c>
      <c r="D35" s="40" t="s">
        <v>90</v>
      </c>
      <c r="E35" s="26" t="s">
        <v>91</v>
      </c>
      <c r="F35" s="26" t="s">
        <v>31</v>
      </c>
      <c r="G35" s="29" t="s">
        <v>33</v>
      </c>
      <c r="H35" s="28" t="s">
        <v>43</v>
      </c>
      <c r="I35" s="30" t="s">
        <v>92</v>
      </c>
      <c r="J35" s="26" t="s">
        <v>36</v>
      </c>
      <c r="K35" s="26" t="s">
        <v>31</v>
      </c>
      <c r="L35" s="31" t="s">
        <v>34</v>
      </c>
      <c r="M35" s="26" t="s">
        <v>32</v>
      </c>
      <c r="N35" s="32" t="s">
        <v>37</v>
      </c>
      <c r="O35" s="39">
        <v>45929</v>
      </c>
      <c r="P35" s="34">
        <v>45932</v>
      </c>
      <c r="Q35" s="35" t="s">
        <v>38</v>
      </c>
      <c r="R35" s="26" t="s">
        <v>38</v>
      </c>
      <c r="S35" s="36" t="s">
        <v>39</v>
      </c>
      <c r="T35" s="37" t="str">
        <f t="shared" si="6"/>
        <v>-</v>
      </c>
      <c r="U35" s="37" t="str">
        <f t="shared" si="6"/>
        <v>-</v>
      </c>
      <c r="V35" s="38" t="str">
        <f t="shared" si="7"/>
        <v>&lt;25</v>
      </c>
      <c r="W35" s="31" t="str">
        <f>IF(ISERROR(V35*1),"",IF(AND(H34="飲料水",V35&gt;=11),"○",IF(AND(H34="牛乳・乳児用食品",V35&gt;=51),"○",IF(AND(H34&lt;&gt;"",V35&gt;=110),"○",""))))</f>
        <v/>
      </c>
    </row>
    <row r="36" spans="1:23">
      <c r="A36" s="25">
        <f t="shared" si="2"/>
        <v>30</v>
      </c>
      <c r="B36" s="26" t="s">
        <v>31</v>
      </c>
      <c r="C36" s="27" t="s">
        <v>32</v>
      </c>
      <c r="D36" s="40" t="s">
        <v>90</v>
      </c>
      <c r="E36" s="26" t="s">
        <v>91</v>
      </c>
      <c r="F36" s="26" t="s">
        <v>31</v>
      </c>
      <c r="G36" s="29" t="s">
        <v>33</v>
      </c>
      <c r="H36" s="28" t="s">
        <v>43</v>
      </c>
      <c r="I36" s="95" t="s">
        <v>93</v>
      </c>
      <c r="J36" s="26" t="s">
        <v>36</v>
      </c>
      <c r="K36" s="26" t="s">
        <v>31</v>
      </c>
      <c r="L36" s="31" t="s">
        <v>34</v>
      </c>
      <c r="M36" s="26" t="s">
        <v>32</v>
      </c>
      <c r="N36" s="32" t="s">
        <v>37</v>
      </c>
      <c r="O36" s="39">
        <v>45929</v>
      </c>
      <c r="P36" s="34">
        <v>45932</v>
      </c>
      <c r="Q36" s="35" t="s">
        <v>38</v>
      </c>
      <c r="R36" s="26" t="s">
        <v>38</v>
      </c>
      <c r="S36" s="36" t="s">
        <v>39</v>
      </c>
      <c r="T36" s="37" t="str">
        <f t="shared" si="6"/>
        <v>-</v>
      </c>
      <c r="U36" s="37" t="str">
        <f t="shared" si="6"/>
        <v>-</v>
      </c>
      <c r="V36" s="38" t="str">
        <f t="shared" si="7"/>
        <v>&lt;25</v>
      </c>
      <c r="W36" s="96" t="str">
        <f t="shared" si="1"/>
        <v/>
      </c>
    </row>
    <row r="37" spans="1:23">
      <c r="A37" s="25">
        <f t="shared" si="2"/>
        <v>31</v>
      </c>
      <c r="B37" s="26" t="s">
        <v>31</v>
      </c>
      <c r="C37" s="27" t="s">
        <v>32</v>
      </c>
      <c r="D37" s="40" t="s">
        <v>90</v>
      </c>
      <c r="E37" s="26" t="s">
        <v>91</v>
      </c>
      <c r="F37" s="26" t="s">
        <v>31</v>
      </c>
      <c r="G37" s="29" t="s">
        <v>33</v>
      </c>
      <c r="H37" s="28" t="s">
        <v>43</v>
      </c>
      <c r="I37" s="95" t="s">
        <v>94</v>
      </c>
      <c r="J37" s="26" t="s">
        <v>36</v>
      </c>
      <c r="K37" s="26" t="s">
        <v>31</v>
      </c>
      <c r="L37" s="31" t="s">
        <v>34</v>
      </c>
      <c r="M37" s="26" t="s">
        <v>32</v>
      </c>
      <c r="N37" s="32" t="s">
        <v>37</v>
      </c>
      <c r="O37" s="39">
        <v>45929</v>
      </c>
      <c r="P37" s="34">
        <v>45932</v>
      </c>
      <c r="Q37" s="35" t="s">
        <v>38</v>
      </c>
      <c r="R37" s="26" t="s">
        <v>38</v>
      </c>
      <c r="S37" s="36" t="s">
        <v>39</v>
      </c>
      <c r="T37" s="37" t="str">
        <f t="shared" si="6"/>
        <v>-</v>
      </c>
      <c r="U37" s="37" t="str">
        <f t="shared" si="6"/>
        <v>-</v>
      </c>
      <c r="V37" s="38" t="str">
        <f t="shared" si="7"/>
        <v>&lt;25</v>
      </c>
      <c r="W37" s="96" t="str">
        <f t="shared" si="1"/>
        <v/>
      </c>
    </row>
    <row r="38" spans="1:23">
      <c r="A38" s="25">
        <f t="shared" si="2"/>
        <v>32</v>
      </c>
      <c r="B38" s="26" t="s">
        <v>31</v>
      </c>
      <c r="C38" s="27" t="s">
        <v>32</v>
      </c>
      <c r="D38" s="28" t="s">
        <v>90</v>
      </c>
      <c r="E38" s="26" t="s">
        <v>95</v>
      </c>
      <c r="F38" s="26" t="s">
        <v>31</v>
      </c>
      <c r="G38" s="29" t="s">
        <v>33</v>
      </c>
      <c r="H38" s="28" t="s">
        <v>43</v>
      </c>
      <c r="I38" s="95" t="s">
        <v>46</v>
      </c>
      <c r="J38" s="26" t="s">
        <v>44</v>
      </c>
      <c r="K38" s="26" t="s">
        <v>47</v>
      </c>
      <c r="L38" s="31" t="s">
        <v>34</v>
      </c>
      <c r="M38" s="26" t="s">
        <v>32</v>
      </c>
      <c r="N38" s="32" t="s">
        <v>37</v>
      </c>
      <c r="O38" s="39">
        <v>45929</v>
      </c>
      <c r="P38" s="34">
        <v>45932</v>
      </c>
      <c r="Q38" s="35" t="s">
        <v>38</v>
      </c>
      <c r="R38" s="26" t="s">
        <v>38</v>
      </c>
      <c r="S38" s="36" t="s">
        <v>39</v>
      </c>
      <c r="T38" s="37" t="str">
        <f>IF(Q38="","",IF(NOT(ISERROR(Q38*1)),ROUNDDOWN(Q38*1,2-INT(LOG(ABS(Q38*1)))),IFERROR("&lt;"&amp;ROUNDDOWN(IF(SUBSTITUTE(Q38,"&lt;","")*1&lt;=50,SUBSTITUTE(Q38,"&lt;","")*1,""),2-INT(LOG(ABS(SUBSTITUTE(Q38,"&lt;","")*1)))),IF(Q38="-",Q38,"入力形式が間違っています"))))</f>
        <v>-</v>
      </c>
      <c r="U38" s="37" t="str">
        <f t="shared" si="6"/>
        <v>-</v>
      </c>
      <c r="V38" s="38" t="str">
        <f t="shared" si="7"/>
        <v>&lt;25</v>
      </c>
      <c r="W38" s="96" t="str">
        <f t="shared" si="1"/>
        <v/>
      </c>
    </row>
    <row r="39" spans="1:23">
      <c r="A39" s="25">
        <f t="shared" si="2"/>
        <v>33</v>
      </c>
      <c r="B39" s="26" t="s">
        <v>31</v>
      </c>
      <c r="C39" s="27" t="s">
        <v>32</v>
      </c>
      <c r="D39" s="28" t="s">
        <v>90</v>
      </c>
      <c r="E39" s="26" t="s">
        <v>96</v>
      </c>
      <c r="F39" s="26" t="s">
        <v>97</v>
      </c>
      <c r="G39" s="29" t="s">
        <v>33</v>
      </c>
      <c r="H39" s="28" t="s">
        <v>43</v>
      </c>
      <c r="I39" s="30" t="s">
        <v>86</v>
      </c>
      <c r="J39" s="26" t="s">
        <v>36</v>
      </c>
      <c r="K39" s="26" t="s">
        <v>31</v>
      </c>
      <c r="L39" s="31" t="s">
        <v>34</v>
      </c>
      <c r="M39" s="26" t="s">
        <v>32</v>
      </c>
      <c r="N39" s="32" t="s">
        <v>37</v>
      </c>
      <c r="O39" s="39">
        <v>45929</v>
      </c>
      <c r="P39" s="34">
        <v>45932</v>
      </c>
      <c r="Q39" s="35" t="s">
        <v>38</v>
      </c>
      <c r="R39" s="26" t="s">
        <v>38</v>
      </c>
      <c r="S39" s="36" t="s">
        <v>39</v>
      </c>
      <c r="T39" s="37" t="str">
        <f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-</v>
      </c>
      <c r="U39" s="37" t="str">
        <f>IF(R39="","",IF(NOT(ISERROR(R39*1)),ROUNDDOWN(R39*1,2-INT(LOG(ABS(R39*1)))),IFERROR("&lt;"&amp;ROUNDDOWN(IF(SUBSTITUTE(R39,"&lt;","")*1&lt;=50,SUBSTITUTE(R39,"&lt;","")*1,""),2-INT(LOG(ABS(SUBSTITUTE(R39,"&lt;","")*1)))),IF(R39="-",R39,"入力形式が間違っています"))))</f>
        <v>-</v>
      </c>
      <c r="V39" s="38" t="str">
        <f>IFERROR(IF(AND(T39="",U39=""),"",IF(AND(T39="-",U39="-"),IF(S39="","Cs合計を入力してください",S39),IF(NOT(ISERROR(T39*1+U39*1)),ROUND(T39+U39, 1-INT(LOG(ABS(T39+U39)))),IF(NOT(ISERROR(T39*1)),ROUND(T39, 1-INT(LOG(ABS(T39)))),IF(NOT(ISERROR(U39*1)),ROUND(U39, 1-INT(LOG(ABS(U39)))),IF(ISERROR(T39*1+U39*1),"&lt;"&amp;ROUND(IF(T39="-",0,SUBSTITUTE(T39,"&lt;",""))*1+IF(U39="-",0,SUBSTITUTE(U39,"&lt;",""))*1,1-INT(LOG(ABS(IF(T39="-",0,SUBSTITUTE(T39,"&lt;",""))*1+IF(U39="-",0,SUBSTITUTE(U39,"&lt;",""))*1)))))))))),"入力形式が間違っています")</f>
        <v>&lt;25</v>
      </c>
      <c r="W39" s="96"/>
    </row>
    <row r="40" spans="1:23">
      <c r="A40" s="25">
        <f t="shared" si="2"/>
        <v>34</v>
      </c>
      <c r="B40" s="26" t="s">
        <v>31</v>
      </c>
      <c r="C40" s="27" t="s">
        <v>32</v>
      </c>
      <c r="D40" s="28" t="s">
        <v>90</v>
      </c>
      <c r="E40" s="26" t="s">
        <v>96</v>
      </c>
      <c r="F40" s="26" t="s">
        <v>98</v>
      </c>
      <c r="G40" s="29" t="s">
        <v>33</v>
      </c>
      <c r="H40" s="28" t="s">
        <v>43</v>
      </c>
      <c r="I40" s="95" t="s">
        <v>86</v>
      </c>
      <c r="J40" s="26" t="s">
        <v>36</v>
      </c>
      <c r="K40" s="26" t="s">
        <v>31</v>
      </c>
      <c r="L40" s="31" t="s">
        <v>34</v>
      </c>
      <c r="M40" s="26" t="s">
        <v>32</v>
      </c>
      <c r="N40" s="32" t="s">
        <v>35</v>
      </c>
      <c r="O40" s="39">
        <v>45929</v>
      </c>
      <c r="P40" s="34">
        <v>45932</v>
      </c>
      <c r="Q40" s="35" t="s">
        <v>99</v>
      </c>
      <c r="R40" s="26">
        <v>30.951000000000001</v>
      </c>
      <c r="S40" s="36">
        <v>30.951000000000001</v>
      </c>
      <c r="T40" s="37" t="str">
        <f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&lt;5.3</v>
      </c>
      <c r="U40" s="37">
        <f>IF(R40="","",IF(NOT(ISERROR(R40*1)),ROUNDDOWN(R40*1,2-INT(LOG(ABS(R40*1)))),IFERROR("&lt;"&amp;ROUNDDOWN(IF(SUBSTITUTE(R40,"&lt;","")*1&lt;=50,SUBSTITUTE(R40,"&lt;","")*1,""),2-INT(LOG(ABS(SUBSTITUTE(R40,"&lt;","")*1)))),IF(R40="-",R40,"入力形式が間違っています"))))</f>
        <v>30.9</v>
      </c>
      <c r="V40" s="38">
        <f>IFERROR(IF(AND(T40="",U40=""),"",IF(AND(T40="-",U40="-"),IF(S40="","Cs合計を入力してください",S40),IF(NOT(ISERROR(T40*1+U40*1)),ROUND(T40+U40, 1-INT(LOG(ABS(T40+U40)))),IF(NOT(ISERROR(T40*1)),ROUND(T40, 1-INT(LOG(ABS(T40)))),IF(NOT(ISERROR(U40*1)),ROUND(U40, 1-INT(LOG(ABS(U40)))),IF(ISERROR(T40*1+U40*1),"&lt;"&amp;ROUND(IF(T40="-",0,SUBSTITUTE(T40,"&lt;",""))*1+IF(U40="-",0,SUBSTITUTE(U40,"&lt;",""))*1,1-INT(LOG(ABS(IF(T40="-",0,SUBSTITUTE(T40,"&lt;",""))*1+IF(U40="-",0,SUBSTITUTE(U40,"&lt;",""))*1)))))))))),"入力形式が間違っています")</f>
        <v>31</v>
      </c>
      <c r="W40" s="96" t="str">
        <f t="shared" ref="W40:W50" si="8">IF(ISERROR(V40*1),"",IF(AND(H40="飲料水",V40&gt;=11),"○",IF(AND(H40="牛乳・乳児用食品",V40&gt;=51),"○",IF(AND(H40&lt;&gt;"",V40&gt;=110),"○",""))))</f>
        <v/>
      </c>
    </row>
    <row r="41" spans="1:23">
      <c r="A41" s="25">
        <f t="shared" si="2"/>
        <v>35</v>
      </c>
      <c r="B41" s="26" t="s">
        <v>31</v>
      </c>
      <c r="C41" s="27" t="s">
        <v>32</v>
      </c>
      <c r="D41" s="28" t="s">
        <v>90</v>
      </c>
      <c r="E41" s="26" t="s">
        <v>96</v>
      </c>
      <c r="F41" s="26" t="s">
        <v>98</v>
      </c>
      <c r="G41" s="29" t="s">
        <v>33</v>
      </c>
      <c r="H41" s="28" t="s">
        <v>87</v>
      </c>
      <c r="I41" s="95" t="s">
        <v>100</v>
      </c>
      <c r="J41" s="26" t="s">
        <v>44</v>
      </c>
      <c r="K41" s="26" t="s">
        <v>101</v>
      </c>
      <c r="L41" s="31" t="s">
        <v>34</v>
      </c>
      <c r="M41" s="26" t="s">
        <v>32</v>
      </c>
      <c r="N41" s="32" t="s">
        <v>35</v>
      </c>
      <c r="O41" s="39">
        <v>45929</v>
      </c>
      <c r="P41" s="34">
        <v>45932</v>
      </c>
      <c r="Q41" s="35" t="s">
        <v>102</v>
      </c>
      <c r="R41" s="26">
        <v>9.2981999999999996</v>
      </c>
      <c r="S41" s="36">
        <v>9.2981999999999996</v>
      </c>
      <c r="T41" s="37" t="str">
        <f t="shared" si="6"/>
        <v>&lt;1.57</v>
      </c>
      <c r="U41" s="37">
        <f t="shared" si="6"/>
        <v>9.2899999999999991</v>
      </c>
      <c r="V41" s="38">
        <f t="shared" si="7"/>
        <v>9.3000000000000007</v>
      </c>
      <c r="W41" s="96" t="str">
        <f t="shared" si="8"/>
        <v/>
      </c>
    </row>
    <row r="42" spans="1:23">
      <c r="A42" s="25">
        <f t="shared" si="2"/>
        <v>36</v>
      </c>
      <c r="B42" s="26" t="s">
        <v>31</v>
      </c>
      <c r="C42" s="27" t="s">
        <v>32</v>
      </c>
      <c r="D42" s="28" t="s">
        <v>103</v>
      </c>
      <c r="E42" s="26" t="s">
        <v>104</v>
      </c>
      <c r="F42" s="26" t="s">
        <v>31</v>
      </c>
      <c r="G42" s="29" t="s">
        <v>33</v>
      </c>
      <c r="H42" s="28" t="s">
        <v>43</v>
      </c>
      <c r="I42" s="95" t="s">
        <v>105</v>
      </c>
      <c r="J42" s="26" t="s">
        <v>44</v>
      </c>
      <c r="K42" s="26" t="s">
        <v>106</v>
      </c>
      <c r="L42" s="31" t="s">
        <v>34</v>
      </c>
      <c r="M42" s="26" t="s">
        <v>32</v>
      </c>
      <c r="N42" s="32" t="s">
        <v>37</v>
      </c>
      <c r="O42" s="39">
        <v>45926</v>
      </c>
      <c r="P42" s="34">
        <v>45932</v>
      </c>
      <c r="Q42" s="35" t="s">
        <v>38</v>
      </c>
      <c r="R42" s="26" t="s">
        <v>38</v>
      </c>
      <c r="S42" s="36" t="s">
        <v>39</v>
      </c>
      <c r="T42" s="37" t="str">
        <f t="shared" si="6"/>
        <v>-</v>
      </c>
      <c r="U42" s="37" t="str">
        <f t="shared" si="6"/>
        <v>-</v>
      </c>
      <c r="V42" s="38" t="str">
        <f t="shared" si="7"/>
        <v>&lt;25</v>
      </c>
      <c r="W42" s="96" t="str">
        <f t="shared" si="8"/>
        <v/>
      </c>
    </row>
    <row r="43" spans="1:23">
      <c r="A43" s="25">
        <f t="shared" si="2"/>
        <v>37</v>
      </c>
      <c r="B43" s="26" t="s">
        <v>31</v>
      </c>
      <c r="C43" s="27" t="s">
        <v>32</v>
      </c>
      <c r="D43" s="28" t="s">
        <v>90</v>
      </c>
      <c r="E43" s="26" t="s">
        <v>107</v>
      </c>
      <c r="F43" s="26" t="s">
        <v>108</v>
      </c>
      <c r="G43" s="29" t="s">
        <v>33</v>
      </c>
      <c r="H43" s="28" t="s">
        <v>43</v>
      </c>
      <c r="I43" s="95" t="s">
        <v>109</v>
      </c>
      <c r="J43" s="26" t="s">
        <v>44</v>
      </c>
      <c r="K43" s="26" t="s">
        <v>110</v>
      </c>
      <c r="L43" s="31" t="s">
        <v>34</v>
      </c>
      <c r="M43" s="26" t="s">
        <v>32</v>
      </c>
      <c r="N43" s="32" t="s">
        <v>35</v>
      </c>
      <c r="O43" s="39">
        <v>45929</v>
      </c>
      <c r="P43" s="34">
        <v>45932</v>
      </c>
      <c r="Q43" s="35" t="s">
        <v>111</v>
      </c>
      <c r="R43" s="26" t="s">
        <v>112</v>
      </c>
      <c r="S43" s="36" t="s">
        <v>113</v>
      </c>
      <c r="T43" s="37" t="str">
        <f t="shared" si="6"/>
        <v>&lt;3.36</v>
      </c>
      <c r="U43" s="37" t="str">
        <f t="shared" si="6"/>
        <v>&lt;3.47</v>
      </c>
      <c r="V43" s="38" t="str">
        <f t="shared" si="7"/>
        <v>&lt;6.8</v>
      </c>
      <c r="W43" s="96" t="str">
        <f t="shared" si="8"/>
        <v/>
      </c>
    </row>
    <row r="44" spans="1:23">
      <c r="A44" s="25">
        <f t="shared" si="2"/>
        <v>38</v>
      </c>
      <c r="B44" s="26" t="s">
        <v>31</v>
      </c>
      <c r="C44" s="27" t="s">
        <v>32</v>
      </c>
      <c r="D44" s="28" t="s">
        <v>114</v>
      </c>
      <c r="E44" s="26" t="s">
        <v>115</v>
      </c>
      <c r="F44" s="26" t="s">
        <v>31</v>
      </c>
      <c r="G44" s="29" t="s">
        <v>33</v>
      </c>
      <c r="H44" s="28" t="s">
        <v>43</v>
      </c>
      <c r="I44" s="95" t="s">
        <v>116</v>
      </c>
      <c r="J44" s="26" t="s">
        <v>44</v>
      </c>
      <c r="K44" s="26" t="s">
        <v>117</v>
      </c>
      <c r="L44" s="31" t="s">
        <v>34</v>
      </c>
      <c r="M44" s="26" t="s">
        <v>32</v>
      </c>
      <c r="N44" s="32" t="s">
        <v>35</v>
      </c>
      <c r="O44" s="39">
        <v>45929</v>
      </c>
      <c r="P44" s="34">
        <v>45932</v>
      </c>
      <c r="Q44" s="35" t="s">
        <v>118</v>
      </c>
      <c r="R44" s="26" t="s">
        <v>119</v>
      </c>
      <c r="S44" s="36" t="s">
        <v>120</v>
      </c>
      <c r="T44" s="37" t="str">
        <f t="shared" ref="T44:U50" si="9">IF(Q44="","",IF(NOT(ISERROR(Q44*1)),ROUNDDOWN(Q44*1,2-INT(LOG(ABS(Q44*1)))),IFERROR("&lt;"&amp;ROUNDDOWN(IF(SUBSTITUTE(Q44,"&lt;","")*1&lt;=50,SUBSTITUTE(Q44,"&lt;","")*1,""),2-INT(LOG(ABS(SUBSTITUTE(Q44,"&lt;","")*1)))),IF(Q44="-",Q44,"入力形式が間違っています"))))</f>
        <v>&lt;3.06</v>
      </c>
      <c r="U44" s="37" t="str">
        <f t="shared" si="9"/>
        <v>&lt;2.95</v>
      </c>
      <c r="V44" s="38" t="str">
        <f t="shared" si="7"/>
        <v>&lt;6</v>
      </c>
      <c r="W44" s="96" t="str">
        <f t="shared" si="8"/>
        <v/>
      </c>
    </row>
    <row r="45" spans="1:23">
      <c r="A45" s="25">
        <f t="shared" si="2"/>
        <v>39</v>
      </c>
      <c r="B45" s="26" t="s">
        <v>31</v>
      </c>
      <c r="C45" s="27" t="s">
        <v>32</v>
      </c>
      <c r="D45" s="28" t="s">
        <v>90</v>
      </c>
      <c r="E45" s="26" t="s">
        <v>121</v>
      </c>
      <c r="F45" s="26" t="s">
        <v>122</v>
      </c>
      <c r="G45" s="29" t="s">
        <v>33</v>
      </c>
      <c r="H45" s="28" t="s">
        <v>43</v>
      </c>
      <c r="I45" s="95" t="s">
        <v>116</v>
      </c>
      <c r="J45" s="26" t="s">
        <v>44</v>
      </c>
      <c r="K45" s="26" t="s">
        <v>123</v>
      </c>
      <c r="L45" s="31" t="s">
        <v>34</v>
      </c>
      <c r="M45" s="26" t="s">
        <v>32</v>
      </c>
      <c r="N45" s="32" t="s">
        <v>35</v>
      </c>
      <c r="O45" s="39">
        <v>45929</v>
      </c>
      <c r="P45" s="34">
        <v>45932</v>
      </c>
      <c r="Q45" s="35" t="s">
        <v>124</v>
      </c>
      <c r="R45" s="26" t="s">
        <v>125</v>
      </c>
      <c r="S45" s="36" t="s">
        <v>126</v>
      </c>
      <c r="T45" s="37" t="str">
        <f t="shared" si="9"/>
        <v>&lt;3.22</v>
      </c>
      <c r="U45" s="37" t="str">
        <f t="shared" si="9"/>
        <v>&lt;2.97</v>
      </c>
      <c r="V45" s="38" t="str">
        <f t="shared" si="7"/>
        <v>&lt;6.2</v>
      </c>
      <c r="W45" s="96" t="str">
        <f t="shared" si="8"/>
        <v/>
      </c>
    </row>
    <row r="46" spans="1:23">
      <c r="A46" s="25">
        <f t="shared" si="2"/>
        <v>40</v>
      </c>
      <c r="B46" s="26" t="s">
        <v>31</v>
      </c>
      <c r="C46" s="27" t="s">
        <v>32</v>
      </c>
      <c r="D46" s="28" t="s">
        <v>55</v>
      </c>
      <c r="E46" s="26" t="s">
        <v>127</v>
      </c>
      <c r="F46" s="26" t="s">
        <v>128</v>
      </c>
      <c r="G46" s="29" t="s">
        <v>33</v>
      </c>
      <c r="H46" s="28" t="s">
        <v>43</v>
      </c>
      <c r="I46" s="95" t="s">
        <v>68</v>
      </c>
      <c r="J46" s="26" t="s">
        <v>36</v>
      </c>
      <c r="K46" s="26" t="s">
        <v>31</v>
      </c>
      <c r="L46" s="31" t="s">
        <v>34</v>
      </c>
      <c r="M46" s="26" t="s">
        <v>32</v>
      </c>
      <c r="N46" s="32" t="s">
        <v>35</v>
      </c>
      <c r="O46" s="39">
        <v>45930</v>
      </c>
      <c r="P46" s="34">
        <v>45932</v>
      </c>
      <c r="Q46" s="35" t="s">
        <v>129</v>
      </c>
      <c r="R46" s="26" t="s">
        <v>130</v>
      </c>
      <c r="S46" s="36" t="s">
        <v>131</v>
      </c>
      <c r="T46" s="37" t="str">
        <f t="shared" si="9"/>
        <v>&lt;2.94</v>
      </c>
      <c r="U46" s="37" t="str">
        <f t="shared" si="9"/>
        <v>&lt;3.28</v>
      </c>
      <c r="V46" s="38" t="str">
        <f t="shared" si="7"/>
        <v>&lt;6.2</v>
      </c>
      <c r="W46" s="96" t="str">
        <f t="shared" si="8"/>
        <v/>
      </c>
    </row>
    <row r="47" spans="1:23">
      <c r="A47" s="25">
        <f t="shared" si="2"/>
        <v>41</v>
      </c>
      <c r="B47" s="26" t="s">
        <v>31</v>
      </c>
      <c r="C47" s="27" t="s">
        <v>32</v>
      </c>
      <c r="D47" s="28" t="s">
        <v>55</v>
      </c>
      <c r="E47" s="26" t="s">
        <v>132</v>
      </c>
      <c r="F47" s="26" t="s">
        <v>31</v>
      </c>
      <c r="G47" s="29" t="s">
        <v>33</v>
      </c>
      <c r="H47" s="28" t="s">
        <v>43</v>
      </c>
      <c r="I47" s="95" t="s">
        <v>133</v>
      </c>
      <c r="J47" s="26" t="s">
        <v>36</v>
      </c>
      <c r="K47" s="26" t="s">
        <v>31</v>
      </c>
      <c r="L47" s="31" t="s">
        <v>34</v>
      </c>
      <c r="M47" s="26" t="s">
        <v>32</v>
      </c>
      <c r="N47" s="32" t="s">
        <v>35</v>
      </c>
      <c r="O47" s="39">
        <v>45930</v>
      </c>
      <c r="P47" s="34">
        <v>45932</v>
      </c>
      <c r="Q47" s="35" t="s">
        <v>134</v>
      </c>
      <c r="R47" s="26">
        <v>8.6024999999999991</v>
      </c>
      <c r="S47" s="36">
        <v>8.6024999999999991</v>
      </c>
      <c r="T47" s="37" t="str">
        <f t="shared" si="9"/>
        <v>&lt;2.76</v>
      </c>
      <c r="U47" s="37">
        <f t="shared" si="9"/>
        <v>8.6</v>
      </c>
      <c r="V47" s="38">
        <f t="shared" si="7"/>
        <v>8.6</v>
      </c>
      <c r="W47" s="96" t="str">
        <f t="shared" si="8"/>
        <v/>
      </c>
    </row>
    <row r="48" spans="1:23">
      <c r="A48" s="25">
        <f t="shared" si="2"/>
        <v>42</v>
      </c>
      <c r="B48" s="26" t="s">
        <v>31</v>
      </c>
      <c r="C48" s="27" t="s">
        <v>32</v>
      </c>
      <c r="D48" s="28" t="s">
        <v>55</v>
      </c>
      <c r="E48" s="26" t="s">
        <v>31</v>
      </c>
      <c r="F48" s="26" t="s">
        <v>31</v>
      </c>
      <c r="G48" s="29" t="s">
        <v>33</v>
      </c>
      <c r="H48" s="28" t="s">
        <v>43</v>
      </c>
      <c r="I48" s="95" t="s">
        <v>94</v>
      </c>
      <c r="J48" s="26" t="s">
        <v>36</v>
      </c>
      <c r="K48" s="26" t="s">
        <v>31</v>
      </c>
      <c r="L48" s="31" t="s">
        <v>42</v>
      </c>
      <c r="M48" s="26" t="s">
        <v>32</v>
      </c>
      <c r="N48" s="32" t="s">
        <v>35</v>
      </c>
      <c r="O48" s="39">
        <v>45930</v>
      </c>
      <c r="P48" s="34">
        <v>45932</v>
      </c>
      <c r="Q48" s="35" t="s">
        <v>135</v>
      </c>
      <c r="R48" s="26" t="s">
        <v>136</v>
      </c>
      <c r="S48" s="36" t="s">
        <v>137</v>
      </c>
      <c r="T48" s="37" t="str">
        <f t="shared" si="9"/>
        <v>&lt;3.59</v>
      </c>
      <c r="U48" s="37" t="str">
        <f t="shared" si="9"/>
        <v>&lt;3.77</v>
      </c>
      <c r="V48" s="38" t="str">
        <f t="shared" si="7"/>
        <v>&lt;7.4</v>
      </c>
      <c r="W48" s="96" t="str">
        <f t="shared" si="8"/>
        <v/>
      </c>
    </row>
    <row r="49" spans="1:23">
      <c r="A49" s="25">
        <f t="shared" si="2"/>
        <v>43</v>
      </c>
      <c r="B49" s="26" t="s">
        <v>31</v>
      </c>
      <c r="C49" s="27" t="s">
        <v>32</v>
      </c>
      <c r="D49" s="28" t="s">
        <v>55</v>
      </c>
      <c r="E49" s="26" t="s">
        <v>132</v>
      </c>
      <c r="F49" s="26" t="s">
        <v>138</v>
      </c>
      <c r="G49" s="29" t="s">
        <v>33</v>
      </c>
      <c r="H49" s="28" t="s">
        <v>43</v>
      </c>
      <c r="I49" s="30" t="s">
        <v>71</v>
      </c>
      <c r="J49" s="26" t="s">
        <v>36</v>
      </c>
      <c r="K49" s="26" t="s">
        <v>31</v>
      </c>
      <c r="L49" s="31" t="s">
        <v>34</v>
      </c>
      <c r="M49" s="26" t="s">
        <v>32</v>
      </c>
      <c r="N49" s="32" t="s">
        <v>35</v>
      </c>
      <c r="O49" s="39">
        <v>45930</v>
      </c>
      <c r="P49" s="34">
        <v>45932</v>
      </c>
      <c r="Q49" s="35" t="s">
        <v>139</v>
      </c>
      <c r="R49" s="26">
        <v>153.52000000000001</v>
      </c>
      <c r="S49" s="36">
        <v>153.52000000000001</v>
      </c>
      <c r="T49" s="37" t="str">
        <f>IF(Q49="","",IF(NOT(ISERROR(Q49*1)),ROUNDDOWN(Q49*1,2-INT(LOG(ABS(Q49*1)))),IFERROR("&lt;"&amp;ROUNDDOWN(IF(SUBSTITUTE(Q49,"&lt;","")*1&lt;=50,SUBSTITUTE(Q49,"&lt;","")*1,""),2-INT(LOG(ABS(SUBSTITUTE(Q49,"&lt;","")*1)))),IF(Q49="-",Q49,"入力形式が間違っています"))))</f>
        <v>&lt;4.27</v>
      </c>
      <c r="U49" s="37">
        <f t="shared" si="9"/>
        <v>153</v>
      </c>
      <c r="V49" s="38">
        <f t="shared" si="7"/>
        <v>150</v>
      </c>
      <c r="W49" s="96" t="str">
        <f t="shared" si="8"/>
        <v>○</v>
      </c>
    </row>
    <row r="50" spans="1:23">
      <c r="A50" s="25">
        <f t="shared" si="2"/>
        <v>44</v>
      </c>
      <c r="B50" s="26" t="s">
        <v>31</v>
      </c>
      <c r="C50" s="27" t="s">
        <v>32</v>
      </c>
      <c r="D50" s="28" t="s">
        <v>49</v>
      </c>
      <c r="E50" s="26" t="s">
        <v>31</v>
      </c>
      <c r="F50" s="26" t="s">
        <v>31</v>
      </c>
      <c r="G50" s="29" t="s">
        <v>33</v>
      </c>
      <c r="H50" s="28" t="s">
        <v>43</v>
      </c>
      <c r="I50" s="30" t="s">
        <v>51</v>
      </c>
      <c r="J50" s="26" t="s">
        <v>36</v>
      </c>
      <c r="K50" s="26" t="s">
        <v>31</v>
      </c>
      <c r="L50" s="31" t="s">
        <v>42</v>
      </c>
      <c r="M50" s="26" t="s">
        <v>32</v>
      </c>
      <c r="N50" s="32" t="s">
        <v>35</v>
      </c>
      <c r="O50" s="39">
        <v>45932</v>
      </c>
      <c r="P50" s="34">
        <v>45932</v>
      </c>
      <c r="Q50" s="35" t="s">
        <v>140</v>
      </c>
      <c r="R50" s="26">
        <v>17.224</v>
      </c>
      <c r="S50" s="36">
        <v>17.224</v>
      </c>
      <c r="T50" s="37" t="str">
        <f>IF(Q50="","",IF(NOT(ISERROR(Q50*1)),ROUNDDOWN(Q50*1,2-INT(LOG(ABS(Q50*1)))),IFERROR("&lt;"&amp;ROUNDDOWN(IF(SUBSTITUTE(Q50,"&lt;","")*1&lt;=50,SUBSTITUTE(Q50,"&lt;","")*1,""),2-INT(LOG(ABS(SUBSTITUTE(Q50,"&lt;","")*1)))),IF(Q50="-",Q50,"入力形式が間違っています"))))</f>
        <v>&lt;3.02</v>
      </c>
      <c r="U50" s="37">
        <f>IF(R50="","",IF(NOT(ISERROR(R50*1)),ROUNDDOWN(R50*1,2-INT(LOG(ABS(R50*1)))),IFERROR("&lt;"&amp;ROUNDDOWN(IF(SUBSTITUTE(R50,"&lt;","")*1&lt;=50,SUBSTITUTE(R50,"&lt;","")*1,""),2-INT(LOG(ABS(SUBSTITUTE(R50,"&lt;","")*1)))),IF(R50="-",R50,"入力形式が間違っています"))))</f>
        <v>17.2</v>
      </c>
      <c r="V50" s="38">
        <f>IFERROR(IF(AND(T50="",U50=""),"",IF(AND(T50="-",U50="-"),IF(S50="","Cs合計を入力してください",S50),IF(NOT(ISERROR(T50*1+U50*1)),ROUND(T50+U50, 1-INT(LOG(ABS(T50+U50)))),IF(NOT(ISERROR(T50*1)),ROUND(T50, 1-INT(LOG(ABS(T50)))),IF(NOT(ISERROR(U50*1)),ROUND(U50, 1-INT(LOG(ABS(U50)))),IF(ISERROR(T50*1+U50*1),"&lt;"&amp;ROUND(IF(T50="-",0,SUBSTITUTE(T50,"&lt;",""))*1+IF(U50="-",0,SUBSTITUTE(U50,"&lt;",""))*1,1-INT(LOG(ABS(IF(T50="-",0,SUBSTITUTE(T50,"&lt;",""))*1+IF(U50="-",0,SUBSTITUTE(U50,"&lt;",""))*1)))))))))),"入力形式が間違っています")</f>
        <v>17</v>
      </c>
      <c r="W50" s="96" t="str">
        <f t="shared" si="8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14">
    <cfRule type="expression" dxfId="1" priority="2">
      <formula>$W7="○"</formula>
    </cfRule>
  </conditionalFormatting>
  <conditionalFormatting sqref="V15:V50">
    <cfRule type="expression" dxfId="0" priority="1">
      <formula>$W15="○"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