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79AD9E8-2BC1-4E09-B93C-B35274D5BF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5" i="1" l="1"/>
  <c r="T55" i="1"/>
  <c r="U54" i="1"/>
  <c r="T54" i="1"/>
  <c r="U53" i="1"/>
  <c r="T53" i="1"/>
  <c r="U52" i="1"/>
  <c r="T52" i="1"/>
  <c r="V52" i="1" s="1"/>
  <c r="W52" i="1" s="1"/>
  <c r="U51" i="1"/>
  <c r="T51" i="1"/>
  <c r="V51" i="1" s="1"/>
  <c r="W51" i="1" s="1"/>
  <c r="U50" i="1"/>
  <c r="T50" i="1"/>
  <c r="U49" i="1"/>
  <c r="T49" i="1"/>
  <c r="U48" i="1"/>
  <c r="T48" i="1"/>
  <c r="U47" i="1"/>
  <c r="T47" i="1"/>
  <c r="V47" i="1" s="1"/>
  <c r="W47" i="1" s="1"/>
  <c r="U46" i="1"/>
  <c r="T46" i="1"/>
  <c r="U45" i="1"/>
  <c r="T45" i="1"/>
  <c r="U44" i="1"/>
  <c r="T44" i="1"/>
  <c r="V44" i="1" s="1"/>
  <c r="W44" i="1" s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V31" i="1" s="1"/>
  <c r="W31" i="1" s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V9" i="1" s="1"/>
  <c r="W9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U7" i="1"/>
  <c r="T7" i="1"/>
  <c r="V7" i="1" s="1"/>
  <c r="W7" i="1" s="1"/>
  <c r="V13" i="1" l="1"/>
  <c r="W13" i="1" s="1"/>
  <c r="V34" i="1"/>
  <c r="W34" i="1" s="1"/>
  <c r="V42" i="1"/>
  <c r="W42" i="1" s="1"/>
  <c r="V16" i="1"/>
  <c r="W16" i="1" s="1"/>
  <c r="V43" i="1"/>
  <c r="W43" i="1" s="1"/>
  <c r="V37" i="1"/>
  <c r="W37" i="1" s="1"/>
  <c r="V14" i="1"/>
  <c r="W14" i="1" s="1"/>
  <c r="V45" i="1"/>
  <c r="W45" i="1" s="1"/>
  <c r="V49" i="1"/>
  <c r="W49" i="1" s="1"/>
  <c r="V15" i="1"/>
  <c r="W15" i="1" s="1"/>
  <c r="V19" i="1"/>
  <c r="W19" i="1" s="1"/>
  <c r="V23" i="1"/>
  <c r="W23" i="1" s="1"/>
  <c r="V12" i="1"/>
  <c r="W12" i="1" s="1"/>
  <c r="V22" i="1"/>
  <c r="W22" i="1" s="1"/>
  <c r="V30" i="1"/>
  <c r="W30" i="1" s="1"/>
  <c r="V48" i="1"/>
  <c r="W48" i="1" s="1"/>
  <c r="V11" i="1"/>
  <c r="W11" i="1" s="1"/>
  <c r="V27" i="1"/>
  <c r="W27" i="1" s="1"/>
  <c r="V35" i="1"/>
  <c r="W35" i="1" s="1"/>
  <c r="V39" i="1"/>
  <c r="W39" i="1" s="1"/>
  <c r="V46" i="1"/>
  <c r="W46" i="1" s="1"/>
  <c r="V54" i="1"/>
  <c r="W54" i="1" s="1"/>
  <c r="V20" i="1"/>
  <c r="W20" i="1" s="1"/>
  <c r="V21" i="1"/>
  <c r="W21" i="1" s="1"/>
  <c r="V29" i="1"/>
  <c r="W29" i="1" s="1"/>
  <c r="V32" i="1"/>
  <c r="W32" i="1" s="1"/>
  <c r="V18" i="1"/>
  <c r="W18" i="1" s="1"/>
  <c r="V25" i="1"/>
  <c r="W25" i="1" s="1"/>
  <c r="V28" i="1"/>
  <c r="W28" i="1" s="1"/>
  <c r="V50" i="1"/>
  <c r="W50" i="1" s="1"/>
  <c r="V53" i="1"/>
  <c r="W53" i="1" s="1"/>
  <c r="V8" i="1"/>
  <c r="W8" i="1" s="1"/>
  <c r="V26" i="1"/>
  <c r="W26" i="1" s="1"/>
  <c r="V33" i="1"/>
  <c r="W33" i="1" s="1"/>
  <c r="V36" i="1"/>
  <c r="W36" i="1" s="1"/>
  <c r="V40" i="1"/>
  <c r="W40" i="1" s="1"/>
  <c r="V38" i="1"/>
  <c r="W38" i="1" s="1"/>
  <c r="V41" i="1"/>
  <c r="W41" i="1" s="1"/>
  <c r="V55" i="1"/>
  <c r="W55" i="1" s="1"/>
  <c r="V10" i="1"/>
  <c r="W10" i="1" s="1"/>
  <c r="V17" i="1"/>
  <c r="W17" i="1" s="1"/>
  <c r="V24" i="1"/>
  <c r="W24" i="1" s="1"/>
</calcChain>
</file>

<file path=xl/sharedStrings.xml><?xml version="1.0" encoding="utf-8"?>
<sst xmlns="http://schemas.openxmlformats.org/spreadsheetml/2006/main" count="793" uniqueCount="134">
  <si>
    <t>３　国立医薬品食品衛生研究所における検査</t>
  </si>
  <si>
    <t>NO</t>
    <phoneticPr fontId="7"/>
  </si>
  <si>
    <t>報告自治体</t>
    <rPh sb="0" eb="2">
      <t>ホウコク</t>
    </rPh>
    <rPh sb="2" eb="5">
      <t>ジチタイ</t>
    </rPh>
    <phoneticPr fontId="7"/>
  </si>
  <si>
    <t>実施主体</t>
    <rPh sb="0" eb="2">
      <t>ジッシ</t>
    </rPh>
    <phoneticPr fontId="7"/>
  </si>
  <si>
    <t>産地</t>
    <rPh sb="0" eb="2">
      <t>サンチ</t>
    </rPh>
    <phoneticPr fontId="7"/>
  </si>
  <si>
    <t>非流通品
／流通品</t>
    <rPh sb="0" eb="1">
      <t>ヒ</t>
    </rPh>
    <rPh sb="1" eb="3">
      <t>リュウツウ</t>
    </rPh>
    <rPh sb="3" eb="4">
      <t>ヒン</t>
    </rPh>
    <phoneticPr fontId="7"/>
  </si>
  <si>
    <t>食品
カテゴリ</t>
    <phoneticPr fontId="7"/>
  </si>
  <si>
    <t>品目</t>
    <rPh sb="0" eb="2">
      <t>ヒンモク</t>
    </rPh>
    <phoneticPr fontId="7"/>
  </si>
  <si>
    <t>検査</t>
    <phoneticPr fontId="7"/>
  </si>
  <si>
    <t>日時</t>
    <rPh sb="0" eb="2">
      <t>ニチジ</t>
    </rPh>
    <phoneticPr fontId="7"/>
  </si>
  <si>
    <t>結果（Bq/kg)</t>
    <rPh sb="0" eb="2">
      <t>ケッカ</t>
    </rPh>
    <phoneticPr fontId="7"/>
  </si>
  <si>
    <t>都道府県</t>
    <rPh sb="0" eb="4">
      <t>トドウフケン</t>
    </rPh>
    <phoneticPr fontId="7"/>
  </si>
  <si>
    <t>市町村</t>
    <rPh sb="0" eb="3">
      <t>シチョウソン</t>
    </rPh>
    <phoneticPr fontId="7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</si>
  <si>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7"/>
  </si>
  <si>
    <t>品目名</t>
    <rPh sb="2" eb="3">
      <t>メイ</t>
    </rPh>
    <phoneticPr fontId="7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</si>
  <si>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7"/>
  </si>
  <si>
    <t>検査機関</t>
    <phoneticPr fontId="7"/>
  </si>
  <si>
    <t>検査法</t>
    <rPh sb="0" eb="2">
      <t>ケンサ</t>
    </rPh>
    <rPh sb="2" eb="3">
      <t>ホウ</t>
    </rPh>
    <phoneticPr fontId="7"/>
  </si>
  <si>
    <t>採取日
（購入日)</t>
  </si>
  <si>
    <t>結果
判明日</t>
    <phoneticPr fontId="7"/>
  </si>
  <si>
    <t>入力用</t>
    <rPh sb="0" eb="3">
      <t>ニュウリョクヨウ</t>
    </rPh>
    <phoneticPr fontId="1"/>
  </si>
  <si>
    <t>Cs-134</t>
    <phoneticPr fontId="7"/>
  </si>
  <si>
    <t>Cs-137</t>
    <phoneticPr fontId="7"/>
  </si>
  <si>
    <t>Cs合計</t>
    <rPh sb="2" eb="4">
      <t>ゴウケイ</t>
    </rPh>
    <phoneticPr fontId="7"/>
  </si>
  <si>
    <t>基準超過</t>
    <rPh sb="0" eb="2">
      <t>キジュン</t>
    </rPh>
    <rPh sb="2" eb="4">
      <t>チョウカ</t>
    </rPh>
    <phoneticPr fontId="7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</si>
  <si>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7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</si>
  <si>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7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</si>
  <si>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</si>
  <si>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</si>
  <si>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</si>
  <si>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</si>
  <si>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</si>
  <si>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</si>
  <si>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山形県</t>
    <rPh sb="0" eb="2">
      <t>ヤマガタ</t>
    </rPh>
    <rPh sb="2" eb="3">
      <t>ケン</t>
    </rPh>
    <phoneticPr fontId="9"/>
  </si>
  <si>
    <t>流通品</t>
    <rPh sb="0" eb="2">
      <t>リュウツウ</t>
    </rPh>
    <rPh sb="2" eb="3">
      <t>ヒン</t>
    </rPh>
    <phoneticPr fontId="10"/>
  </si>
  <si>
    <t>農産物</t>
    <rPh sb="0" eb="3">
      <t>ノウサンブツ</t>
    </rPh>
    <phoneticPr fontId="7"/>
  </si>
  <si>
    <t>サクラシメジ</t>
    <phoneticPr fontId="1"/>
  </si>
  <si>
    <t>天然</t>
    <rPh sb="0" eb="2">
      <t>テンネン</t>
    </rPh>
    <phoneticPr fontId="1"/>
  </si>
  <si>
    <t>不明</t>
    <rPh sb="0" eb="2">
      <t>フメイ</t>
    </rPh>
    <phoneticPr fontId="1"/>
  </si>
  <si>
    <t>Ge</t>
  </si>
  <si>
    <t>&lt;4.1040</t>
  </si>
  <si>
    <t>岩手県</t>
    <rPh sb="0" eb="3">
      <t>イワテケン</t>
    </rPh>
    <phoneticPr fontId="9"/>
  </si>
  <si>
    <t>コウタケ</t>
  </si>
  <si>
    <t>ー</t>
    <phoneticPr fontId="1"/>
  </si>
  <si>
    <t>&lt;3.8224</t>
    <phoneticPr fontId="1"/>
  </si>
  <si>
    <t>雫石町</t>
    <rPh sb="0" eb="2">
      <t>シズクイシ</t>
    </rPh>
    <rPh sb="2" eb="3">
      <t>マチ</t>
    </rPh>
    <phoneticPr fontId="1"/>
  </si>
  <si>
    <t>制限なし</t>
    <rPh sb="0" eb="2">
      <t>セイゲン</t>
    </rPh>
    <phoneticPr fontId="10"/>
  </si>
  <si>
    <t>&lt;3.4170</t>
  </si>
  <si>
    <t>&lt;3.3145</t>
  </si>
  <si>
    <t>山梨県</t>
    <rPh sb="0" eb="3">
      <t>ヤマナシケン</t>
    </rPh>
    <phoneticPr fontId="9"/>
  </si>
  <si>
    <t>&lt;4.2397</t>
  </si>
  <si>
    <t>長野県</t>
    <rPh sb="0" eb="3">
      <t>ナガノケン</t>
    </rPh>
    <phoneticPr fontId="9"/>
  </si>
  <si>
    <t>ショウゲンジ</t>
  </si>
  <si>
    <t>CsI</t>
  </si>
  <si>
    <t>-</t>
    <phoneticPr fontId="1"/>
  </si>
  <si>
    <t>＜25</t>
    <phoneticPr fontId="1"/>
  </si>
  <si>
    <t>ウラベニホテイシメジ</t>
  </si>
  <si>
    <t>&lt;3.2628</t>
  </si>
  <si>
    <t>高畠町</t>
    <rPh sb="0" eb="3">
      <t>タカハタマチ</t>
    </rPh>
    <phoneticPr fontId="1"/>
  </si>
  <si>
    <t>マツタケ</t>
  </si>
  <si>
    <t>&lt;3.3373</t>
  </si>
  <si>
    <t>南陽市</t>
    <rPh sb="0" eb="3">
      <t>ナンヨウシ</t>
    </rPh>
    <phoneticPr fontId="1"/>
  </si>
  <si>
    <t>アミタケ</t>
  </si>
  <si>
    <t>山形県</t>
    <rPh sb="0" eb="3">
      <t>ヤマガタケン</t>
    </rPh>
    <phoneticPr fontId="9"/>
  </si>
  <si>
    <t>マイタケ</t>
  </si>
  <si>
    <t>センボンシメジ</t>
  </si>
  <si>
    <t>ウスムラサキホウキタケ</t>
  </si>
  <si>
    <t>大江町</t>
    <rPh sb="0" eb="3">
      <t>オオエマチ</t>
    </rPh>
    <phoneticPr fontId="1"/>
  </si>
  <si>
    <t>ナメコ</t>
  </si>
  <si>
    <t>西川町</t>
    <rPh sb="0" eb="3">
      <t>ニシカワマチ</t>
    </rPh>
    <phoneticPr fontId="1"/>
  </si>
  <si>
    <t>最上町</t>
    <rPh sb="0" eb="3">
      <t>モガミマチ</t>
    </rPh>
    <phoneticPr fontId="1"/>
  </si>
  <si>
    <t>ハタケシメジ</t>
  </si>
  <si>
    <t>&lt;2.8490</t>
  </si>
  <si>
    <t>ナラタケ</t>
  </si>
  <si>
    <t>マスタケ</t>
  </si>
  <si>
    <t>サクラシメジ</t>
  </si>
  <si>
    <t>群馬県</t>
    <rPh sb="0" eb="3">
      <t>グンマケン</t>
    </rPh>
    <phoneticPr fontId="9"/>
  </si>
  <si>
    <t>片品村</t>
    <rPh sb="0" eb="3">
      <t>カタシナムラ</t>
    </rPh>
    <phoneticPr fontId="1"/>
  </si>
  <si>
    <t>ヌメリスギタケモドキ</t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</si>
  <si>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</si>
  <si>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ヒラタケ</t>
  </si>
  <si>
    <t>榛東村</t>
    <rPh sb="0" eb="3">
      <t>シントウムラ</t>
    </rPh>
    <phoneticPr fontId="1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</si>
  <si>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</si>
  <si>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</si>
  <si>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</si>
  <si>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&lt;3.1060</t>
  </si>
  <si>
    <t>子持</t>
    <rPh sb="0" eb="2">
      <t>コモチ</t>
    </rPh>
    <phoneticPr fontId="1"/>
  </si>
  <si>
    <t>&lt;3.4135</t>
  </si>
  <si>
    <t>新潟県</t>
    <rPh sb="0" eb="3">
      <t>ニイガタケン</t>
    </rPh>
    <phoneticPr fontId="9"/>
  </si>
  <si>
    <t>湯沢町</t>
    <rPh sb="0" eb="3">
      <t>ユザワマチ</t>
    </rPh>
    <phoneticPr fontId="1"/>
  </si>
  <si>
    <t>南魚沼市</t>
    <rPh sb="0" eb="4">
      <t>ミナミウオヌマシ</t>
    </rPh>
    <phoneticPr fontId="1"/>
  </si>
  <si>
    <t>コウタケ</t>
    <phoneticPr fontId="1"/>
  </si>
  <si>
    <t>&lt;3.5071</t>
  </si>
  <si>
    <t>利根沼田</t>
    <rPh sb="0" eb="4">
      <t>トネヌマタ</t>
    </rPh>
    <phoneticPr fontId="1"/>
  </si>
  <si>
    <t>ホウレンソウ</t>
  </si>
  <si>
    <t>昭和村</t>
    <rPh sb="0" eb="3">
      <t>ショウワムラ</t>
    </rPh>
    <phoneticPr fontId="1"/>
  </si>
  <si>
    <t>トマト</t>
  </si>
  <si>
    <t>利根町</t>
    <rPh sb="0" eb="3">
      <t>トネマチ</t>
    </rPh>
    <phoneticPr fontId="1"/>
  </si>
  <si>
    <t>菌床</t>
    <rPh sb="0" eb="2">
      <t>キンショウ</t>
    </rPh>
    <phoneticPr fontId="1"/>
  </si>
  <si>
    <t>カキ</t>
  </si>
  <si>
    <t>沼田市</t>
    <rPh sb="0" eb="3">
      <t>ヌマタシ</t>
    </rPh>
    <phoneticPr fontId="1"/>
  </si>
  <si>
    <t>利根町平川</t>
    <rPh sb="0" eb="5">
      <t>トネマチヒラカワ</t>
    </rPh>
    <phoneticPr fontId="1"/>
  </si>
  <si>
    <t>ソバ</t>
  </si>
  <si>
    <t>畜産物</t>
    <rPh sb="0" eb="3">
      <t>チクサンブツ</t>
    </rPh>
    <phoneticPr fontId="7"/>
  </si>
  <si>
    <t>豚肉</t>
    <rPh sb="0" eb="2">
      <t>ブタニク</t>
    </rPh>
    <phoneticPr fontId="1"/>
  </si>
  <si>
    <t>キク</t>
  </si>
  <si>
    <t>アケビ</t>
  </si>
  <si>
    <t>ダイコン</t>
  </si>
  <si>
    <t>鶏卵</t>
    <rPh sb="0" eb="2">
      <t>ケイラン</t>
    </rPh>
    <phoneticPr fontId="1"/>
  </si>
  <si>
    <t>福島県</t>
    <rPh sb="0" eb="3">
      <t>フクシマケン</t>
    </rPh>
    <phoneticPr fontId="9"/>
  </si>
  <si>
    <t>ジャガイモ</t>
  </si>
  <si>
    <t>品種：男爵</t>
    <rPh sb="0" eb="2">
      <t>ヒンシュ</t>
    </rPh>
    <rPh sb="3" eb="5">
      <t>ダンシャク</t>
    </rPh>
    <phoneticPr fontId="1"/>
  </si>
  <si>
    <t>福島市</t>
    <rPh sb="0" eb="2">
      <t>フクシマ</t>
    </rPh>
    <rPh sb="2" eb="3">
      <t>シ</t>
    </rPh>
    <phoneticPr fontId="1"/>
  </si>
  <si>
    <t>タマネギ</t>
  </si>
  <si>
    <t>福島市</t>
    <rPh sb="0" eb="3">
      <t>フクシマシ</t>
    </rPh>
    <phoneticPr fontId="1"/>
  </si>
  <si>
    <t>カボチャ</t>
  </si>
  <si>
    <t>品種：ダークホース</t>
    <rPh sb="0" eb="2">
      <t>ヒンシュ</t>
    </rPh>
    <phoneticPr fontId="1"/>
  </si>
  <si>
    <t>クリ</t>
  </si>
  <si>
    <t>品種：中谷早生</t>
    <rPh sb="0" eb="2">
      <t>ヒンシュ</t>
    </rPh>
    <rPh sb="3" eb="7">
      <t>ナカタニワセ</t>
    </rPh>
    <phoneticPr fontId="1"/>
  </si>
  <si>
    <t>牛肉</t>
    <rPh sb="0" eb="2">
      <t>ギュウニク</t>
    </rPh>
    <phoneticPr fontId="9"/>
  </si>
  <si>
    <t>ダイズ</t>
  </si>
  <si>
    <t>&lt;4.3396</t>
  </si>
  <si>
    <t>&lt;3.4661</t>
  </si>
  <si>
    <t>&lt;7.8057</t>
  </si>
  <si>
    <t>牛乳・乳児用食品</t>
    <rPh sb="0" eb="2">
      <t>ギュウニュウ</t>
    </rPh>
    <rPh sb="3" eb="6">
      <t>ニュウジヨウ</t>
    </rPh>
    <rPh sb="6" eb="8">
      <t>ショクヒン</t>
    </rPh>
    <phoneticPr fontId="7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</si>
  <si>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</si>
  <si>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―</t>
  </si>
  <si>
    <t>&lt;0.35366</t>
  </si>
  <si>
    <t>&lt;0.46272</t>
  </si>
  <si>
    <t>&lt;0.81638</t>
  </si>
  <si>
    <t>ベビーフード</t>
    <phoneticPr fontId="1"/>
  </si>
  <si>
    <t>&lt;0.44404</t>
  </si>
  <si>
    <t>&lt;0.56527</t>
  </si>
  <si>
    <t>&lt;1.00931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</si>
</sst>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176" fontId="6" fillId="2" borderId="3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6" fillId="2" borderId="37" xfId="0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57" fontId="6" fillId="2" borderId="38" xfId="0" applyNumberFormat="1" applyFont="1" applyFill="1" applyBorder="1" applyAlignment="1">
      <alignment horizontal="center" vertical="center"/>
    </xf>
    <xf numFmtId="176" fontId="6" fillId="0" borderId="39" xfId="0" applyNumberFormat="1" applyFont="1" applyBorder="1" applyAlignment="1">
      <alignment horizontal="center" vertical="center"/>
    </xf>
    <xf numFmtId="176" fontId="6" fillId="2" borderId="42" xfId="0" applyNumberFormat="1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3" borderId="37" xfId="0" applyFont="1" applyFill="1" applyBorder="1" applyAlignment="1">
      <alignment horizontal="center" vertical="center"/>
    </xf>
    <xf numFmtId="0" fontId="6" fillId="3" borderId="44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176" fontId="6" fillId="2" borderId="43" xfId="0" applyNumberFormat="1" applyFont="1" applyFill="1" applyBorder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176" fontId="6" fillId="2" borderId="45" xfId="0" applyNumberFormat="1" applyFont="1" applyFill="1" applyBorder="1" applyAlignment="1">
      <alignment horizontal="center" vertical="center"/>
    </xf>
    <xf numFmtId="176" fontId="6" fillId="2" borderId="4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176" fontId="8" fillId="2" borderId="10" xfId="0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0" fontId="6" fillId="2" borderId="27" xfId="0" applyFont="1" applyFill="1" applyBorder="1" applyAlignment="1">
      <alignment horizontal="left" vertical="center" wrapText="1"/>
    </xf>
    <xf numFmtId="176" fontId="6" fillId="2" borderId="20" xfId="0" applyNumberFormat="1" applyFont="1" applyFill="1" applyBorder="1" applyAlignment="1">
      <alignment horizontal="center" vertical="center" wrapText="1"/>
    </xf>
    <xf numFmtId="176" fontId="6" fillId="2" borderId="17" xfId="0" applyNumberFormat="1" applyFont="1" applyFill="1" applyBorder="1" applyAlignment="1">
      <alignment horizontal="center" vertical="center" wrapText="1"/>
    </xf>
    <xf numFmtId="176" fontId="6" fillId="2" borderId="33" xfId="0" applyNumberFormat="1" applyFont="1" applyFill="1" applyBorder="1" applyAlignment="1">
      <alignment horizontal="center" vertical="center" wrapText="1"/>
    </xf>
    <xf numFmtId="176" fontId="6" fillId="2" borderId="15" xfId="0" applyNumberFormat="1" applyFont="1" applyFill="1" applyBorder="1" applyAlignment="1">
      <alignment horizontal="center" vertical="center" wrapText="1"/>
    </xf>
    <xf numFmtId="176" fontId="6" fillId="2" borderId="25" xfId="0" applyNumberFormat="1" applyFont="1" applyFill="1" applyBorder="1" applyAlignment="1">
      <alignment horizontal="center" vertical="center" wrapText="1"/>
    </xf>
    <xf numFmtId="176" fontId="6" fillId="2" borderId="29" xfId="0" applyNumberFormat="1" applyFont="1" applyFill="1" applyBorder="1" applyAlignment="1">
      <alignment horizontal="center" vertical="center" wrapText="1"/>
    </xf>
    <xf numFmtId="176" fontId="6" fillId="2" borderId="21" xfId="0" applyNumberFormat="1" applyFont="1" applyFill="1" applyBorder="1" applyAlignment="1">
      <alignment horizontal="center" vertical="center" wrapText="1"/>
    </xf>
    <xf numFmtId="176" fontId="6" fillId="2" borderId="22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5"/>
  <sheetViews>
    <sheetView tabSelected="1" workbookViewId="0"/>
  </sheetViews>
  <sheetFormatPr defaultColWidth="9" defaultRowHeight="18.75"/>
  <cols>
    <col min="1" max="1" width="8.625" style="5" customWidth="1"/>
    <col min="2" max="2" width="10.625" style="31" customWidth="1"/>
    <col min="3" max="3" width="26" style="32" bestFit="1" customWidth="1"/>
    <col min="4" max="4" width="10.625" style="31" customWidth="1"/>
    <col min="5" max="5" width="13.875" style="31" customWidth="1"/>
    <col min="6" max="6" width="26" style="32" bestFit="1" customWidth="1"/>
    <col min="7" max="8" width="17.625" style="32" bestFit="1" customWidth="1"/>
    <col min="9" max="9" width="23.75" style="31" customWidth="1"/>
    <col min="10" max="10" width="39.625" style="32" bestFit="1" customWidth="1"/>
    <col min="11" max="11" width="26.625" style="31" customWidth="1"/>
    <col min="12" max="12" width="28.125" style="32" bestFit="1" customWidth="1"/>
    <col min="13" max="13" width="26" style="32" bestFit="1" customWidth="1"/>
    <col min="14" max="14" width="10.625" style="31" customWidth="1"/>
    <col min="15" max="16" width="10.625" style="33" customWidth="1"/>
    <col min="17" max="18" width="12.625" style="31" customWidth="1"/>
    <col min="19" max="19" width="12.625" style="33" customWidth="1"/>
    <col min="20" max="22" width="10.625" style="31" customWidth="1"/>
    <col min="23" max="23" width="10.625" style="5" customWidth="1"/>
    <col min="24" max="24" width="13.5" style="5" customWidth="1"/>
    <col min="25" max="16384" width="9" style="5"/>
  </cols>
  <sheetData>
    <row r="1" spans="1:24" ht="2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>
      <c r="A2" s="6"/>
      <c r="B2" s="2"/>
      <c r="C2" s="2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ht="13.5" customHeight="1">
      <c r="A3" s="34" t="s">
        <v>1</v>
      </c>
      <c r="B3" s="34" t="s">
        <v>2</v>
      </c>
      <c r="C3" s="37" t="s">
        <v>3</v>
      </c>
      <c r="D3" s="40" t="s">
        <v>4</v>
      </c>
      <c r="E3" s="41"/>
      <c r="F3" s="42"/>
      <c r="G3" s="43" t="s">
        <v>5</v>
      </c>
      <c r="H3" s="60" t="s">
        <v>6</v>
      </c>
      <c r="I3" s="46" t="s">
        <v>7</v>
      </c>
      <c r="J3" s="41"/>
      <c r="K3" s="41"/>
      <c r="L3" s="42"/>
      <c r="M3" s="40" t="s">
        <v>8</v>
      </c>
      <c r="N3" s="42"/>
      <c r="O3" s="47" t="s">
        <v>9</v>
      </c>
      <c r="P3" s="48"/>
      <c r="Q3" s="40" t="s">
        <v>10</v>
      </c>
      <c r="R3" s="41"/>
      <c r="S3" s="41"/>
      <c r="T3" s="41"/>
      <c r="U3" s="41"/>
      <c r="V3" s="41"/>
      <c r="W3" s="42"/>
    </row>
    <row r="4" spans="1:24">
      <c r="A4" s="35"/>
      <c r="B4" s="35"/>
      <c r="C4" s="38"/>
      <c r="D4" s="49" t="s">
        <v>11</v>
      </c>
      <c r="E4" s="52" t="s">
        <v>12</v>
      </c>
      <c r="F4" s="55" t="s">
        <v>13</v>
      </c>
      <c r="G4" s="44"/>
      <c r="H4" s="61"/>
      <c r="I4" s="52" t="s">
        <v>14</v>
      </c>
      <c r="J4" s="7"/>
      <c r="K4" s="8"/>
      <c r="L4" s="56" t="s">
        <v>15</v>
      </c>
      <c r="M4" s="57" t="s">
        <v>16</v>
      </c>
      <c r="N4" s="55" t="s">
        <v>17</v>
      </c>
      <c r="O4" s="74" t="s">
        <v>18</v>
      </c>
      <c r="P4" s="77" t="s">
        <v>19</v>
      </c>
      <c r="Q4" s="80" t="s">
        <v>20</v>
      </c>
      <c r="R4" s="81"/>
      <c r="S4" s="81"/>
      <c r="T4" s="82" t="s">
        <v>21</v>
      </c>
      <c r="U4" s="63" t="s">
        <v>22</v>
      </c>
      <c r="V4" s="63" t="s">
        <v>23</v>
      </c>
      <c r="W4" s="55" t="s">
        <v>24</v>
      </c>
    </row>
    <row r="5" spans="1:24" ht="110.1" customHeight="1">
      <c r="A5" s="35"/>
      <c r="B5" s="35"/>
      <c r="C5" s="38"/>
      <c r="D5" s="50"/>
      <c r="E5" s="53"/>
      <c r="F5" s="38"/>
      <c r="G5" s="44"/>
      <c r="H5" s="61"/>
      <c r="I5" s="53"/>
      <c r="J5" s="68" t="s">
        <v>25</v>
      </c>
      <c r="K5" s="68" t="s">
        <v>26</v>
      </c>
      <c r="L5" s="38"/>
      <c r="M5" s="58"/>
      <c r="N5" s="66"/>
      <c r="O5" s="75"/>
      <c r="P5" s="78"/>
      <c r="Q5" s="71" t="s">
        <v>27</v>
      </c>
      <c r="R5" s="72"/>
      <c r="S5" s="73"/>
      <c r="T5" s="83"/>
      <c r="U5" s="64"/>
      <c r="V5" s="64"/>
      <c r="W5" s="66"/>
    </row>
    <row r="6" spans="1:24" ht="18.75" customHeight="1" thickBot="1">
      <c r="A6" s="36"/>
      <c r="B6" s="36"/>
      <c r="C6" s="39"/>
      <c r="D6" s="51"/>
      <c r="E6" s="54"/>
      <c r="F6" s="39"/>
      <c r="G6" s="45"/>
      <c r="H6" s="62"/>
      <c r="I6" s="54"/>
      <c r="J6" s="69"/>
      <c r="K6" s="70"/>
      <c r="L6" s="39"/>
      <c r="M6" s="59"/>
      <c r="N6" s="67"/>
      <c r="O6" s="76"/>
      <c r="P6" s="79"/>
      <c r="Q6" s="9" t="s">
        <v>28</v>
      </c>
      <c r="R6" s="10" t="s">
        <v>29</v>
      </c>
      <c r="S6" s="11" t="s">
        <v>30</v>
      </c>
      <c r="T6" s="84"/>
      <c r="U6" s="65"/>
      <c r="V6" s="65"/>
      <c r="W6" s="67"/>
      <c r="X6" s="12"/>
    </row>
    <row r="7" spans="1:24" ht="19.5" thickTop="1">
      <c r="A7" s="13">
        <v>1</v>
      </c>
      <c r="B7" s="13" t="s">
        <v>31</v>
      </c>
      <c r="C7" s="14" t="s">
        <v>32</v>
      </c>
      <c r="D7" s="15" t="s">
        <v>33</v>
      </c>
      <c r="E7" s="13" t="s">
        <v>31</v>
      </c>
      <c r="F7" s="13" t="s">
        <v>31</v>
      </c>
      <c r="G7" s="16" t="s">
        <v>34</v>
      </c>
      <c r="H7" s="15" t="s">
        <v>35</v>
      </c>
      <c r="I7" s="17" t="s">
        <v>36</v>
      </c>
      <c r="J7" s="13" t="s">
        <v>37</v>
      </c>
      <c r="K7" s="13" t="s">
        <v>31</v>
      </c>
      <c r="L7" s="25" t="s">
        <v>38</v>
      </c>
      <c r="M7" s="13" t="s">
        <v>32</v>
      </c>
      <c r="N7" s="18" t="s">
        <v>39</v>
      </c>
      <c r="O7" s="19">
        <v>45933</v>
      </c>
      <c r="P7" s="20">
        <v>45936</v>
      </c>
      <c r="Q7" s="21" t="s">
        <v>40</v>
      </c>
      <c r="R7" s="13">
        <v>121.15</v>
      </c>
      <c r="S7" s="22">
        <v>121.15</v>
      </c>
      <c r="T7" s="23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</v>
      </c>
      <c r="U7" s="23">
        <f t="shared" si="0"/>
        <v>121</v>
      </c>
      <c r="V7" s="24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120</v>
      </c>
      <c r="W7" s="25" t="str">
        <f t="shared" ref="W7:W55" si="1">IF(ISERROR(V7*1),"",IF(AND(H7="飲料水",V7&gt;=11),"○",IF(AND(H7="牛乳・乳児用食品",V7&gt;=51),"○",IF(AND(H7&lt;&gt;"",V7&gt;=110),"○",""))))</f>
        <v>○</v>
      </c>
    </row>
    <row r="8" spans="1:24">
      <c r="A8" s="17">
        <f>A7+1</f>
        <v>2</v>
      </c>
      <c r="B8" s="13" t="s">
        <v>31</v>
      </c>
      <c r="C8" s="14" t="s">
        <v>32</v>
      </c>
      <c r="D8" s="15" t="s">
        <v>41</v>
      </c>
      <c r="E8" s="13" t="s">
        <v>31</v>
      </c>
      <c r="F8" s="13" t="s">
        <v>31</v>
      </c>
      <c r="G8" s="16" t="s">
        <v>34</v>
      </c>
      <c r="H8" s="15" t="s">
        <v>35</v>
      </c>
      <c r="I8" s="17" t="s">
        <v>42</v>
      </c>
      <c r="J8" s="13" t="s">
        <v>37</v>
      </c>
      <c r="K8" s="13" t="s">
        <v>43</v>
      </c>
      <c r="L8" s="25" t="s">
        <v>38</v>
      </c>
      <c r="M8" s="13" t="s">
        <v>32</v>
      </c>
      <c r="N8" s="18" t="s">
        <v>39</v>
      </c>
      <c r="O8" s="19">
        <v>45936</v>
      </c>
      <c r="P8" s="20">
        <v>45937</v>
      </c>
      <c r="Q8" s="21" t="s">
        <v>44</v>
      </c>
      <c r="R8" s="13">
        <v>112.1</v>
      </c>
      <c r="S8" s="22">
        <v>112.1</v>
      </c>
      <c r="T8" s="23" t="str">
        <f t="shared" si="0"/>
        <v>&lt;3.82</v>
      </c>
      <c r="U8" s="23">
        <f t="shared" si="0"/>
        <v>112</v>
      </c>
      <c r="V8" s="24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110</v>
      </c>
      <c r="W8" s="25" t="str">
        <f t="shared" si="1"/>
        <v>○</v>
      </c>
    </row>
    <row r="9" spans="1:24">
      <c r="A9" s="17">
        <f t="shared" ref="A9:A55" si="2">A8+1</f>
        <v>3</v>
      </c>
      <c r="B9" s="13" t="s">
        <v>31</v>
      </c>
      <c r="C9" s="14" t="s">
        <v>32</v>
      </c>
      <c r="D9" s="15" t="s">
        <v>41</v>
      </c>
      <c r="E9" s="13" t="s">
        <v>45</v>
      </c>
      <c r="F9" s="13" t="s">
        <v>31</v>
      </c>
      <c r="G9" s="16" t="s">
        <v>34</v>
      </c>
      <c r="H9" s="15" t="s">
        <v>35</v>
      </c>
      <c r="I9" s="17" t="s">
        <v>42</v>
      </c>
      <c r="J9" s="13" t="s">
        <v>37</v>
      </c>
      <c r="K9" s="13" t="s">
        <v>43</v>
      </c>
      <c r="L9" s="25" t="s">
        <v>46</v>
      </c>
      <c r="M9" s="13" t="s">
        <v>32</v>
      </c>
      <c r="N9" s="18" t="s">
        <v>39</v>
      </c>
      <c r="O9" s="19">
        <v>45936</v>
      </c>
      <c r="P9" s="20">
        <v>45937</v>
      </c>
      <c r="Q9" s="21" t="s">
        <v>47</v>
      </c>
      <c r="R9" s="13">
        <v>55.451999999999998</v>
      </c>
      <c r="S9" s="22">
        <v>55.451999999999998</v>
      </c>
      <c r="T9" s="23" t="str">
        <f t="shared" si="0"/>
        <v>&lt;3.41</v>
      </c>
      <c r="U9" s="23">
        <f t="shared" si="0"/>
        <v>55.4</v>
      </c>
      <c r="V9" s="24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55</v>
      </c>
      <c r="W9" s="25" t="str">
        <f t="shared" si="1"/>
        <v/>
      </c>
    </row>
    <row r="10" spans="1:24">
      <c r="A10" s="17">
        <f t="shared" si="2"/>
        <v>4</v>
      </c>
      <c r="B10" s="13" t="s">
        <v>31</v>
      </c>
      <c r="C10" s="14" t="s">
        <v>32</v>
      </c>
      <c r="D10" s="21" t="s">
        <v>41</v>
      </c>
      <c r="E10" s="13" t="s">
        <v>31</v>
      </c>
      <c r="F10" s="13" t="s">
        <v>31</v>
      </c>
      <c r="G10" s="16" t="s">
        <v>34</v>
      </c>
      <c r="H10" s="15" t="s">
        <v>35</v>
      </c>
      <c r="I10" s="17" t="s">
        <v>42</v>
      </c>
      <c r="J10" s="13" t="s">
        <v>37</v>
      </c>
      <c r="K10" s="13" t="s">
        <v>43</v>
      </c>
      <c r="L10" s="25" t="s">
        <v>38</v>
      </c>
      <c r="M10" s="13" t="s">
        <v>32</v>
      </c>
      <c r="N10" s="18" t="s">
        <v>39</v>
      </c>
      <c r="O10" s="19">
        <v>45936</v>
      </c>
      <c r="P10" s="20">
        <v>45937</v>
      </c>
      <c r="Q10" s="21" t="s">
        <v>48</v>
      </c>
      <c r="R10" s="13">
        <v>46.572000000000003</v>
      </c>
      <c r="S10" s="22">
        <v>46.572000000000003</v>
      </c>
      <c r="T10" s="23" t="str">
        <f t="shared" si="0"/>
        <v>&lt;3.31</v>
      </c>
      <c r="U10" s="23">
        <f t="shared" si="0"/>
        <v>46.5</v>
      </c>
      <c r="V10" s="24">
        <f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47</v>
      </c>
      <c r="W10" s="25" t="str">
        <f t="shared" si="1"/>
        <v/>
      </c>
    </row>
    <row r="11" spans="1:24">
      <c r="A11" s="17">
        <f t="shared" si="2"/>
        <v>5</v>
      </c>
      <c r="B11" s="13" t="s">
        <v>31</v>
      </c>
      <c r="C11" s="14" t="s">
        <v>32</v>
      </c>
      <c r="D11" s="15" t="s">
        <v>49</v>
      </c>
      <c r="E11" s="13" t="s">
        <v>31</v>
      </c>
      <c r="F11" s="13" t="s">
        <v>31</v>
      </c>
      <c r="G11" s="16" t="s">
        <v>34</v>
      </c>
      <c r="H11" s="15" t="s">
        <v>35</v>
      </c>
      <c r="I11" s="17" t="s">
        <v>42</v>
      </c>
      <c r="J11" s="13" t="s">
        <v>37</v>
      </c>
      <c r="K11" s="13" t="s">
        <v>43</v>
      </c>
      <c r="L11" s="25" t="s">
        <v>38</v>
      </c>
      <c r="M11" s="13" t="s">
        <v>32</v>
      </c>
      <c r="N11" s="18" t="s">
        <v>39</v>
      </c>
      <c r="O11" s="19">
        <v>45936</v>
      </c>
      <c r="P11" s="20">
        <v>45937</v>
      </c>
      <c r="Q11" s="21" t="s">
        <v>50</v>
      </c>
      <c r="R11" s="13">
        <v>30.004999999999999</v>
      </c>
      <c r="S11" s="22">
        <v>30.004999999999999</v>
      </c>
      <c r="T11" s="23" t="str">
        <f t="shared" si="0"/>
        <v>&lt;4.23</v>
      </c>
      <c r="U11" s="23">
        <f t="shared" si="0"/>
        <v>30</v>
      </c>
      <c r="V11" s="24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30</v>
      </c>
      <c r="W11" s="25" t="str">
        <f t="shared" si="1"/>
        <v/>
      </c>
    </row>
    <row r="12" spans="1:24">
      <c r="A12" s="17">
        <f t="shared" si="2"/>
        <v>6</v>
      </c>
      <c r="B12" s="13" t="s">
        <v>31</v>
      </c>
      <c r="C12" s="14" t="s">
        <v>32</v>
      </c>
      <c r="D12" s="15" t="s">
        <v>51</v>
      </c>
      <c r="E12" s="13" t="s">
        <v>31</v>
      </c>
      <c r="F12" s="13" t="s">
        <v>31</v>
      </c>
      <c r="G12" s="16" t="s">
        <v>34</v>
      </c>
      <c r="H12" s="15" t="s">
        <v>35</v>
      </c>
      <c r="I12" s="17" t="s">
        <v>52</v>
      </c>
      <c r="J12" s="13" t="s">
        <v>37</v>
      </c>
      <c r="K12" s="13" t="s">
        <v>43</v>
      </c>
      <c r="L12" s="25" t="s">
        <v>38</v>
      </c>
      <c r="M12" s="13" t="s">
        <v>32</v>
      </c>
      <c r="N12" s="18" t="s">
        <v>53</v>
      </c>
      <c r="O12" s="19">
        <v>45936</v>
      </c>
      <c r="P12" s="20">
        <v>45937</v>
      </c>
      <c r="Q12" s="21" t="s">
        <v>54</v>
      </c>
      <c r="R12" s="13" t="s">
        <v>54</v>
      </c>
      <c r="S12" s="22" t="s">
        <v>55</v>
      </c>
      <c r="T12" s="23" t="str">
        <f t="shared" si="0"/>
        <v>-</v>
      </c>
      <c r="U12" s="23" t="str">
        <f t="shared" si="0"/>
        <v>-</v>
      </c>
      <c r="V12" s="24" t="str">
        <f t="shared" ref="V12:V17" si="3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＜25</v>
      </c>
      <c r="W12" s="25" t="str">
        <f t="shared" si="1"/>
        <v/>
      </c>
    </row>
    <row r="13" spans="1:24">
      <c r="A13" s="17">
        <f t="shared" si="2"/>
        <v>7</v>
      </c>
      <c r="B13" s="13" t="s">
        <v>31</v>
      </c>
      <c r="C13" s="14" t="s">
        <v>32</v>
      </c>
      <c r="D13" s="15" t="s">
        <v>51</v>
      </c>
      <c r="E13" s="13" t="s">
        <v>31</v>
      </c>
      <c r="F13" s="13" t="s">
        <v>31</v>
      </c>
      <c r="G13" s="16" t="s">
        <v>34</v>
      </c>
      <c r="H13" s="15" t="s">
        <v>35</v>
      </c>
      <c r="I13" s="17" t="s">
        <v>56</v>
      </c>
      <c r="J13" s="13" t="s">
        <v>37</v>
      </c>
      <c r="K13" s="13" t="s">
        <v>43</v>
      </c>
      <c r="L13" s="25" t="s">
        <v>38</v>
      </c>
      <c r="M13" s="13" t="s">
        <v>32</v>
      </c>
      <c r="N13" s="18" t="s">
        <v>53</v>
      </c>
      <c r="O13" s="19">
        <v>45936</v>
      </c>
      <c r="P13" s="20">
        <v>45937</v>
      </c>
      <c r="Q13" s="21" t="s">
        <v>54</v>
      </c>
      <c r="R13" s="13" t="s">
        <v>54</v>
      </c>
      <c r="S13" s="22" t="s">
        <v>55</v>
      </c>
      <c r="T13" s="23" t="str">
        <f t="shared" si="0"/>
        <v>-</v>
      </c>
      <c r="U13" s="23" t="str">
        <f t="shared" si="0"/>
        <v>-</v>
      </c>
      <c r="V13" s="24" t="str">
        <f t="shared" si="3"/>
        <v>＜25</v>
      </c>
      <c r="W13" s="25" t="str">
        <f t="shared" si="1"/>
        <v/>
      </c>
    </row>
    <row r="14" spans="1:24">
      <c r="A14" s="17">
        <f t="shared" si="2"/>
        <v>8</v>
      </c>
      <c r="B14" s="13" t="s">
        <v>31</v>
      </c>
      <c r="C14" s="14" t="s">
        <v>32</v>
      </c>
      <c r="D14" s="15" t="s">
        <v>49</v>
      </c>
      <c r="E14" s="13" t="s">
        <v>31</v>
      </c>
      <c r="F14" s="13" t="s">
        <v>31</v>
      </c>
      <c r="G14" s="16" t="s">
        <v>34</v>
      </c>
      <c r="H14" s="15" t="s">
        <v>35</v>
      </c>
      <c r="I14" s="17" t="s">
        <v>42</v>
      </c>
      <c r="J14" s="13" t="s">
        <v>37</v>
      </c>
      <c r="K14" s="13" t="s">
        <v>43</v>
      </c>
      <c r="L14" s="25" t="s">
        <v>38</v>
      </c>
      <c r="M14" s="13" t="s">
        <v>32</v>
      </c>
      <c r="N14" s="18" t="s">
        <v>39</v>
      </c>
      <c r="O14" s="19">
        <v>45936</v>
      </c>
      <c r="P14" s="20">
        <v>45937</v>
      </c>
      <c r="Q14" s="21" t="s">
        <v>57</v>
      </c>
      <c r="R14" s="13">
        <v>73.328000000000003</v>
      </c>
      <c r="S14" s="22">
        <v>73.328000000000003</v>
      </c>
      <c r="T14" s="23" t="str">
        <f t="shared" si="0"/>
        <v>&lt;3.26</v>
      </c>
      <c r="U14" s="23">
        <f t="shared" si="0"/>
        <v>73.3</v>
      </c>
      <c r="V14" s="24">
        <f t="shared" si="3"/>
        <v>73</v>
      </c>
      <c r="W14" s="25" t="str">
        <f t="shared" si="1"/>
        <v/>
      </c>
    </row>
    <row r="15" spans="1:24">
      <c r="A15" s="17">
        <f t="shared" si="2"/>
        <v>9</v>
      </c>
      <c r="B15" s="13" t="s">
        <v>31</v>
      </c>
      <c r="C15" s="14" t="s">
        <v>32</v>
      </c>
      <c r="D15" s="15" t="s">
        <v>33</v>
      </c>
      <c r="E15" s="13" t="s">
        <v>58</v>
      </c>
      <c r="F15" s="13" t="s">
        <v>31</v>
      </c>
      <c r="G15" s="16" t="s">
        <v>34</v>
      </c>
      <c r="H15" s="15" t="s">
        <v>35</v>
      </c>
      <c r="I15" s="17" t="s">
        <v>59</v>
      </c>
      <c r="J15" s="13" t="s">
        <v>37</v>
      </c>
      <c r="K15" s="13" t="s">
        <v>43</v>
      </c>
      <c r="L15" s="25" t="s">
        <v>46</v>
      </c>
      <c r="M15" s="13" t="s">
        <v>32</v>
      </c>
      <c r="N15" s="18" t="s">
        <v>39</v>
      </c>
      <c r="O15" s="19">
        <v>45933</v>
      </c>
      <c r="P15" s="20">
        <v>45937</v>
      </c>
      <c r="Q15" s="21" t="s">
        <v>60</v>
      </c>
      <c r="R15" s="13">
        <v>4.2267999999999999</v>
      </c>
      <c r="S15" s="22">
        <v>4.2267999999999999</v>
      </c>
      <c r="T15" s="23" t="str">
        <f t="shared" si="0"/>
        <v>&lt;3.33</v>
      </c>
      <c r="U15" s="23">
        <f t="shared" si="0"/>
        <v>4.22</v>
      </c>
      <c r="V15" s="24">
        <f t="shared" si="3"/>
        <v>4.2</v>
      </c>
      <c r="W15" s="25" t="str">
        <f t="shared" si="1"/>
        <v/>
      </c>
    </row>
    <row r="16" spans="1:24">
      <c r="A16" s="17">
        <f t="shared" si="2"/>
        <v>10</v>
      </c>
      <c r="B16" s="13" t="s">
        <v>31</v>
      </c>
      <c r="C16" s="14" t="s">
        <v>32</v>
      </c>
      <c r="D16" s="15" t="s">
        <v>33</v>
      </c>
      <c r="E16" s="13" t="s">
        <v>61</v>
      </c>
      <c r="F16" s="13" t="s">
        <v>31</v>
      </c>
      <c r="G16" s="16" t="s">
        <v>34</v>
      </c>
      <c r="H16" s="15" t="s">
        <v>35</v>
      </c>
      <c r="I16" s="17" t="s">
        <v>62</v>
      </c>
      <c r="J16" s="13" t="s">
        <v>37</v>
      </c>
      <c r="K16" s="13" t="s">
        <v>43</v>
      </c>
      <c r="L16" s="25" t="s">
        <v>46</v>
      </c>
      <c r="M16" s="13" t="s">
        <v>32</v>
      </c>
      <c r="N16" s="18" t="s">
        <v>53</v>
      </c>
      <c r="O16" s="19">
        <v>45933</v>
      </c>
      <c r="P16" s="20">
        <v>45937</v>
      </c>
      <c r="Q16" s="21" t="s">
        <v>54</v>
      </c>
      <c r="R16" s="13" t="s">
        <v>54</v>
      </c>
      <c r="S16" s="22" t="s">
        <v>55</v>
      </c>
      <c r="T16" s="23" t="str">
        <f t="shared" si="0"/>
        <v>-</v>
      </c>
      <c r="U16" s="23" t="str">
        <f t="shared" si="0"/>
        <v>-</v>
      </c>
      <c r="V16" s="24" t="str">
        <f t="shared" si="3"/>
        <v>＜25</v>
      </c>
      <c r="W16" s="25" t="str">
        <f t="shared" si="1"/>
        <v/>
      </c>
    </row>
    <row r="17" spans="1:23">
      <c r="A17" s="17">
        <f t="shared" si="2"/>
        <v>11</v>
      </c>
      <c r="B17" s="13" t="s">
        <v>31</v>
      </c>
      <c r="C17" s="14" t="s">
        <v>32</v>
      </c>
      <c r="D17" s="15" t="s">
        <v>63</v>
      </c>
      <c r="E17" s="13" t="s">
        <v>31</v>
      </c>
      <c r="F17" s="13" t="s">
        <v>31</v>
      </c>
      <c r="G17" s="16" t="s">
        <v>34</v>
      </c>
      <c r="H17" s="15" t="s">
        <v>35</v>
      </c>
      <c r="I17" s="17" t="s">
        <v>64</v>
      </c>
      <c r="J17" s="13" t="s">
        <v>37</v>
      </c>
      <c r="K17" s="13" t="s">
        <v>43</v>
      </c>
      <c r="L17" s="25" t="s">
        <v>38</v>
      </c>
      <c r="M17" s="13" t="s">
        <v>32</v>
      </c>
      <c r="N17" s="18" t="s">
        <v>53</v>
      </c>
      <c r="O17" s="19">
        <v>45933</v>
      </c>
      <c r="P17" s="20">
        <v>45937</v>
      </c>
      <c r="Q17" s="21" t="s">
        <v>54</v>
      </c>
      <c r="R17" s="13" t="s">
        <v>54</v>
      </c>
      <c r="S17" s="22" t="s">
        <v>55</v>
      </c>
      <c r="T17" s="23" t="str">
        <f t="shared" si="0"/>
        <v>-</v>
      </c>
      <c r="U17" s="23" t="str">
        <f t="shared" si="0"/>
        <v>-</v>
      </c>
      <c r="V17" s="24" t="str">
        <f t="shared" si="3"/>
        <v>＜25</v>
      </c>
      <c r="W17" s="25" t="str">
        <f t="shared" si="1"/>
        <v/>
      </c>
    </row>
    <row r="18" spans="1:23">
      <c r="A18" s="17">
        <f t="shared" si="2"/>
        <v>12</v>
      </c>
      <c r="B18" s="13" t="s">
        <v>31</v>
      </c>
      <c r="C18" s="14" t="s">
        <v>32</v>
      </c>
      <c r="D18" s="15" t="s">
        <v>63</v>
      </c>
      <c r="E18" s="13" t="s">
        <v>31</v>
      </c>
      <c r="F18" s="13" t="s">
        <v>31</v>
      </c>
      <c r="G18" s="16" t="s">
        <v>34</v>
      </c>
      <c r="H18" s="15" t="s">
        <v>35</v>
      </c>
      <c r="I18" s="17" t="s">
        <v>65</v>
      </c>
      <c r="J18" s="13" t="s">
        <v>37</v>
      </c>
      <c r="K18" s="13" t="s">
        <v>43</v>
      </c>
      <c r="L18" s="25" t="s">
        <v>38</v>
      </c>
      <c r="M18" s="13" t="s">
        <v>32</v>
      </c>
      <c r="N18" s="18" t="s">
        <v>53</v>
      </c>
      <c r="O18" s="19">
        <v>45933</v>
      </c>
      <c r="P18" s="20">
        <v>45938</v>
      </c>
      <c r="Q18" s="21" t="s">
        <v>54</v>
      </c>
      <c r="R18" s="13" t="s">
        <v>54</v>
      </c>
      <c r="S18" s="22" t="s">
        <v>55</v>
      </c>
      <c r="T18" s="23" t="str">
        <f t="shared" si="0"/>
        <v>-</v>
      </c>
      <c r="U18" s="23" t="str">
        <f t="shared" si="0"/>
        <v>-</v>
      </c>
      <c r="V18" s="24" t="str">
        <f>IFERROR(IF(AND(T18="",U18=""),"",IF(AND(T18="-",U18="-"),IF(S18="","Cs合計を入力してください",S18),IF(NOT(ISERROR(T18*1+U18*1)),ROUND(T18+U18, 1-INT(LOG(ABS(T18+U18)))),IF(NOT(ISERROR(T18*1)),ROUND(T18, 1-INT(LOG(ABS(T18)))),IF(NOT(ISERROR(U18*1)),ROUND(U18, 1-INT(LOG(ABS(U18)))),IF(ISERROR(T18*1+U18*1),"&lt;"&amp;ROUND(IF(T18="-",0,SUBSTITUTE(T18,"&lt;",""))*1+IF(U18="-",0,SUBSTITUTE(U18,"&lt;",""))*1,1-INT(LOG(ABS(IF(T18="-",0,SUBSTITUTE(T18,"&lt;",""))*1+IF(U18="-",0,SUBSTITUTE(U18,"&lt;",""))*1)))))))))),"入力形式が間違っています")</f>
        <v>＜25</v>
      </c>
      <c r="W18" s="25" t="str">
        <f t="shared" si="1"/>
        <v/>
      </c>
    </row>
    <row r="19" spans="1:23">
      <c r="A19" s="17">
        <f t="shared" si="2"/>
        <v>13</v>
      </c>
      <c r="B19" s="13" t="s">
        <v>31</v>
      </c>
      <c r="C19" s="14" t="s">
        <v>32</v>
      </c>
      <c r="D19" s="15" t="s">
        <v>63</v>
      </c>
      <c r="E19" s="13" t="s">
        <v>31</v>
      </c>
      <c r="F19" s="13" t="s">
        <v>31</v>
      </c>
      <c r="G19" s="16" t="s">
        <v>34</v>
      </c>
      <c r="H19" s="15" t="s">
        <v>35</v>
      </c>
      <c r="I19" s="17" t="s">
        <v>66</v>
      </c>
      <c r="J19" s="13" t="s">
        <v>37</v>
      </c>
      <c r="K19" s="13" t="s">
        <v>43</v>
      </c>
      <c r="L19" s="25" t="s">
        <v>38</v>
      </c>
      <c r="M19" s="13" t="s">
        <v>32</v>
      </c>
      <c r="N19" s="18" t="s">
        <v>53</v>
      </c>
      <c r="O19" s="19">
        <v>45933</v>
      </c>
      <c r="P19" s="20">
        <v>45938</v>
      </c>
      <c r="Q19" s="21" t="s">
        <v>54</v>
      </c>
      <c r="R19" s="13" t="s">
        <v>54</v>
      </c>
      <c r="S19" s="22" t="s">
        <v>55</v>
      </c>
      <c r="T19" s="23" t="str">
        <f t="shared" si="0"/>
        <v>-</v>
      </c>
      <c r="U19" s="23" t="str">
        <f t="shared" si="0"/>
        <v>-</v>
      </c>
      <c r="V19" s="24" t="str">
        <f>IFERROR(IF(AND(T19="",U19=""),"",IF(AND(T19="-",U19="-"),IF(S19="","Cs合計を入力してください",S19),IF(NOT(ISERROR(T19*1+U19*1)),ROUND(T19+U19, 1-INT(LOG(ABS(T19+U19)))),IF(NOT(ISERROR(T19*1)),ROUND(T19, 1-INT(LOG(ABS(T19)))),IF(NOT(ISERROR(U19*1)),ROUND(U19, 1-INT(LOG(ABS(U19)))),IF(ISERROR(T19*1+U19*1),"&lt;"&amp;ROUND(IF(T19="-",0,SUBSTITUTE(T19,"&lt;",""))*1+IF(U19="-",0,SUBSTITUTE(U19,"&lt;",""))*1,1-INT(LOG(ABS(IF(T19="-",0,SUBSTITUTE(T19,"&lt;",""))*1+IF(U19="-",0,SUBSTITUTE(U19,"&lt;",""))*1)))))))))),"入力形式が間違っています")</f>
        <v>＜25</v>
      </c>
      <c r="W19" s="25" t="str">
        <f t="shared" si="1"/>
        <v/>
      </c>
    </row>
    <row r="20" spans="1:23">
      <c r="A20" s="17">
        <f t="shared" si="2"/>
        <v>14</v>
      </c>
      <c r="B20" s="13" t="s">
        <v>31</v>
      </c>
      <c r="C20" s="14" t="s">
        <v>32</v>
      </c>
      <c r="D20" s="21" t="s">
        <v>33</v>
      </c>
      <c r="E20" s="13" t="s">
        <v>67</v>
      </c>
      <c r="F20" s="13" t="s">
        <v>31</v>
      </c>
      <c r="G20" s="16" t="s">
        <v>34</v>
      </c>
      <c r="H20" s="15" t="s">
        <v>35</v>
      </c>
      <c r="I20" s="17" t="s">
        <v>68</v>
      </c>
      <c r="J20" s="13" t="s">
        <v>37</v>
      </c>
      <c r="K20" s="13" t="s">
        <v>43</v>
      </c>
      <c r="L20" s="25" t="s">
        <v>46</v>
      </c>
      <c r="M20" s="13" t="s">
        <v>32</v>
      </c>
      <c r="N20" s="18" t="s">
        <v>53</v>
      </c>
      <c r="O20" s="19">
        <v>45933</v>
      </c>
      <c r="P20" s="20">
        <v>45938</v>
      </c>
      <c r="Q20" s="21" t="s">
        <v>54</v>
      </c>
      <c r="R20" s="13" t="s">
        <v>54</v>
      </c>
      <c r="S20" s="22" t="s">
        <v>55</v>
      </c>
      <c r="T20" s="23" t="str">
        <f t="shared" si="0"/>
        <v>-</v>
      </c>
      <c r="U20" s="23" t="str">
        <f t="shared" si="0"/>
        <v>-</v>
      </c>
      <c r="V20" s="24" t="str">
        <f>IFERROR(IF(AND(T20="",U20=""),"",IF(AND(T20="-",U20="-"),IF(S20="","Cs合計を入力してください",S20),IF(NOT(ISERROR(T20*1+U20*1)),ROUND(T20+U20, 1-INT(LOG(ABS(T20+U20)))),IF(NOT(ISERROR(T20*1)),ROUND(T20, 1-INT(LOG(ABS(T20)))),IF(NOT(ISERROR(U20*1)),ROUND(U20, 1-INT(LOG(ABS(U20)))),IF(ISERROR(T20*1+U20*1),"&lt;"&amp;ROUND(IF(T20="-",0,SUBSTITUTE(T20,"&lt;",""))*1+IF(U20="-",0,SUBSTITUTE(U20,"&lt;",""))*1,1-INT(LOG(ABS(IF(T20="-",0,SUBSTITUTE(T20,"&lt;",""))*1+IF(U20="-",0,SUBSTITUTE(U20,"&lt;",""))*1)))))))))),"入力形式が間違っています")</f>
        <v>＜25</v>
      </c>
      <c r="W20" s="25" t="str">
        <f t="shared" si="1"/>
        <v/>
      </c>
    </row>
    <row r="21" spans="1:23">
      <c r="A21" s="17">
        <f t="shared" si="2"/>
        <v>15</v>
      </c>
      <c r="B21" s="13" t="s">
        <v>31</v>
      </c>
      <c r="C21" s="14" t="s">
        <v>32</v>
      </c>
      <c r="D21" s="15" t="s">
        <v>63</v>
      </c>
      <c r="E21" s="13" t="s">
        <v>69</v>
      </c>
      <c r="F21" s="13" t="s">
        <v>31</v>
      </c>
      <c r="G21" s="16" t="s">
        <v>34</v>
      </c>
      <c r="H21" s="15" t="s">
        <v>35</v>
      </c>
      <c r="I21" s="17" t="s">
        <v>64</v>
      </c>
      <c r="J21" s="13" t="s">
        <v>37</v>
      </c>
      <c r="K21" s="13" t="s">
        <v>43</v>
      </c>
      <c r="L21" s="25" t="s">
        <v>46</v>
      </c>
      <c r="M21" s="13" t="s">
        <v>32</v>
      </c>
      <c r="N21" s="18" t="s">
        <v>53</v>
      </c>
      <c r="O21" s="19">
        <v>45933</v>
      </c>
      <c r="P21" s="20">
        <v>45938</v>
      </c>
      <c r="Q21" s="21" t="s">
        <v>54</v>
      </c>
      <c r="R21" s="13" t="s">
        <v>54</v>
      </c>
      <c r="S21" s="22" t="s">
        <v>55</v>
      </c>
      <c r="T21" s="23" t="str">
        <f t="shared" si="0"/>
        <v>-</v>
      </c>
      <c r="U21" s="23" t="str">
        <f t="shared" si="0"/>
        <v>-</v>
      </c>
      <c r="V21" s="24" t="str">
        <f>IFERROR(IF(AND(T21="",U21=""),"",IF(AND(T21="-",U21="-"),IF(S21="","Cs合計を入力してください",S21),IF(NOT(ISERROR(T21*1+U21*1)),ROUND(T21+U21, 1-INT(LOG(ABS(T21+U21)))),IF(NOT(ISERROR(T21*1)),ROUND(T21, 1-INT(LOG(ABS(T21)))),IF(NOT(ISERROR(U21*1)),ROUND(U21, 1-INT(LOG(ABS(U21)))),IF(ISERROR(T21*1+U21*1),"&lt;"&amp;ROUND(IF(T21="-",0,SUBSTITUTE(T21,"&lt;",""))*1+IF(U21="-",0,SUBSTITUTE(U21,"&lt;",""))*1,1-INT(LOG(ABS(IF(T21="-",0,SUBSTITUTE(T21,"&lt;",""))*1+IF(U21="-",0,SUBSTITUTE(U21,"&lt;",""))*1)))))))))),"入力形式が間違っています")</f>
        <v>＜25</v>
      </c>
      <c r="W21" s="25" t="str">
        <f t="shared" si="1"/>
        <v/>
      </c>
    </row>
    <row r="22" spans="1:23">
      <c r="A22" s="17">
        <f t="shared" si="2"/>
        <v>16</v>
      </c>
      <c r="B22" s="13" t="s">
        <v>31</v>
      </c>
      <c r="C22" s="14" t="s">
        <v>32</v>
      </c>
      <c r="D22" s="15" t="s">
        <v>63</v>
      </c>
      <c r="E22" s="13" t="s">
        <v>70</v>
      </c>
      <c r="F22" s="13" t="s">
        <v>31</v>
      </c>
      <c r="G22" s="16" t="s">
        <v>34</v>
      </c>
      <c r="H22" s="15" t="s">
        <v>35</v>
      </c>
      <c r="I22" s="17" t="s">
        <v>56</v>
      </c>
      <c r="J22" s="13" t="s">
        <v>37</v>
      </c>
      <c r="K22" s="13" t="s">
        <v>43</v>
      </c>
      <c r="L22" s="25" t="s">
        <v>46</v>
      </c>
      <c r="M22" s="13" t="s">
        <v>32</v>
      </c>
      <c r="N22" s="18" t="s">
        <v>53</v>
      </c>
      <c r="O22" s="19">
        <v>45934</v>
      </c>
      <c r="P22" s="20">
        <v>45938</v>
      </c>
      <c r="Q22" s="21" t="s">
        <v>54</v>
      </c>
      <c r="R22" s="13" t="s">
        <v>54</v>
      </c>
      <c r="S22" s="22" t="s">
        <v>55</v>
      </c>
      <c r="T22" s="23" t="str">
        <f t="shared" si="0"/>
        <v>-</v>
      </c>
      <c r="U22" s="23" t="str">
        <f t="shared" si="0"/>
        <v>-</v>
      </c>
      <c r="V22" s="24" t="str">
        <f t="shared" ref="V22:V29" si="4">IFERROR(IF(AND(T22="",U22=""),"",IF(AND(T22="-",U22="-"),IF(S22="","Cs合計を入力してください",S22),IF(NOT(ISERROR(T22*1+U22*1)),ROUND(T22+U22, 1-INT(LOG(ABS(T22+U22)))),IF(NOT(ISERROR(T22*1)),ROUND(T22, 1-INT(LOG(ABS(T22)))),IF(NOT(ISERROR(U22*1)),ROUND(U22, 1-INT(LOG(ABS(U22)))),IF(ISERROR(T22*1+U22*1),"&lt;"&amp;ROUND(IF(T22="-",0,SUBSTITUTE(T22,"&lt;",""))*1+IF(U22="-",0,SUBSTITUTE(U22,"&lt;",""))*1,1-INT(LOG(ABS(IF(T22="-",0,SUBSTITUTE(T22,"&lt;",""))*1+IF(U22="-",0,SUBSTITUTE(U22,"&lt;",""))*1)))))))))),"入力形式が間違っています")</f>
        <v>＜25</v>
      </c>
      <c r="W22" s="25" t="str">
        <f t="shared" si="1"/>
        <v/>
      </c>
    </row>
    <row r="23" spans="1:23">
      <c r="A23" s="17">
        <f t="shared" si="2"/>
        <v>17</v>
      </c>
      <c r="B23" s="13" t="s">
        <v>31</v>
      </c>
      <c r="C23" s="14" t="s">
        <v>32</v>
      </c>
      <c r="D23" s="15" t="s">
        <v>63</v>
      </c>
      <c r="E23" s="13" t="s">
        <v>70</v>
      </c>
      <c r="F23" s="13" t="s">
        <v>31</v>
      </c>
      <c r="G23" s="16" t="s">
        <v>34</v>
      </c>
      <c r="H23" s="15" t="s">
        <v>35</v>
      </c>
      <c r="I23" s="17" t="s">
        <v>71</v>
      </c>
      <c r="J23" s="13" t="s">
        <v>37</v>
      </c>
      <c r="K23" s="13" t="s">
        <v>43</v>
      </c>
      <c r="L23" s="25" t="s">
        <v>46</v>
      </c>
      <c r="M23" s="13" t="s">
        <v>32</v>
      </c>
      <c r="N23" s="18" t="s">
        <v>39</v>
      </c>
      <c r="O23" s="19">
        <v>45934</v>
      </c>
      <c r="P23" s="20">
        <v>45938</v>
      </c>
      <c r="Q23" s="21" t="s">
        <v>72</v>
      </c>
      <c r="R23" s="13">
        <v>34.872999999999998</v>
      </c>
      <c r="S23" s="22">
        <v>34.872999999999998</v>
      </c>
      <c r="T23" s="23" t="str">
        <f t="shared" ref="T23:U29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&lt;2.84</v>
      </c>
      <c r="U23" s="23">
        <f t="shared" si="5"/>
        <v>34.799999999999997</v>
      </c>
      <c r="V23" s="24">
        <f t="shared" si="4"/>
        <v>35</v>
      </c>
      <c r="W23" s="25" t="str">
        <f t="shared" si="1"/>
        <v/>
      </c>
    </row>
    <row r="24" spans="1:23">
      <c r="A24" s="17">
        <f t="shared" si="2"/>
        <v>18</v>
      </c>
      <c r="B24" s="13" t="s">
        <v>31</v>
      </c>
      <c r="C24" s="14" t="s">
        <v>32</v>
      </c>
      <c r="D24" s="15" t="s">
        <v>63</v>
      </c>
      <c r="E24" s="13" t="s">
        <v>67</v>
      </c>
      <c r="F24" s="13" t="s">
        <v>31</v>
      </c>
      <c r="G24" s="16" t="s">
        <v>34</v>
      </c>
      <c r="H24" s="15" t="s">
        <v>35</v>
      </c>
      <c r="I24" s="17" t="s">
        <v>73</v>
      </c>
      <c r="J24" s="13" t="s">
        <v>37</v>
      </c>
      <c r="K24" s="13" t="s">
        <v>43</v>
      </c>
      <c r="L24" s="25" t="s">
        <v>46</v>
      </c>
      <c r="M24" s="13" t="s">
        <v>32</v>
      </c>
      <c r="N24" s="18" t="s">
        <v>53</v>
      </c>
      <c r="O24" s="19">
        <v>45934</v>
      </c>
      <c r="P24" s="20">
        <v>45938</v>
      </c>
      <c r="Q24" s="21" t="s">
        <v>54</v>
      </c>
      <c r="R24" s="13" t="s">
        <v>54</v>
      </c>
      <c r="S24" s="22" t="s">
        <v>55</v>
      </c>
      <c r="T24" s="23" t="str">
        <f t="shared" si="5"/>
        <v>-</v>
      </c>
      <c r="U24" s="23" t="str">
        <f t="shared" si="5"/>
        <v>-</v>
      </c>
      <c r="V24" s="24" t="str">
        <f t="shared" si="4"/>
        <v>＜25</v>
      </c>
      <c r="W24" s="25" t="str">
        <f t="shared" si="1"/>
        <v/>
      </c>
    </row>
    <row r="25" spans="1:23">
      <c r="A25" s="17">
        <f t="shared" si="2"/>
        <v>19</v>
      </c>
      <c r="B25" s="13" t="s">
        <v>31</v>
      </c>
      <c r="C25" s="14" t="s">
        <v>32</v>
      </c>
      <c r="D25" s="15" t="s">
        <v>63</v>
      </c>
      <c r="E25" s="13" t="s">
        <v>67</v>
      </c>
      <c r="F25" s="13" t="s">
        <v>31</v>
      </c>
      <c r="G25" s="16" t="s">
        <v>34</v>
      </c>
      <c r="H25" s="15" t="s">
        <v>35</v>
      </c>
      <c r="I25" s="17" t="s">
        <v>74</v>
      </c>
      <c r="J25" s="13" t="s">
        <v>37</v>
      </c>
      <c r="K25" s="13" t="s">
        <v>43</v>
      </c>
      <c r="L25" s="25" t="s">
        <v>46</v>
      </c>
      <c r="M25" s="13" t="s">
        <v>32</v>
      </c>
      <c r="N25" s="18" t="s">
        <v>53</v>
      </c>
      <c r="O25" s="19">
        <v>45934</v>
      </c>
      <c r="P25" s="20">
        <v>45938</v>
      </c>
      <c r="Q25" s="21" t="s">
        <v>54</v>
      </c>
      <c r="R25" s="13" t="s">
        <v>54</v>
      </c>
      <c r="S25" s="22" t="s">
        <v>55</v>
      </c>
      <c r="T25" s="23" t="str">
        <f t="shared" si="5"/>
        <v>-</v>
      </c>
      <c r="U25" s="23" t="str">
        <f t="shared" si="5"/>
        <v>-</v>
      </c>
      <c r="V25" s="24" t="str">
        <f t="shared" si="4"/>
        <v>＜25</v>
      </c>
      <c r="W25" s="25" t="str">
        <f t="shared" si="1"/>
        <v/>
      </c>
    </row>
    <row r="26" spans="1:23">
      <c r="A26" s="17">
        <f t="shared" si="2"/>
        <v>20</v>
      </c>
      <c r="B26" s="13" t="s">
        <v>31</v>
      </c>
      <c r="C26" s="14" t="s">
        <v>32</v>
      </c>
      <c r="D26" s="15" t="s">
        <v>51</v>
      </c>
      <c r="E26" s="13" t="s">
        <v>31</v>
      </c>
      <c r="F26" s="13" t="s">
        <v>31</v>
      </c>
      <c r="G26" s="16" t="s">
        <v>34</v>
      </c>
      <c r="H26" s="15" t="s">
        <v>35</v>
      </c>
      <c r="I26" s="17" t="s">
        <v>75</v>
      </c>
      <c r="J26" s="13" t="s">
        <v>37</v>
      </c>
      <c r="K26" s="13" t="s">
        <v>43</v>
      </c>
      <c r="L26" s="25" t="s">
        <v>38</v>
      </c>
      <c r="M26" s="13" t="s">
        <v>32</v>
      </c>
      <c r="N26" s="18" t="s">
        <v>53</v>
      </c>
      <c r="O26" s="19">
        <v>45937</v>
      </c>
      <c r="P26" s="20">
        <v>45938</v>
      </c>
      <c r="Q26" s="21" t="s">
        <v>54</v>
      </c>
      <c r="R26" s="13" t="s">
        <v>54</v>
      </c>
      <c r="S26" s="22" t="s">
        <v>55</v>
      </c>
      <c r="T26" s="23" t="str">
        <f t="shared" si="5"/>
        <v>-</v>
      </c>
      <c r="U26" s="23" t="str">
        <f t="shared" si="5"/>
        <v>-</v>
      </c>
      <c r="V26" s="24" t="str">
        <f t="shared" si="4"/>
        <v>＜25</v>
      </c>
      <c r="W26" s="25" t="str">
        <f t="shared" si="1"/>
        <v/>
      </c>
    </row>
    <row r="27" spans="1:23">
      <c r="A27" s="17">
        <f t="shared" si="2"/>
        <v>21</v>
      </c>
      <c r="B27" s="13" t="s">
        <v>31</v>
      </c>
      <c r="C27" s="14" t="s">
        <v>32</v>
      </c>
      <c r="D27" s="15" t="s">
        <v>76</v>
      </c>
      <c r="E27" s="13" t="s">
        <v>77</v>
      </c>
      <c r="F27" s="13" t="s">
        <v>31</v>
      </c>
      <c r="G27" s="16" t="s">
        <v>34</v>
      </c>
      <c r="H27" s="15" t="s">
        <v>35</v>
      </c>
      <c r="I27" s="17" t="s">
        <v>78</v>
      </c>
      <c r="J27" s="13" t="s">
        <v>37</v>
      </c>
      <c r="K27" s="13" t="s">
        <v>43</v>
      </c>
      <c r="L27" s="25" t="s">
        <v>79</v>
      </c>
      <c r="M27" s="13" t="s">
        <v>32</v>
      </c>
      <c r="N27" s="18" t="s">
        <v>53</v>
      </c>
      <c r="O27" s="19">
        <v>45936</v>
      </c>
      <c r="P27" s="20">
        <v>45938</v>
      </c>
      <c r="Q27" s="21" t="s">
        <v>54</v>
      </c>
      <c r="R27" s="13" t="s">
        <v>54</v>
      </c>
      <c r="S27" s="22" t="s">
        <v>55</v>
      </c>
      <c r="T27" s="23" t="str">
        <f t="shared" si="5"/>
        <v>-</v>
      </c>
      <c r="U27" s="23" t="str">
        <f t="shared" si="5"/>
        <v>-</v>
      </c>
      <c r="V27" s="24" t="str">
        <f t="shared" si="4"/>
        <v>＜25</v>
      </c>
      <c r="W27" s="25" t="str">
        <f t="shared" si="1"/>
        <v/>
      </c>
    </row>
    <row r="28" spans="1:23">
      <c r="A28" s="17">
        <f t="shared" si="2"/>
        <v>22</v>
      </c>
      <c r="B28" s="13" t="s">
        <v>31</v>
      </c>
      <c r="C28" s="14" t="s">
        <v>32</v>
      </c>
      <c r="D28" s="15" t="s">
        <v>76</v>
      </c>
      <c r="E28" s="13" t="s">
        <v>77</v>
      </c>
      <c r="F28" s="13" t="s">
        <v>31</v>
      </c>
      <c r="G28" s="16" t="s">
        <v>34</v>
      </c>
      <c r="H28" s="15" t="s">
        <v>35</v>
      </c>
      <c r="I28" s="17" t="s">
        <v>80</v>
      </c>
      <c r="J28" s="13" t="s">
        <v>37</v>
      </c>
      <c r="K28" s="13" t="s">
        <v>43</v>
      </c>
      <c r="L28" s="25" t="s">
        <v>79</v>
      </c>
      <c r="M28" s="13" t="s">
        <v>32</v>
      </c>
      <c r="N28" s="18" t="s">
        <v>53</v>
      </c>
      <c r="O28" s="19">
        <v>45936</v>
      </c>
      <c r="P28" s="20">
        <v>45938</v>
      </c>
      <c r="Q28" s="21" t="s">
        <v>54</v>
      </c>
      <c r="R28" s="13" t="s">
        <v>54</v>
      </c>
      <c r="S28" s="22" t="s">
        <v>55</v>
      </c>
      <c r="T28" s="23" t="str">
        <f t="shared" si="5"/>
        <v>-</v>
      </c>
      <c r="U28" s="23" t="str">
        <f t="shared" si="5"/>
        <v>-</v>
      </c>
      <c r="V28" s="24" t="str">
        <f t="shared" si="4"/>
        <v>＜25</v>
      </c>
      <c r="W28" s="25" t="str">
        <f t="shared" si="1"/>
        <v/>
      </c>
    </row>
    <row r="29" spans="1:23">
      <c r="A29" s="17">
        <f t="shared" si="2"/>
        <v>23</v>
      </c>
      <c r="B29" s="13" t="s">
        <v>31</v>
      </c>
      <c r="C29" s="14" t="s">
        <v>32</v>
      </c>
      <c r="D29" s="15" t="s">
        <v>76</v>
      </c>
      <c r="E29" s="13" t="s">
        <v>77</v>
      </c>
      <c r="F29" s="13" t="s">
        <v>31</v>
      </c>
      <c r="G29" s="16" t="s">
        <v>34</v>
      </c>
      <c r="H29" s="15" t="s">
        <v>35</v>
      </c>
      <c r="I29" s="17" t="s">
        <v>73</v>
      </c>
      <c r="J29" s="13" t="s">
        <v>37</v>
      </c>
      <c r="K29" s="13" t="s">
        <v>43</v>
      </c>
      <c r="L29" s="25" t="s">
        <v>79</v>
      </c>
      <c r="M29" s="13" t="s">
        <v>32</v>
      </c>
      <c r="N29" s="18" t="s">
        <v>53</v>
      </c>
      <c r="O29" s="19">
        <v>45936</v>
      </c>
      <c r="P29" s="20">
        <v>45938</v>
      </c>
      <c r="Q29" s="21" t="s">
        <v>54</v>
      </c>
      <c r="R29" s="13" t="s">
        <v>54</v>
      </c>
      <c r="S29" s="22" t="s">
        <v>55</v>
      </c>
      <c r="T29" s="23" t="str">
        <f t="shared" si="5"/>
        <v>-</v>
      </c>
      <c r="U29" s="23" t="str">
        <f t="shared" si="5"/>
        <v>-</v>
      </c>
      <c r="V29" s="24" t="str">
        <f t="shared" si="4"/>
        <v>＜25</v>
      </c>
      <c r="W29" s="25" t="str">
        <f t="shared" si="1"/>
        <v/>
      </c>
    </row>
    <row r="30" spans="1:23">
      <c r="A30" s="17">
        <f t="shared" si="2"/>
        <v>24</v>
      </c>
      <c r="B30" s="13" t="s">
        <v>31</v>
      </c>
      <c r="C30" s="14" t="s">
        <v>32</v>
      </c>
      <c r="D30" s="15" t="s">
        <v>76</v>
      </c>
      <c r="E30" s="13" t="s">
        <v>81</v>
      </c>
      <c r="F30" s="13" t="s">
        <v>31</v>
      </c>
      <c r="G30" s="16" t="s">
        <v>34</v>
      </c>
      <c r="H30" s="15" t="s">
        <v>35</v>
      </c>
      <c r="I30" s="17" t="s">
        <v>82</v>
      </c>
      <c r="J30" s="13" t="s">
        <v>83</v>
      </c>
      <c r="K30" s="13" t="s">
        <v>84</v>
      </c>
      <c r="L30" s="25" t="s">
        <v>46</v>
      </c>
      <c r="M30" s="13" t="s">
        <v>32</v>
      </c>
      <c r="N30" s="18" t="s">
        <v>39</v>
      </c>
      <c r="O30" s="19">
        <v>45936</v>
      </c>
      <c r="P30" s="20">
        <v>45938</v>
      </c>
      <c r="Q30" s="21" t="s">
        <v>85</v>
      </c>
      <c r="R30" s="13">
        <v>31.114000000000001</v>
      </c>
      <c r="S30" s="22">
        <v>31.114000000000001</v>
      </c>
      <c r="T30" s="23" t="str">
        <f>IF(Q30="","",IF(NOT(ISERROR(Q30*1)),ROUNDDOWN(Q30*1,2-INT(LOG(ABS(Q30*1)))),IFERROR("&lt;"&amp;ROUNDDOWN(IF(SUBSTITUTE(Q30,"&lt;","")*1&lt;=50,SUBSTITUTE(Q30,"&lt;","")*1,""),2-INT(LOG(ABS(SUBSTITUTE(Q30,"&lt;","")*1)))),IF(Q30="-",Q30,"入力形式が間違っています"))))</f>
        <v>&lt;3.1</v>
      </c>
      <c r="U30" s="23">
        <f>IF(R30="","",IF(NOT(ISERROR(R30*1)),ROUNDDOWN(R30*1,2-INT(LOG(ABS(R30*1)))),IFERROR("&lt;"&amp;ROUNDDOWN(IF(SUBSTITUTE(R30,"&lt;","")*1&lt;=50,SUBSTITUTE(R30,"&lt;","")*1,""),2-INT(LOG(ABS(SUBSTITUTE(R30,"&lt;","")*1)))),IF(R30="-",R30,"入力形式が間違っています"))))</f>
        <v>31.1</v>
      </c>
      <c r="V30" s="24">
        <f>IFERROR(IF(AND(T30="",U30=""),"",IF(AND(T30="-",U30="-"),IF(S30="","Cs合計を入力してください",S30),IF(NOT(ISERROR(T30*1+U30*1)),ROUND(T30+U30, 1-INT(LOG(ABS(T30+U30)))),IF(NOT(ISERROR(T30*1)),ROUND(T30, 1-INT(LOG(ABS(T30)))),IF(NOT(ISERROR(U30*1)),ROUND(U30, 1-INT(LOG(ABS(U30)))),IF(ISERROR(T30*1+U30*1),"&lt;"&amp;ROUND(IF(T30="-",0,SUBSTITUTE(T30,"&lt;",""))*1+IF(U30="-",0,SUBSTITUTE(U30,"&lt;",""))*1,1-INT(LOG(ABS(IF(T30="-",0,SUBSTITUTE(T30,"&lt;",""))*1+IF(U30="-",0,SUBSTITUTE(U30,"&lt;",""))*1)))))))))),"入力形式が間違っています")</f>
        <v>31</v>
      </c>
      <c r="W30" s="25" t="str">
        <f t="shared" si="1"/>
        <v/>
      </c>
    </row>
    <row r="31" spans="1:23">
      <c r="A31" s="17">
        <f t="shared" si="2"/>
        <v>25</v>
      </c>
      <c r="B31" s="13" t="s">
        <v>31</v>
      </c>
      <c r="C31" s="14" t="s">
        <v>32</v>
      </c>
      <c r="D31" s="15" t="s">
        <v>76</v>
      </c>
      <c r="E31" s="13" t="s">
        <v>31</v>
      </c>
      <c r="F31" s="13" t="s">
        <v>86</v>
      </c>
      <c r="G31" s="16" t="s">
        <v>34</v>
      </c>
      <c r="H31" s="15" t="s">
        <v>35</v>
      </c>
      <c r="I31" s="17" t="s">
        <v>82</v>
      </c>
      <c r="J31" s="13" t="s">
        <v>83</v>
      </c>
      <c r="K31" s="13" t="s">
        <v>84</v>
      </c>
      <c r="L31" s="25" t="s">
        <v>46</v>
      </c>
      <c r="M31" s="13" t="s">
        <v>32</v>
      </c>
      <c r="N31" s="18" t="s">
        <v>39</v>
      </c>
      <c r="O31" s="19">
        <v>45936</v>
      </c>
      <c r="P31" s="20">
        <v>45938</v>
      </c>
      <c r="Q31" s="21" t="s">
        <v>87</v>
      </c>
      <c r="R31" s="13">
        <v>26.684000000000001</v>
      </c>
      <c r="S31" s="22">
        <v>26.684000000000001</v>
      </c>
      <c r="T31" s="23" t="str">
        <f t="shared" ref="T31:U46" si="6">IF(Q31="","",IF(NOT(ISERROR(Q31*1)),ROUNDDOWN(Q31*1,2-INT(LOG(ABS(Q31*1)))),IFERROR("&lt;"&amp;ROUNDDOWN(IF(SUBSTITUTE(Q31,"&lt;","")*1&lt;=50,SUBSTITUTE(Q31,"&lt;","")*1,""),2-INT(LOG(ABS(SUBSTITUTE(Q31,"&lt;","")*1)))),IF(Q31="-",Q31,"入力形式が間違っています"))))</f>
        <v>&lt;3.41</v>
      </c>
      <c r="U31" s="23">
        <f t="shared" si="6"/>
        <v>26.6</v>
      </c>
      <c r="V31" s="24">
        <f t="shared" ref="V31:V34" si="7">IFERROR(IF(AND(T31="",U31=""),"",IF(AND(T31="-",U31="-"),IF(S31="","Cs合計を入力してください",S31),IF(NOT(ISERROR(T31*1+U31*1)),ROUND(T31+U31, 1-INT(LOG(ABS(T31+U31)))),IF(NOT(ISERROR(T31*1)),ROUND(T31, 1-INT(LOG(ABS(T31)))),IF(NOT(ISERROR(U31*1)),ROUND(U31, 1-INT(LOG(ABS(U31)))),IF(ISERROR(T31*1+U31*1),"&lt;"&amp;ROUND(IF(T31="-",0,SUBSTITUTE(T31,"&lt;",""))*1+IF(U31="-",0,SUBSTITUTE(U31,"&lt;",""))*1,1-INT(LOG(ABS(IF(T31="-",0,SUBSTITUTE(T31,"&lt;",""))*1+IF(U31="-",0,SUBSTITUTE(U31,"&lt;",""))*1)))))))))),"入力形式が間違っています")</f>
        <v>27</v>
      </c>
      <c r="W31" s="25" t="str">
        <f t="shared" si="1"/>
        <v/>
      </c>
    </row>
    <row r="32" spans="1:23">
      <c r="A32" s="17">
        <f t="shared" si="2"/>
        <v>26</v>
      </c>
      <c r="B32" s="13" t="s">
        <v>31</v>
      </c>
      <c r="C32" s="14" t="s">
        <v>32</v>
      </c>
      <c r="D32" s="15" t="s">
        <v>88</v>
      </c>
      <c r="E32" s="13" t="s">
        <v>89</v>
      </c>
      <c r="F32" s="13" t="s">
        <v>31</v>
      </c>
      <c r="G32" s="16" t="s">
        <v>34</v>
      </c>
      <c r="H32" s="15" t="s">
        <v>35</v>
      </c>
      <c r="I32" s="17" t="s">
        <v>73</v>
      </c>
      <c r="J32" s="13" t="s">
        <v>37</v>
      </c>
      <c r="K32" s="13" t="s">
        <v>43</v>
      </c>
      <c r="L32" s="25" t="s">
        <v>46</v>
      </c>
      <c r="M32" s="13" t="s">
        <v>32</v>
      </c>
      <c r="N32" s="18" t="s">
        <v>53</v>
      </c>
      <c r="O32" s="19">
        <v>45936</v>
      </c>
      <c r="P32" s="20">
        <v>45938</v>
      </c>
      <c r="Q32" s="21" t="s">
        <v>54</v>
      </c>
      <c r="R32" s="13" t="s">
        <v>54</v>
      </c>
      <c r="S32" s="22" t="s">
        <v>55</v>
      </c>
      <c r="T32" s="23" t="str">
        <f t="shared" si="6"/>
        <v>-</v>
      </c>
      <c r="U32" s="23" t="str">
        <f t="shared" si="6"/>
        <v>-</v>
      </c>
      <c r="V32" s="24" t="str">
        <f t="shared" si="7"/>
        <v>＜25</v>
      </c>
      <c r="W32" s="25" t="str">
        <f t="shared" si="1"/>
        <v/>
      </c>
    </row>
    <row r="33" spans="1:23">
      <c r="A33" s="17">
        <f t="shared" si="2"/>
        <v>27</v>
      </c>
      <c r="B33" s="13" t="s">
        <v>31</v>
      </c>
      <c r="C33" s="14" t="s">
        <v>32</v>
      </c>
      <c r="D33" s="15" t="s">
        <v>88</v>
      </c>
      <c r="E33" s="13" t="s">
        <v>90</v>
      </c>
      <c r="F33" s="13" t="s">
        <v>31</v>
      </c>
      <c r="G33" s="16" t="s">
        <v>34</v>
      </c>
      <c r="H33" s="15" t="s">
        <v>35</v>
      </c>
      <c r="I33" s="17" t="s">
        <v>64</v>
      </c>
      <c r="J33" s="13" t="s">
        <v>83</v>
      </c>
      <c r="K33" s="13" t="s">
        <v>84</v>
      </c>
      <c r="L33" s="25" t="s">
        <v>46</v>
      </c>
      <c r="M33" s="13" t="s">
        <v>32</v>
      </c>
      <c r="N33" s="18" t="s">
        <v>53</v>
      </c>
      <c r="O33" s="19">
        <v>45936</v>
      </c>
      <c r="P33" s="20">
        <v>45938</v>
      </c>
      <c r="Q33" s="21" t="s">
        <v>54</v>
      </c>
      <c r="R33" s="13" t="s">
        <v>54</v>
      </c>
      <c r="S33" s="22" t="s">
        <v>55</v>
      </c>
      <c r="T33" s="23" t="str">
        <f t="shared" si="6"/>
        <v>-</v>
      </c>
      <c r="U33" s="23" t="str">
        <f t="shared" si="6"/>
        <v>-</v>
      </c>
      <c r="V33" s="24" t="str">
        <f t="shared" si="7"/>
        <v>＜25</v>
      </c>
      <c r="W33" s="25" t="str">
        <f t="shared" si="1"/>
        <v/>
      </c>
    </row>
    <row r="34" spans="1:23">
      <c r="A34" s="17">
        <f t="shared" si="2"/>
        <v>28</v>
      </c>
      <c r="B34" s="13" t="s">
        <v>31</v>
      </c>
      <c r="C34" s="14" t="s">
        <v>32</v>
      </c>
      <c r="D34" s="15" t="s">
        <v>51</v>
      </c>
      <c r="E34" s="13" t="s">
        <v>31</v>
      </c>
      <c r="F34" s="13" t="s">
        <v>31</v>
      </c>
      <c r="G34" s="16" t="s">
        <v>34</v>
      </c>
      <c r="H34" s="15" t="s">
        <v>35</v>
      </c>
      <c r="I34" s="17" t="s">
        <v>91</v>
      </c>
      <c r="J34" s="13" t="s">
        <v>37</v>
      </c>
      <c r="K34" s="13" t="s">
        <v>43</v>
      </c>
      <c r="L34" s="25" t="s">
        <v>38</v>
      </c>
      <c r="M34" s="13" t="s">
        <v>32</v>
      </c>
      <c r="N34" s="18" t="s">
        <v>39</v>
      </c>
      <c r="O34" s="19">
        <v>45938</v>
      </c>
      <c r="P34" s="20">
        <v>45938</v>
      </c>
      <c r="Q34" s="21" t="s">
        <v>92</v>
      </c>
      <c r="R34" s="13">
        <v>19.631</v>
      </c>
      <c r="S34" s="22">
        <v>19.631</v>
      </c>
      <c r="T34" s="23" t="str">
        <f t="shared" si="6"/>
        <v>&lt;3.5</v>
      </c>
      <c r="U34" s="23">
        <f t="shared" si="6"/>
        <v>19.600000000000001</v>
      </c>
      <c r="V34" s="24">
        <f t="shared" si="7"/>
        <v>20</v>
      </c>
      <c r="W34" s="25" t="str">
        <f t="shared" si="1"/>
        <v/>
      </c>
    </row>
    <row r="35" spans="1:23">
      <c r="A35" s="17">
        <f t="shared" si="2"/>
        <v>29</v>
      </c>
      <c r="B35" s="13" t="s">
        <v>31</v>
      </c>
      <c r="C35" s="14" t="s">
        <v>32</v>
      </c>
      <c r="D35" s="15" t="s">
        <v>76</v>
      </c>
      <c r="E35" s="13" t="s">
        <v>31</v>
      </c>
      <c r="F35" s="13" t="s">
        <v>93</v>
      </c>
      <c r="G35" s="16" t="s">
        <v>34</v>
      </c>
      <c r="H35" s="15" t="s">
        <v>35</v>
      </c>
      <c r="I35" s="17" t="s">
        <v>94</v>
      </c>
      <c r="J35" s="13" t="s">
        <v>83</v>
      </c>
      <c r="K35" s="13" t="s">
        <v>43</v>
      </c>
      <c r="L35" s="25" t="s">
        <v>46</v>
      </c>
      <c r="M35" s="13" t="s">
        <v>32</v>
      </c>
      <c r="N35" s="18" t="s">
        <v>53</v>
      </c>
      <c r="O35" s="19">
        <v>45936</v>
      </c>
      <c r="P35" s="20">
        <v>45939</v>
      </c>
      <c r="Q35" s="21" t="s">
        <v>54</v>
      </c>
      <c r="R35" s="13" t="s">
        <v>54</v>
      </c>
      <c r="S35" s="22" t="s">
        <v>55</v>
      </c>
      <c r="T35" s="23" t="str">
        <f t="shared" si="6"/>
        <v>-</v>
      </c>
      <c r="U35" s="23" t="str">
        <f t="shared" si="6"/>
        <v>-</v>
      </c>
      <c r="V35" s="24" t="str">
        <f>IFERROR(IF(AND(T35="",U35=""),"",IF(AND(T35="-",U35="-"),IF(S35="","Cs合計を入力してください",S35),IF(NOT(ISERROR(T35*1+U35*1)),ROUND(T35+U35, 1-INT(LOG(ABS(T35+U35)))),IF(NOT(ISERROR(T35*1)),ROUND(T35, 1-INT(LOG(ABS(T35)))),IF(NOT(ISERROR(U35*1)),ROUND(U35, 1-INT(LOG(ABS(U35)))),IF(ISERROR(T35*1+U35*1),"&lt;"&amp;ROUND(IF(T35="-",0,SUBSTITUTE(T35,"&lt;",""))*1+IF(U35="-",0,SUBSTITUTE(U35,"&lt;",""))*1,1-INT(LOG(ABS(IF(T35="-",0,SUBSTITUTE(T35,"&lt;",""))*1+IF(U35="-",0,SUBSTITUTE(U35,"&lt;",""))*1)))))))))),"入力形式が間違っています")</f>
        <v>＜25</v>
      </c>
      <c r="W35" s="25" t="str">
        <f t="shared" si="1"/>
        <v/>
      </c>
    </row>
    <row r="36" spans="1:23">
      <c r="A36" s="17">
        <f t="shared" si="2"/>
        <v>30</v>
      </c>
      <c r="B36" s="13" t="s">
        <v>31</v>
      </c>
      <c r="C36" s="14" t="s">
        <v>32</v>
      </c>
      <c r="D36" s="15" t="s">
        <v>76</v>
      </c>
      <c r="E36" s="13" t="s">
        <v>95</v>
      </c>
      <c r="F36" s="13" t="s">
        <v>31</v>
      </c>
      <c r="G36" s="16" t="s">
        <v>34</v>
      </c>
      <c r="H36" s="15" t="s">
        <v>35</v>
      </c>
      <c r="I36" s="17" t="s">
        <v>96</v>
      </c>
      <c r="J36" s="13" t="s">
        <v>83</v>
      </c>
      <c r="K36" s="13" t="s">
        <v>43</v>
      </c>
      <c r="L36" s="25" t="s">
        <v>46</v>
      </c>
      <c r="M36" s="13" t="s">
        <v>32</v>
      </c>
      <c r="N36" s="18" t="s">
        <v>53</v>
      </c>
      <c r="O36" s="19">
        <v>45936</v>
      </c>
      <c r="P36" s="20">
        <v>45939</v>
      </c>
      <c r="Q36" s="21" t="s">
        <v>54</v>
      </c>
      <c r="R36" s="13" t="s">
        <v>54</v>
      </c>
      <c r="S36" s="22" t="s">
        <v>55</v>
      </c>
      <c r="T36" s="23" t="str">
        <f t="shared" si="6"/>
        <v>-</v>
      </c>
      <c r="U36" s="23" t="str">
        <f t="shared" si="6"/>
        <v>-</v>
      </c>
      <c r="V36" s="24" t="str">
        <f>IFERROR(IF(AND(T36="",U36=""),"",IF(AND(T36="-",U36="-"),IF(S36="","Cs合計を入力してください",S36),IF(NOT(ISERROR(T36*1+U36*1)),ROUND(T36+U36, 1-INT(LOG(ABS(T36+U36)))),IF(NOT(ISERROR(T36*1)),ROUND(T36, 1-INT(LOG(ABS(T36)))),IF(NOT(ISERROR(U36*1)),ROUND(U36, 1-INT(LOG(ABS(U36)))),IF(ISERROR(T36*1+U36*1),"&lt;"&amp;ROUND(IF(T36="-",0,SUBSTITUTE(T36,"&lt;",""))*1+IF(U36="-",0,SUBSTITUTE(U36,"&lt;",""))*1,1-INT(LOG(ABS(IF(T36="-",0,SUBSTITUTE(T36,"&lt;",""))*1+IF(U36="-",0,SUBSTITUTE(U36,"&lt;",""))*1)))))))))),"入力形式が間違っています")</f>
        <v>＜25</v>
      </c>
      <c r="W36" s="25" t="str">
        <f t="shared" si="1"/>
        <v/>
      </c>
    </row>
    <row r="37" spans="1:23">
      <c r="A37" s="17">
        <f t="shared" si="2"/>
        <v>31</v>
      </c>
      <c r="B37" s="13" t="s">
        <v>31</v>
      </c>
      <c r="C37" s="14" t="s">
        <v>32</v>
      </c>
      <c r="D37" s="21" t="s">
        <v>76</v>
      </c>
      <c r="E37" s="13" t="s">
        <v>31</v>
      </c>
      <c r="F37" s="13" t="s">
        <v>97</v>
      </c>
      <c r="G37" s="16" t="s">
        <v>34</v>
      </c>
      <c r="H37" s="15" t="s">
        <v>35</v>
      </c>
      <c r="I37" s="17" t="s">
        <v>82</v>
      </c>
      <c r="J37" s="13" t="s">
        <v>83</v>
      </c>
      <c r="K37" s="13" t="s">
        <v>98</v>
      </c>
      <c r="L37" s="25" t="s">
        <v>46</v>
      </c>
      <c r="M37" s="13" t="s">
        <v>32</v>
      </c>
      <c r="N37" s="18" t="s">
        <v>53</v>
      </c>
      <c r="O37" s="19">
        <v>45936</v>
      </c>
      <c r="P37" s="20">
        <v>45939</v>
      </c>
      <c r="Q37" s="21" t="s">
        <v>54</v>
      </c>
      <c r="R37" s="13" t="s">
        <v>54</v>
      </c>
      <c r="S37" s="22" t="s">
        <v>55</v>
      </c>
      <c r="T37" s="23" t="str">
        <f t="shared" si="6"/>
        <v>-</v>
      </c>
      <c r="U37" s="23" t="str">
        <f t="shared" si="6"/>
        <v>-</v>
      </c>
      <c r="V37" s="24" t="str">
        <f>IFERROR(IF(AND(T37="",U37=""),"",IF(AND(T37="-",U37="-"),IF(S37="","Cs合計を入力してください",S37),IF(NOT(ISERROR(T37*1+U37*1)),ROUND(T37+U37, 1-INT(LOG(ABS(T37+U37)))),IF(NOT(ISERROR(T37*1)),ROUND(T37, 1-INT(LOG(ABS(T37)))),IF(NOT(ISERROR(U37*1)),ROUND(U37, 1-INT(LOG(ABS(U37)))),IF(ISERROR(T37*1+U37*1),"&lt;"&amp;ROUND(IF(T37="-",0,SUBSTITUTE(T37,"&lt;",""))*1+IF(U37="-",0,SUBSTITUTE(U37,"&lt;",""))*1,1-INT(LOG(ABS(IF(T37="-",0,SUBSTITUTE(T37,"&lt;",""))*1+IF(U37="-",0,SUBSTITUTE(U37,"&lt;",""))*1)))))))))),"入力形式が間違っています")</f>
        <v>＜25</v>
      </c>
      <c r="W37" s="25" t="str">
        <f t="shared" si="1"/>
        <v/>
      </c>
    </row>
    <row r="38" spans="1:23">
      <c r="A38" s="17">
        <f t="shared" si="2"/>
        <v>32</v>
      </c>
      <c r="B38" s="13" t="s">
        <v>31</v>
      </c>
      <c r="C38" s="14" t="s">
        <v>32</v>
      </c>
      <c r="D38" s="15" t="s">
        <v>76</v>
      </c>
      <c r="E38" s="13" t="s">
        <v>31</v>
      </c>
      <c r="F38" s="13" t="s">
        <v>93</v>
      </c>
      <c r="G38" s="16" t="s">
        <v>34</v>
      </c>
      <c r="H38" s="15" t="s">
        <v>35</v>
      </c>
      <c r="I38" s="17" t="s">
        <v>99</v>
      </c>
      <c r="J38" s="13" t="s">
        <v>83</v>
      </c>
      <c r="K38" s="13" t="s">
        <v>43</v>
      </c>
      <c r="L38" s="25" t="s">
        <v>46</v>
      </c>
      <c r="M38" s="13" t="s">
        <v>32</v>
      </c>
      <c r="N38" s="18" t="s">
        <v>53</v>
      </c>
      <c r="O38" s="19">
        <v>45936</v>
      </c>
      <c r="P38" s="20">
        <v>45939</v>
      </c>
      <c r="Q38" s="21" t="s">
        <v>54</v>
      </c>
      <c r="R38" s="13" t="s">
        <v>54</v>
      </c>
      <c r="S38" s="22" t="s">
        <v>55</v>
      </c>
      <c r="T38" s="23" t="str">
        <f t="shared" si="6"/>
        <v>-</v>
      </c>
      <c r="U38" s="23" t="str">
        <f t="shared" si="6"/>
        <v>-</v>
      </c>
      <c r="V38" s="24" t="str">
        <f>IFERROR(IF(AND(T38="",U38=""),"",IF(AND(T38="-",U38="-"),IF(S38="","Cs合計を入力してください",S38),IF(NOT(ISERROR(T38*1+U38*1)),ROUND(T38+U38, 1-INT(LOG(ABS(T38+U38)))),IF(NOT(ISERROR(T38*1)),ROUND(T38, 1-INT(LOG(ABS(T38)))),IF(NOT(ISERROR(U38*1)),ROUND(U38, 1-INT(LOG(ABS(U38)))),IF(ISERROR(T38*1+U38*1),"&lt;"&amp;ROUND(IF(T38="-",0,SUBSTITUTE(T38,"&lt;",""))*1+IF(U38="-",0,SUBSTITUTE(U38,"&lt;",""))*1,1-INT(LOG(ABS(IF(T38="-",0,SUBSTITUTE(T38,"&lt;",""))*1+IF(U38="-",0,SUBSTITUTE(U38,"&lt;",""))*1)))))))))),"入力形式が間違っています")</f>
        <v>＜25</v>
      </c>
      <c r="W38" s="25" t="str">
        <f t="shared" si="1"/>
        <v/>
      </c>
    </row>
    <row r="39" spans="1:23">
      <c r="A39" s="17">
        <f t="shared" si="2"/>
        <v>33</v>
      </c>
      <c r="B39" s="13" t="s">
        <v>31</v>
      </c>
      <c r="C39" s="14" t="s">
        <v>32</v>
      </c>
      <c r="D39" s="15" t="s">
        <v>76</v>
      </c>
      <c r="E39" s="13" t="s">
        <v>100</v>
      </c>
      <c r="F39" s="13" t="s">
        <v>101</v>
      </c>
      <c r="G39" s="16" t="s">
        <v>34</v>
      </c>
      <c r="H39" s="15" t="s">
        <v>35</v>
      </c>
      <c r="I39" s="17" t="s">
        <v>102</v>
      </c>
      <c r="J39" s="13" t="s">
        <v>83</v>
      </c>
      <c r="K39" s="13" t="s">
        <v>43</v>
      </c>
      <c r="L39" s="25" t="s">
        <v>46</v>
      </c>
      <c r="M39" s="13" t="s">
        <v>32</v>
      </c>
      <c r="N39" s="18" t="s">
        <v>53</v>
      </c>
      <c r="O39" s="19">
        <v>45936</v>
      </c>
      <c r="P39" s="20">
        <v>45939</v>
      </c>
      <c r="Q39" s="21" t="s">
        <v>54</v>
      </c>
      <c r="R39" s="13" t="s">
        <v>54</v>
      </c>
      <c r="S39" s="22" t="s">
        <v>55</v>
      </c>
      <c r="T39" s="23" t="str">
        <f t="shared" si="6"/>
        <v>-</v>
      </c>
      <c r="U39" s="23" t="str">
        <f t="shared" si="6"/>
        <v>-</v>
      </c>
      <c r="V39" s="24" t="str">
        <f t="shared" ref="V39:V46" si="8">IFERROR(IF(AND(T39="",U39=""),"",IF(AND(T39="-",U39="-"),IF(S39="","Cs合計を入力してください",S39),IF(NOT(ISERROR(T39*1+U39*1)),ROUND(T39+U39, 1-INT(LOG(ABS(T39+U39)))),IF(NOT(ISERROR(T39*1)),ROUND(T39, 1-INT(LOG(ABS(T39)))),IF(NOT(ISERROR(U39*1)),ROUND(U39, 1-INT(LOG(ABS(U39)))),IF(ISERROR(T39*1+U39*1),"&lt;"&amp;ROUND(IF(T39="-",0,SUBSTITUTE(T39,"&lt;",""))*1+IF(U39="-",0,SUBSTITUTE(U39,"&lt;",""))*1,1-INT(LOG(ABS(IF(T39="-",0,SUBSTITUTE(T39,"&lt;",""))*1+IF(U39="-",0,SUBSTITUTE(U39,"&lt;",""))*1)))))))))),"入力形式が間違っています")</f>
        <v>＜25</v>
      </c>
      <c r="W39" s="25" t="str">
        <f t="shared" si="1"/>
        <v/>
      </c>
    </row>
    <row r="40" spans="1:23">
      <c r="A40" s="17">
        <f t="shared" si="2"/>
        <v>34</v>
      </c>
      <c r="B40" s="13" t="s">
        <v>31</v>
      </c>
      <c r="C40" s="14" t="s">
        <v>32</v>
      </c>
      <c r="D40" s="15" t="s">
        <v>76</v>
      </c>
      <c r="E40" s="13" t="s">
        <v>31</v>
      </c>
      <c r="F40" s="13" t="s">
        <v>31</v>
      </c>
      <c r="G40" s="16" t="s">
        <v>34</v>
      </c>
      <c r="H40" s="15" t="s">
        <v>103</v>
      </c>
      <c r="I40" s="17" t="s">
        <v>104</v>
      </c>
      <c r="J40" s="13" t="s">
        <v>31</v>
      </c>
      <c r="K40" s="13" t="s">
        <v>43</v>
      </c>
      <c r="L40" s="25" t="s">
        <v>46</v>
      </c>
      <c r="M40" s="13" t="s">
        <v>32</v>
      </c>
      <c r="N40" s="18" t="s">
        <v>53</v>
      </c>
      <c r="O40" s="19">
        <v>45936</v>
      </c>
      <c r="P40" s="20">
        <v>45939</v>
      </c>
      <c r="Q40" s="21" t="s">
        <v>54</v>
      </c>
      <c r="R40" s="13" t="s">
        <v>54</v>
      </c>
      <c r="S40" s="22" t="s">
        <v>55</v>
      </c>
      <c r="T40" s="23" t="str">
        <f t="shared" si="6"/>
        <v>-</v>
      </c>
      <c r="U40" s="23" t="str">
        <f t="shared" si="6"/>
        <v>-</v>
      </c>
      <c r="V40" s="24" t="str">
        <f t="shared" si="8"/>
        <v>＜25</v>
      </c>
      <c r="W40" s="25" t="str">
        <f t="shared" si="1"/>
        <v/>
      </c>
    </row>
    <row r="41" spans="1:23">
      <c r="A41" s="17">
        <f t="shared" si="2"/>
        <v>35</v>
      </c>
      <c r="B41" s="13" t="s">
        <v>31</v>
      </c>
      <c r="C41" s="14" t="s">
        <v>32</v>
      </c>
      <c r="D41" s="15" t="s">
        <v>63</v>
      </c>
      <c r="E41" s="13" t="s">
        <v>31</v>
      </c>
      <c r="F41" s="13" t="s">
        <v>31</v>
      </c>
      <c r="G41" s="16" t="s">
        <v>34</v>
      </c>
      <c r="H41" s="15" t="s">
        <v>35</v>
      </c>
      <c r="I41" s="17" t="s">
        <v>105</v>
      </c>
      <c r="J41" s="13" t="s">
        <v>83</v>
      </c>
      <c r="K41" s="13" t="s">
        <v>43</v>
      </c>
      <c r="L41" s="25" t="s">
        <v>46</v>
      </c>
      <c r="M41" s="13" t="s">
        <v>32</v>
      </c>
      <c r="N41" s="18" t="s">
        <v>53</v>
      </c>
      <c r="O41" s="19">
        <v>45933</v>
      </c>
      <c r="P41" s="20">
        <v>45939</v>
      </c>
      <c r="Q41" s="21" t="s">
        <v>54</v>
      </c>
      <c r="R41" s="13" t="s">
        <v>54</v>
      </c>
      <c r="S41" s="22" t="s">
        <v>55</v>
      </c>
      <c r="T41" s="23" t="str">
        <f t="shared" si="6"/>
        <v>-</v>
      </c>
      <c r="U41" s="23" t="str">
        <f t="shared" si="6"/>
        <v>-</v>
      </c>
      <c r="V41" s="24" t="str">
        <f t="shared" si="8"/>
        <v>＜25</v>
      </c>
      <c r="W41" s="25" t="str">
        <f t="shared" si="1"/>
        <v/>
      </c>
    </row>
    <row r="42" spans="1:23">
      <c r="A42" s="17">
        <f t="shared" si="2"/>
        <v>36</v>
      </c>
      <c r="B42" s="13" t="s">
        <v>31</v>
      </c>
      <c r="C42" s="14" t="s">
        <v>32</v>
      </c>
      <c r="D42" s="15" t="s">
        <v>63</v>
      </c>
      <c r="E42" s="13" t="s">
        <v>31</v>
      </c>
      <c r="F42" s="13" t="s">
        <v>31</v>
      </c>
      <c r="G42" s="16" t="s">
        <v>34</v>
      </c>
      <c r="H42" s="15" t="s">
        <v>35</v>
      </c>
      <c r="I42" s="17" t="s">
        <v>106</v>
      </c>
      <c r="J42" s="13" t="s">
        <v>83</v>
      </c>
      <c r="K42" s="13" t="s">
        <v>43</v>
      </c>
      <c r="L42" s="25" t="s">
        <v>46</v>
      </c>
      <c r="M42" s="13" t="s">
        <v>32</v>
      </c>
      <c r="N42" s="18" t="s">
        <v>53</v>
      </c>
      <c r="O42" s="19">
        <v>45933</v>
      </c>
      <c r="P42" s="20">
        <v>45939</v>
      </c>
      <c r="Q42" s="21" t="s">
        <v>54</v>
      </c>
      <c r="R42" s="13" t="s">
        <v>54</v>
      </c>
      <c r="S42" s="22" t="s">
        <v>55</v>
      </c>
      <c r="T42" s="23" t="str">
        <f t="shared" si="6"/>
        <v>-</v>
      </c>
      <c r="U42" s="23" t="str">
        <f t="shared" si="6"/>
        <v>-</v>
      </c>
      <c r="V42" s="24" t="str">
        <f t="shared" si="8"/>
        <v>＜25</v>
      </c>
      <c r="W42" s="25" t="str">
        <f t="shared" si="1"/>
        <v/>
      </c>
    </row>
    <row r="43" spans="1:23">
      <c r="A43" s="17">
        <f t="shared" si="2"/>
        <v>37</v>
      </c>
      <c r="B43" s="13" t="s">
        <v>31</v>
      </c>
      <c r="C43" s="14" t="s">
        <v>32</v>
      </c>
      <c r="D43" s="15" t="s">
        <v>63</v>
      </c>
      <c r="E43" s="13" t="s">
        <v>61</v>
      </c>
      <c r="F43" s="13" t="s">
        <v>31</v>
      </c>
      <c r="G43" s="16" t="s">
        <v>34</v>
      </c>
      <c r="H43" s="15" t="s">
        <v>35</v>
      </c>
      <c r="I43" s="17" t="s">
        <v>107</v>
      </c>
      <c r="J43" s="13" t="s">
        <v>83</v>
      </c>
      <c r="K43" s="13" t="s">
        <v>43</v>
      </c>
      <c r="L43" s="25" t="s">
        <v>46</v>
      </c>
      <c r="M43" s="13" t="s">
        <v>32</v>
      </c>
      <c r="N43" s="18" t="s">
        <v>53</v>
      </c>
      <c r="O43" s="19">
        <v>45933</v>
      </c>
      <c r="P43" s="20">
        <v>45939</v>
      </c>
      <c r="Q43" s="21" t="s">
        <v>54</v>
      </c>
      <c r="R43" s="13" t="s">
        <v>54</v>
      </c>
      <c r="S43" s="22" t="s">
        <v>55</v>
      </c>
      <c r="T43" s="23" t="str">
        <f t="shared" si="6"/>
        <v>-</v>
      </c>
      <c r="U43" s="23" t="str">
        <f t="shared" si="6"/>
        <v>-</v>
      </c>
      <c r="V43" s="24" t="str">
        <f t="shared" si="8"/>
        <v>＜25</v>
      </c>
      <c r="W43" s="25" t="str">
        <f t="shared" si="1"/>
        <v/>
      </c>
    </row>
    <row r="44" spans="1:23">
      <c r="A44" s="17">
        <f t="shared" si="2"/>
        <v>38</v>
      </c>
      <c r="B44" s="13" t="s">
        <v>31</v>
      </c>
      <c r="C44" s="14" t="s">
        <v>32</v>
      </c>
      <c r="D44" s="15" t="s">
        <v>63</v>
      </c>
      <c r="E44" s="13" t="s">
        <v>31</v>
      </c>
      <c r="F44" s="13" t="s">
        <v>31</v>
      </c>
      <c r="G44" s="16" t="s">
        <v>34</v>
      </c>
      <c r="H44" s="15" t="s">
        <v>103</v>
      </c>
      <c r="I44" s="17" t="s">
        <v>108</v>
      </c>
      <c r="J44" s="13" t="s">
        <v>31</v>
      </c>
      <c r="K44" s="13" t="s">
        <v>43</v>
      </c>
      <c r="L44" s="25" t="s">
        <v>46</v>
      </c>
      <c r="M44" s="13" t="s">
        <v>32</v>
      </c>
      <c r="N44" s="18" t="s">
        <v>53</v>
      </c>
      <c r="O44" s="19">
        <v>45934</v>
      </c>
      <c r="P44" s="20">
        <v>45939</v>
      </c>
      <c r="Q44" s="21" t="s">
        <v>54</v>
      </c>
      <c r="R44" s="13" t="s">
        <v>54</v>
      </c>
      <c r="S44" s="22" t="s">
        <v>55</v>
      </c>
      <c r="T44" s="23" t="str">
        <f t="shared" si="6"/>
        <v>-</v>
      </c>
      <c r="U44" s="23" t="str">
        <f t="shared" si="6"/>
        <v>-</v>
      </c>
      <c r="V44" s="24" t="str">
        <f t="shared" si="8"/>
        <v>＜25</v>
      </c>
      <c r="W44" s="25" t="str">
        <f t="shared" si="1"/>
        <v/>
      </c>
    </row>
    <row r="45" spans="1:23">
      <c r="A45" s="17">
        <f t="shared" si="2"/>
        <v>39</v>
      </c>
      <c r="B45" s="13" t="s">
        <v>31</v>
      </c>
      <c r="C45" s="14" t="s">
        <v>32</v>
      </c>
      <c r="D45" s="15" t="s">
        <v>109</v>
      </c>
      <c r="E45" s="13" t="s">
        <v>31</v>
      </c>
      <c r="F45" s="13" t="s">
        <v>31</v>
      </c>
      <c r="G45" s="16" t="s">
        <v>34</v>
      </c>
      <c r="H45" s="15" t="s">
        <v>35</v>
      </c>
      <c r="I45" s="17" t="s">
        <v>110</v>
      </c>
      <c r="J45" s="13" t="s">
        <v>83</v>
      </c>
      <c r="K45" s="13" t="s">
        <v>111</v>
      </c>
      <c r="L45" s="25" t="s">
        <v>46</v>
      </c>
      <c r="M45" s="13" t="s">
        <v>32</v>
      </c>
      <c r="N45" s="18" t="s">
        <v>53</v>
      </c>
      <c r="O45" s="19">
        <v>45933</v>
      </c>
      <c r="P45" s="20">
        <v>45939</v>
      </c>
      <c r="Q45" s="21" t="s">
        <v>54</v>
      </c>
      <c r="R45" s="13" t="s">
        <v>54</v>
      </c>
      <c r="S45" s="22" t="s">
        <v>55</v>
      </c>
      <c r="T45" s="23" t="str">
        <f t="shared" si="6"/>
        <v>-</v>
      </c>
      <c r="U45" s="23" t="str">
        <f t="shared" si="6"/>
        <v>-</v>
      </c>
      <c r="V45" s="24" t="str">
        <f t="shared" si="8"/>
        <v>＜25</v>
      </c>
      <c r="W45" s="25" t="str">
        <f t="shared" si="1"/>
        <v/>
      </c>
    </row>
    <row r="46" spans="1:23">
      <c r="A46" s="17">
        <f t="shared" si="2"/>
        <v>40</v>
      </c>
      <c r="B46" s="13" t="s">
        <v>31</v>
      </c>
      <c r="C46" s="14" t="s">
        <v>32</v>
      </c>
      <c r="D46" s="15" t="s">
        <v>109</v>
      </c>
      <c r="E46" s="13" t="s">
        <v>112</v>
      </c>
      <c r="F46" s="13" t="s">
        <v>31</v>
      </c>
      <c r="G46" s="16" t="s">
        <v>34</v>
      </c>
      <c r="H46" s="15" t="s">
        <v>35</v>
      </c>
      <c r="I46" s="17" t="s">
        <v>113</v>
      </c>
      <c r="J46" s="13" t="s">
        <v>83</v>
      </c>
      <c r="K46" s="13" t="s">
        <v>43</v>
      </c>
      <c r="L46" s="25" t="s">
        <v>46</v>
      </c>
      <c r="M46" s="13" t="s">
        <v>32</v>
      </c>
      <c r="N46" s="18" t="s">
        <v>53</v>
      </c>
      <c r="O46" s="19">
        <v>45933</v>
      </c>
      <c r="P46" s="20">
        <v>45939</v>
      </c>
      <c r="Q46" s="21" t="s">
        <v>54</v>
      </c>
      <c r="R46" s="13" t="s">
        <v>54</v>
      </c>
      <c r="S46" s="22" t="s">
        <v>55</v>
      </c>
      <c r="T46" s="23" t="str">
        <f t="shared" si="6"/>
        <v>-</v>
      </c>
      <c r="U46" s="23" t="str">
        <f t="shared" si="6"/>
        <v>-</v>
      </c>
      <c r="V46" s="24" t="str">
        <f t="shared" si="8"/>
        <v>＜25</v>
      </c>
      <c r="W46" s="25" t="str">
        <f t="shared" si="1"/>
        <v/>
      </c>
    </row>
    <row r="47" spans="1:23">
      <c r="A47" s="17">
        <f t="shared" si="2"/>
        <v>41</v>
      </c>
      <c r="B47" s="13" t="s">
        <v>31</v>
      </c>
      <c r="C47" s="14" t="s">
        <v>32</v>
      </c>
      <c r="D47" s="15" t="s">
        <v>109</v>
      </c>
      <c r="E47" s="13" t="s">
        <v>114</v>
      </c>
      <c r="F47" s="13" t="s">
        <v>31</v>
      </c>
      <c r="G47" s="16" t="s">
        <v>34</v>
      </c>
      <c r="H47" s="15" t="s">
        <v>35</v>
      </c>
      <c r="I47" s="17" t="s">
        <v>115</v>
      </c>
      <c r="J47" s="13" t="s">
        <v>83</v>
      </c>
      <c r="K47" s="13" t="s">
        <v>116</v>
      </c>
      <c r="L47" s="25" t="s">
        <v>46</v>
      </c>
      <c r="M47" s="13" t="s">
        <v>32</v>
      </c>
      <c r="N47" s="18" t="s">
        <v>53</v>
      </c>
      <c r="O47" s="19">
        <v>45933</v>
      </c>
      <c r="P47" s="20">
        <v>45939</v>
      </c>
      <c r="Q47" s="21" t="s">
        <v>54</v>
      </c>
      <c r="R47" s="13" t="s">
        <v>54</v>
      </c>
      <c r="S47" s="22" t="s">
        <v>55</v>
      </c>
      <c r="T47" s="23" t="str">
        <f>IF(Q47="","",IF(NOT(ISERROR(Q47*1)),ROUNDDOWN(Q47*1,2-INT(LOG(ABS(Q47*1)))),IFERROR("&lt;"&amp;ROUNDDOWN(IF(SUBSTITUTE(Q47,"&lt;","")*1&lt;=50,SUBSTITUTE(Q47,"&lt;","")*1,""),2-INT(LOG(ABS(SUBSTITUTE(Q47,"&lt;","")*1)))),IF(Q47="-",Q47,"入力形式が間違っています"))))</f>
        <v>-</v>
      </c>
      <c r="U47" s="23" t="str">
        <f>IF(R47="","",IF(NOT(ISERROR(R47*1)),ROUNDDOWN(R47*1,2-INT(LOG(ABS(R47*1)))),IFERROR("&lt;"&amp;ROUNDDOWN(IF(SUBSTITUTE(R47,"&lt;","")*1&lt;=50,SUBSTITUTE(R47,"&lt;","")*1,""),2-INT(LOG(ABS(SUBSTITUTE(R47,"&lt;","")*1)))),IF(R47="-",R47,"入力形式が間違っています"))))</f>
        <v>-</v>
      </c>
      <c r="V47" s="24" t="str">
        <f>IFERROR(IF(AND(T47="",U47=""),"",IF(AND(T47="-",U47="-"),IF(S47="","Cs合計を入力してください",S47),IF(NOT(ISERROR(T47*1+U47*1)),ROUND(T47+U47, 1-INT(LOG(ABS(T47+U47)))),IF(NOT(ISERROR(T47*1)),ROUND(T47, 1-INT(LOG(ABS(T47)))),IF(NOT(ISERROR(U47*1)),ROUND(U47, 1-INT(LOG(ABS(U47)))),IF(ISERROR(T47*1+U47*1),"&lt;"&amp;ROUND(IF(T47="-",0,SUBSTITUTE(T47,"&lt;",""))*1+IF(U47="-",0,SUBSTITUTE(U47,"&lt;",""))*1,1-INT(LOG(ABS(IF(T47="-",0,SUBSTITUTE(T47,"&lt;",""))*1+IF(U47="-",0,SUBSTITUTE(U47,"&lt;",""))*1)))))))))),"入力形式が間違っています")</f>
        <v>＜25</v>
      </c>
      <c r="W47" s="25" t="str">
        <f t="shared" si="1"/>
        <v/>
      </c>
    </row>
    <row r="48" spans="1:23">
      <c r="A48" s="17">
        <f t="shared" si="2"/>
        <v>42</v>
      </c>
      <c r="B48" s="13" t="s">
        <v>31</v>
      </c>
      <c r="C48" s="14" t="s">
        <v>32</v>
      </c>
      <c r="D48" s="15" t="s">
        <v>109</v>
      </c>
      <c r="E48" s="13" t="s">
        <v>114</v>
      </c>
      <c r="F48" s="13" t="s">
        <v>31</v>
      </c>
      <c r="G48" s="16" t="s">
        <v>34</v>
      </c>
      <c r="H48" s="15" t="s">
        <v>35</v>
      </c>
      <c r="I48" s="17" t="s">
        <v>117</v>
      </c>
      <c r="J48" s="13" t="s">
        <v>83</v>
      </c>
      <c r="K48" s="13" t="s">
        <v>43</v>
      </c>
      <c r="L48" s="25" t="s">
        <v>46</v>
      </c>
      <c r="M48" s="13" t="s">
        <v>32</v>
      </c>
      <c r="N48" s="18" t="s">
        <v>53</v>
      </c>
      <c r="O48" s="19">
        <v>45933</v>
      </c>
      <c r="P48" s="20">
        <v>45939</v>
      </c>
      <c r="Q48" s="21" t="s">
        <v>54</v>
      </c>
      <c r="R48" s="13" t="s">
        <v>54</v>
      </c>
      <c r="S48" s="22" t="s">
        <v>55</v>
      </c>
      <c r="T48" s="23" t="str">
        <f t="shared" ref="T48:U55" si="9">IF(Q48="","",IF(NOT(ISERROR(Q48*1)),ROUNDDOWN(Q48*1,2-INT(LOG(ABS(Q48*1)))),IFERROR("&lt;"&amp;ROUNDDOWN(IF(SUBSTITUTE(Q48,"&lt;","")*1&lt;=50,SUBSTITUTE(Q48,"&lt;","")*1,""),2-INT(LOG(ABS(SUBSTITUTE(Q48,"&lt;","")*1)))),IF(Q48="-",Q48,"入力形式が間違っています"))))</f>
        <v>-</v>
      </c>
      <c r="U48" s="23" t="str">
        <f t="shared" si="9"/>
        <v>-</v>
      </c>
      <c r="V48" s="24" t="str">
        <f t="shared" ref="V48:V53" si="10">IFERROR(IF(AND(T48="",U48=""),"",IF(AND(T48="-",U48="-"),IF(S48="","Cs合計を入力してください",S48),IF(NOT(ISERROR(T48*1+U48*1)),ROUND(T48+U48, 1-INT(LOG(ABS(T48+U48)))),IF(NOT(ISERROR(T48*1)),ROUND(T48, 1-INT(LOG(ABS(T48)))),IF(NOT(ISERROR(U48*1)),ROUND(U48, 1-INT(LOG(ABS(U48)))),IF(ISERROR(T48*1+U48*1),"&lt;"&amp;ROUND(IF(T48="-",0,SUBSTITUTE(T48,"&lt;",""))*1+IF(U48="-",0,SUBSTITUTE(U48,"&lt;",""))*1,1-INT(LOG(ABS(IF(T48="-",0,SUBSTITUTE(T48,"&lt;",""))*1+IF(U48="-",0,SUBSTITUTE(U48,"&lt;",""))*1)))))))))),"入力形式が間違っています")</f>
        <v>＜25</v>
      </c>
      <c r="W48" s="25" t="str">
        <f t="shared" si="1"/>
        <v/>
      </c>
    </row>
    <row r="49" spans="1:23">
      <c r="A49" s="17">
        <f t="shared" si="2"/>
        <v>43</v>
      </c>
      <c r="B49" s="13" t="s">
        <v>31</v>
      </c>
      <c r="C49" s="14" t="s">
        <v>32</v>
      </c>
      <c r="D49" s="15" t="s">
        <v>109</v>
      </c>
      <c r="E49" s="13" t="s">
        <v>112</v>
      </c>
      <c r="F49" s="13" t="s">
        <v>31</v>
      </c>
      <c r="G49" s="16" t="s">
        <v>34</v>
      </c>
      <c r="H49" s="15" t="s">
        <v>35</v>
      </c>
      <c r="I49" s="17" t="s">
        <v>99</v>
      </c>
      <c r="J49" s="13" t="s">
        <v>83</v>
      </c>
      <c r="K49" s="13" t="s">
        <v>118</v>
      </c>
      <c r="L49" s="25" t="s">
        <v>46</v>
      </c>
      <c r="M49" s="13" t="s">
        <v>32</v>
      </c>
      <c r="N49" s="18" t="s">
        <v>53</v>
      </c>
      <c r="O49" s="19">
        <v>45933</v>
      </c>
      <c r="P49" s="20">
        <v>45939</v>
      </c>
      <c r="Q49" s="21" t="s">
        <v>54</v>
      </c>
      <c r="R49" s="13" t="s">
        <v>54</v>
      </c>
      <c r="S49" s="22" t="s">
        <v>55</v>
      </c>
      <c r="T49" s="23" t="str">
        <f t="shared" si="9"/>
        <v>-</v>
      </c>
      <c r="U49" s="23" t="str">
        <f t="shared" si="9"/>
        <v>-</v>
      </c>
      <c r="V49" s="24" t="str">
        <f t="shared" si="10"/>
        <v>＜25</v>
      </c>
      <c r="W49" s="25" t="str">
        <f t="shared" si="1"/>
        <v/>
      </c>
    </row>
    <row r="50" spans="1:23">
      <c r="A50" s="17">
        <f t="shared" si="2"/>
        <v>44</v>
      </c>
      <c r="B50" s="13" t="s">
        <v>31</v>
      </c>
      <c r="C50" s="14" t="s">
        <v>32</v>
      </c>
      <c r="D50" s="15" t="s">
        <v>88</v>
      </c>
      <c r="E50" s="13" t="s">
        <v>90</v>
      </c>
      <c r="F50" s="13" t="s">
        <v>31</v>
      </c>
      <c r="G50" s="16" t="s">
        <v>34</v>
      </c>
      <c r="H50" s="15" t="s">
        <v>35</v>
      </c>
      <c r="I50" s="17" t="s">
        <v>117</v>
      </c>
      <c r="J50" s="13" t="s">
        <v>83</v>
      </c>
      <c r="K50" s="13" t="s">
        <v>43</v>
      </c>
      <c r="L50" s="25" t="s">
        <v>46</v>
      </c>
      <c r="M50" s="13" t="s">
        <v>32</v>
      </c>
      <c r="N50" s="18" t="s">
        <v>53</v>
      </c>
      <c r="O50" s="19">
        <v>45936</v>
      </c>
      <c r="P50" s="20">
        <v>45939</v>
      </c>
      <c r="Q50" s="21" t="s">
        <v>54</v>
      </c>
      <c r="R50" s="13" t="s">
        <v>54</v>
      </c>
      <c r="S50" s="22" t="s">
        <v>55</v>
      </c>
      <c r="T50" s="23" t="str">
        <f t="shared" si="9"/>
        <v>-</v>
      </c>
      <c r="U50" s="23" t="str">
        <f t="shared" si="9"/>
        <v>-</v>
      </c>
      <c r="V50" s="24" t="str">
        <f t="shared" si="10"/>
        <v>＜25</v>
      </c>
      <c r="W50" s="25" t="str">
        <f t="shared" si="1"/>
        <v/>
      </c>
    </row>
    <row r="51" spans="1:23">
      <c r="A51" s="17">
        <f t="shared" si="2"/>
        <v>45</v>
      </c>
      <c r="B51" s="13" t="s">
        <v>31</v>
      </c>
      <c r="C51" s="14" t="s">
        <v>32</v>
      </c>
      <c r="D51" s="15" t="s">
        <v>88</v>
      </c>
      <c r="E51" s="13" t="s">
        <v>31</v>
      </c>
      <c r="F51" s="13" t="s">
        <v>31</v>
      </c>
      <c r="G51" s="16" t="s">
        <v>34</v>
      </c>
      <c r="H51" s="15" t="s">
        <v>35</v>
      </c>
      <c r="I51" s="17" t="s">
        <v>82</v>
      </c>
      <c r="J51" s="13" t="s">
        <v>83</v>
      </c>
      <c r="K51" s="13" t="s">
        <v>43</v>
      </c>
      <c r="L51" s="25" t="s">
        <v>46</v>
      </c>
      <c r="M51" s="13" t="s">
        <v>32</v>
      </c>
      <c r="N51" s="18" t="s">
        <v>53</v>
      </c>
      <c r="O51" s="19">
        <v>45936</v>
      </c>
      <c r="P51" s="20">
        <v>45939</v>
      </c>
      <c r="Q51" s="21" t="s">
        <v>54</v>
      </c>
      <c r="R51" s="13" t="s">
        <v>54</v>
      </c>
      <c r="S51" s="22" t="s">
        <v>55</v>
      </c>
      <c r="T51" s="23" t="str">
        <f t="shared" si="9"/>
        <v>-</v>
      </c>
      <c r="U51" s="23" t="str">
        <f t="shared" si="9"/>
        <v>-</v>
      </c>
      <c r="V51" s="24" t="str">
        <f t="shared" si="10"/>
        <v>＜25</v>
      </c>
      <c r="W51" s="25" t="str">
        <f t="shared" si="1"/>
        <v/>
      </c>
    </row>
    <row r="52" spans="1:23">
      <c r="A52" s="17">
        <f t="shared" si="2"/>
        <v>46</v>
      </c>
      <c r="B52" s="13" t="s">
        <v>31</v>
      </c>
      <c r="C52" s="14" t="s">
        <v>32</v>
      </c>
      <c r="D52" s="15" t="s">
        <v>88</v>
      </c>
      <c r="E52" s="13" t="s">
        <v>31</v>
      </c>
      <c r="F52" s="13" t="s">
        <v>31</v>
      </c>
      <c r="G52" s="16" t="s">
        <v>34</v>
      </c>
      <c r="H52" s="15" t="s">
        <v>103</v>
      </c>
      <c r="I52" s="17" t="s">
        <v>119</v>
      </c>
      <c r="J52" s="13" t="s">
        <v>83</v>
      </c>
      <c r="K52" s="13" t="s">
        <v>43</v>
      </c>
      <c r="L52" s="25" t="s">
        <v>46</v>
      </c>
      <c r="M52" s="13" t="s">
        <v>32</v>
      </c>
      <c r="N52" s="18" t="s">
        <v>53</v>
      </c>
      <c r="O52" s="26">
        <v>45936</v>
      </c>
      <c r="P52" s="20">
        <v>45939</v>
      </c>
      <c r="Q52" s="21" t="s">
        <v>54</v>
      </c>
      <c r="R52" s="13" t="s">
        <v>54</v>
      </c>
      <c r="S52" s="22" t="s">
        <v>55</v>
      </c>
      <c r="T52" s="23" t="str">
        <f t="shared" si="9"/>
        <v>-</v>
      </c>
      <c r="U52" s="23" t="str">
        <f t="shared" si="9"/>
        <v>-</v>
      </c>
      <c r="V52" s="24" t="str">
        <f t="shared" si="10"/>
        <v>＜25</v>
      </c>
      <c r="W52" s="25" t="str">
        <f t="shared" si="1"/>
        <v/>
      </c>
    </row>
    <row r="53" spans="1:23">
      <c r="A53" s="17">
        <f t="shared" si="2"/>
        <v>47</v>
      </c>
      <c r="B53" s="13" t="s">
        <v>31</v>
      </c>
      <c r="C53" s="14" t="s">
        <v>32</v>
      </c>
      <c r="D53" s="15" t="s">
        <v>88</v>
      </c>
      <c r="E53" s="13" t="s">
        <v>31</v>
      </c>
      <c r="F53" s="13" t="s">
        <v>31</v>
      </c>
      <c r="G53" s="16" t="s">
        <v>34</v>
      </c>
      <c r="H53" s="15" t="s">
        <v>35</v>
      </c>
      <c r="I53" s="17" t="s">
        <v>120</v>
      </c>
      <c r="J53" s="13" t="s">
        <v>83</v>
      </c>
      <c r="K53" s="13" t="s">
        <v>43</v>
      </c>
      <c r="L53" s="25" t="s">
        <v>46</v>
      </c>
      <c r="M53" s="13" t="s">
        <v>32</v>
      </c>
      <c r="N53" s="18" t="s">
        <v>39</v>
      </c>
      <c r="O53" s="26">
        <v>45936</v>
      </c>
      <c r="P53" s="27">
        <v>45939</v>
      </c>
      <c r="Q53" s="21" t="s">
        <v>121</v>
      </c>
      <c r="R53" s="13" t="s">
        <v>122</v>
      </c>
      <c r="S53" s="22" t="s">
        <v>123</v>
      </c>
      <c r="T53" s="23" t="str">
        <f t="shared" si="9"/>
        <v>&lt;4.33</v>
      </c>
      <c r="U53" s="23" t="str">
        <f t="shared" si="9"/>
        <v>&lt;3.46</v>
      </c>
      <c r="V53" s="24" t="str">
        <f t="shared" si="10"/>
        <v>&lt;7.8</v>
      </c>
      <c r="W53" s="25" t="str">
        <f t="shared" si="1"/>
        <v/>
      </c>
    </row>
    <row r="54" spans="1:23">
      <c r="A54" s="17">
        <f t="shared" si="2"/>
        <v>48</v>
      </c>
      <c r="B54" s="13" t="s">
        <v>31</v>
      </c>
      <c r="C54" s="25" t="s">
        <v>32</v>
      </c>
      <c r="D54" s="28" t="s">
        <v>31</v>
      </c>
      <c r="E54" s="13" t="s">
        <v>31</v>
      </c>
      <c r="F54" s="25" t="s">
        <v>31</v>
      </c>
      <c r="G54" s="16" t="s">
        <v>34</v>
      </c>
      <c r="H54" s="15" t="s">
        <v>124</v>
      </c>
      <c r="I54" s="13" t="s">
        <v>125</v>
      </c>
      <c r="J54" s="13" t="s">
        <v>126</v>
      </c>
      <c r="K54" s="13" t="s">
        <v>126</v>
      </c>
      <c r="L54" s="25" t="s">
        <v>46</v>
      </c>
      <c r="M54" s="13" t="s">
        <v>32</v>
      </c>
      <c r="N54" s="18" t="s">
        <v>39</v>
      </c>
      <c r="O54" s="29">
        <v>45933</v>
      </c>
      <c r="P54" s="30">
        <v>45940</v>
      </c>
      <c r="Q54" s="21" t="s">
        <v>127</v>
      </c>
      <c r="R54" s="13" t="s">
        <v>128</v>
      </c>
      <c r="S54" s="22" t="s">
        <v>129</v>
      </c>
      <c r="T54" s="23" t="str">
        <f t="shared" si="9"/>
        <v>&lt;0.353</v>
      </c>
      <c r="U54" s="23" t="str">
        <f t="shared" si="9"/>
        <v>&lt;0.462</v>
      </c>
      <c r="V54" s="24" t="str">
        <f>IFERROR(IF(AND(T54="",U54=""),"",IF(AND(T54="-",U54="-"),IF(S54="","Cs合計を入力してください",S54),IF(NOT(ISERROR(T54*1+U54*1)),ROUND(T54+U54, 1-INT(LOG(ABS(T54+U54)))),IF(NOT(ISERROR(T54*1)),ROUND(T54, 1-INT(LOG(ABS(T54)))),IF(NOT(ISERROR(U54*1)),ROUND(U54, 1-INT(LOG(ABS(U54)))),IF(ISERROR(T54*1+U54*1),"&lt;"&amp;ROUND(IF(T54="-",0,SUBSTITUTE(T54,"&lt;",""))*1+IF(U54="-",0,SUBSTITUTE(U54,"&lt;",""))*1,1-INT(LOG(ABS(IF(T54="-",0,SUBSTITUTE(T54,"&lt;",""))*1+IF(U54="-",0,SUBSTITUTE(U54,"&lt;",""))*1)))))))))),"入力形式が間違っています")</f>
        <v>&lt;0.82</v>
      </c>
      <c r="W54" s="25" t="str">
        <f t="shared" si="1"/>
        <v/>
      </c>
    </row>
    <row r="55" spans="1:23">
      <c r="A55" s="17">
        <f t="shared" si="2"/>
        <v>49</v>
      </c>
      <c r="B55" s="13" t="s">
        <v>31</v>
      </c>
      <c r="C55" s="25" t="s">
        <v>32</v>
      </c>
      <c r="D55" s="28" t="s">
        <v>31</v>
      </c>
      <c r="E55" s="13" t="s">
        <v>31</v>
      </c>
      <c r="F55" s="25" t="s">
        <v>31</v>
      </c>
      <c r="G55" s="16" t="s">
        <v>34</v>
      </c>
      <c r="H55" s="15" t="s">
        <v>124</v>
      </c>
      <c r="I55" s="17" t="s">
        <v>130</v>
      </c>
      <c r="J55" s="13" t="s">
        <v>126</v>
      </c>
      <c r="K55" s="13" t="s">
        <v>126</v>
      </c>
      <c r="L55" s="25" t="s">
        <v>46</v>
      </c>
      <c r="M55" s="13" t="s">
        <v>32</v>
      </c>
      <c r="N55" s="18" t="s">
        <v>39</v>
      </c>
      <c r="O55" s="29">
        <v>45936</v>
      </c>
      <c r="P55" s="30">
        <v>45940</v>
      </c>
      <c r="Q55" s="21" t="s">
        <v>131</v>
      </c>
      <c r="R55" s="13" t="s">
        <v>132</v>
      </c>
      <c r="S55" s="22" t="s">
        <v>133</v>
      </c>
      <c r="T55" s="23" t="str">
        <f t="shared" si="9"/>
        <v>&lt;0.444</v>
      </c>
      <c r="U55" s="23" t="str">
        <f t="shared" si="9"/>
        <v>&lt;0.565</v>
      </c>
      <c r="V55" s="24" t="str">
        <f>IFERROR(IF(AND(T55="",U55=""),"",IF(AND(T55="-",U55="-"),IF(S55="","Cs合計を入力してください",S55),IF(NOT(ISERROR(T55*1+U55*1)),ROUND(T55+U55, 1-INT(LOG(ABS(T55+U55)))),IF(NOT(ISERROR(T55*1)),ROUND(T55, 1-INT(LOG(ABS(T55)))),IF(NOT(ISERROR(U55*1)),ROUND(U55, 1-INT(LOG(ABS(U55)))),IF(ISERROR(T55*1+U55*1),"&lt;"&amp;ROUND(IF(T55="-",0,SUBSTITUTE(T55,"&lt;",""))*1+IF(U55="-",0,SUBSTITUTE(U55,"&lt;",""))*1,1-INT(LOG(ABS(IF(T55="-",0,SUBSTITUTE(T55,"&lt;",""))*1+IF(U55="-",0,SUBSTITUTE(U55,"&lt;",""))*1)))))))))),"入力形式が間違っています")</f>
        <v>&lt;1</v>
      </c>
      <c r="W55" s="25" t="str">
        <f t="shared" si="1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55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