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0013DDCB-5139-4AFA-A581-42B16CE20EB9}" xr6:coauthVersionLast="47" xr6:coauthVersionMax="47" xr10:uidLastSave="{00000000-0000-0000-0000-000000000000}"/>
  <bookViews>
    <workbookView xWindow="600" yWindow="930" windowWidth="18630" windowHeight="1449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54" i="1" l="1"/>
  <c r="T54" i="1"/>
  <c r="V54" i="1" s="1"/>
  <c r="W54" i="1" s="1"/>
  <c r="V53" i="1"/>
  <c r="W53" i="1" s="1"/>
  <c r="U53" i="1"/>
  <c r="T53" i="1"/>
  <c r="U52" i="1"/>
  <c r="V52" i="1" s="1"/>
  <c r="T52" i="1"/>
  <c r="V51" i="1"/>
  <c r="U51" i="1"/>
  <c r="T51" i="1"/>
  <c r="U50" i="1"/>
  <c r="T50" i="1"/>
  <c r="V50" i="1" s="1"/>
  <c r="V49" i="1"/>
  <c r="U49" i="1"/>
  <c r="T49" i="1"/>
  <c r="U48" i="1"/>
  <c r="T48" i="1"/>
  <c r="V48" i="1" s="1"/>
  <c r="V47" i="1"/>
  <c r="U47" i="1"/>
  <c r="T47" i="1"/>
  <c r="U46" i="1"/>
  <c r="T46" i="1"/>
  <c r="V46" i="1" s="1"/>
  <c r="W46" i="1" s="1"/>
  <c r="V45" i="1"/>
  <c r="W45" i="1" s="1"/>
  <c r="U45" i="1"/>
  <c r="T45" i="1"/>
  <c r="U44" i="1"/>
  <c r="V44" i="1" s="1"/>
  <c r="W44" i="1" s="1"/>
  <c r="T44" i="1"/>
  <c r="U43" i="1"/>
  <c r="T43" i="1"/>
  <c r="V43" i="1" s="1"/>
  <c r="W43" i="1" s="1"/>
  <c r="W42" i="1"/>
  <c r="V42" i="1"/>
  <c r="U42" i="1"/>
  <c r="T42" i="1"/>
  <c r="U41" i="1"/>
  <c r="T41" i="1"/>
  <c r="V41" i="1" s="1"/>
  <c r="W41" i="1" s="1"/>
  <c r="U40" i="1"/>
  <c r="T40" i="1"/>
  <c r="V40" i="1" s="1"/>
  <c r="W40" i="1" s="1"/>
  <c r="V39" i="1"/>
  <c r="W39" i="1" s="1"/>
  <c r="U39" i="1"/>
  <c r="T39" i="1"/>
  <c r="U38" i="1"/>
  <c r="T38" i="1"/>
  <c r="V38" i="1" s="1"/>
  <c r="W38" i="1" s="1"/>
  <c r="W37" i="1"/>
  <c r="V37" i="1"/>
  <c r="U37" i="1"/>
  <c r="T37" i="1"/>
  <c r="U36" i="1"/>
  <c r="V36" i="1" s="1"/>
  <c r="W36" i="1" s="1"/>
  <c r="T36" i="1"/>
  <c r="U35" i="1"/>
  <c r="T35" i="1"/>
  <c r="V35" i="1" s="1"/>
  <c r="W35" i="1" s="1"/>
  <c r="W34" i="1"/>
  <c r="V34" i="1"/>
  <c r="U34" i="1"/>
  <c r="T34" i="1"/>
  <c r="U33" i="1"/>
  <c r="T33" i="1"/>
  <c r="V33" i="1" s="1"/>
  <c r="W33" i="1" s="1"/>
  <c r="U32" i="1"/>
  <c r="T32" i="1"/>
  <c r="V32" i="1" s="1"/>
  <c r="W32" i="1" s="1"/>
  <c r="U31" i="1"/>
  <c r="V31" i="1" s="1"/>
  <c r="T31" i="1"/>
  <c r="U30" i="1"/>
  <c r="T30" i="1"/>
  <c r="V30" i="1" s="1"/>
  <c r="W30" i="1" s="1"/>
  <c r="W29" i="1"/>
  <c r="V29" i="1"/>
  <c r="U29" i="1"/>
  <c r="T29" i="1"/>
  <c r="U28" i="1"/>
  <c r="T28" i="1"/>
  <c r="V28" i="1" s="1"/>
  <c r="W28" i="1" s="1"/>
  <c r="U27" i="1"/>
  <c r="T27" i="1"/>
  <c r="V27" i="1" s="1"/>
  <c r="W27" i="1" s="1"/>
  <c r="U26" i="1"/>
  <c r="V26" i="1" s="1"/>
  <c r="T26" i="1"/>
  <c r="U25" i="1"/>
  <c r="T25" i="1"/>
  <c r="V25" i="1" s="1"/>
  <c r="W25" i="1" s="1"/>
  <c r="W24" i="1"/>
  <c r="V24" i="1"/>
  <c r="U24" i="1"/>
  <c r="T24" i="1"/>
  <c r="U23" i="1"/>
  <c r="T23" i="1"/>
  <c r="V23" i="1" s="1"/>
  <c r="W23" i="1" s="1"/>
  <c r="U22" i="1"/>
  <c r="T22" i="1"/>
  <c r="V22" i="1" s="1"/>
  <c r="W22" i="1" s="1"/>
  <c r="V21" i="1"/>
  <c r="W21" i="1" s="1"/>
  <c r="U21" i="1"/>
  <c r="T21" i="1"/>
  <c r="U20" i="1"/>
  <c r="T20" i="1"/>
  <c r="V20" i="1" s="1"/>
  <c r="W20" i="1" s="1"/>
  <c r="W19" i="1"/>
  <c r="V19" i="1"/>
  <c r="U19" i="1"/>
  <c r="T19" i="1"/>
  <c r="U18" i="1"/>
  <c r="T18" i="1"/>
  <c r="V18" i="1" s="1"/>
  <c r="W18" i="1" s="1"/>
  <c r="U17" i="1"/>
  <c r="T17" i="1"/>
  <c r="V17" i="1" s="1"/>
  <c r="W17" i="1" s="1"/>
  <c r="W16" i="1"/>
  <c r="V16" i="1"/>
  <c r="U16" i="1"/>
  <c r="T16" i="1"/>
  <c r="U15" i="1"/>
  <c r="T15" i="1"/>
  <c r="V15" i="1" s="1"/>
  <c r="W15" i="1" s="1"/>
  <c r="U14" i="1"/>
  <c r="T14" i="1"/>
  <c r="V14" i="1" s="1"/>
  <c r="W14" i="1" s="1"/>
  <c r="V13" i="1"/>
  <c r="W13" i="1" s="1"/>
  <c r="U13" i="1"/>
  <c r="T13" i="1"/>
  <c r="U12" i="1"/>
  <c r="T12" i="1"/>
  <c r="V12" i="1" s="1"/>
  <c r="W12" i="1" s="1"/>
  <c r="W11" i="1"/>
  <c r="V11" i="1"/>
  <c r="U11" i="1"/>
  <c r="T11" i="1"/>
  <c r="U10" i="1"/>
  <c r="T10" i="1"/>
  <c r="V10" i="1" s="1"/>
  <c r="W10" i="1" s="1"/>
  <c r="U9" i="1"/>
  <c r="T9" i="1"/>
  <c r="V9" i="1" s="1"/>
  <c r="W9" i="1" s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W8" i="1"/>
  <c r="V8" i="1"/>
  <c r="U8" i="1"/>
  <c r="T8" i="1"/>
  <c r="A8" i="1"/>
  <c r="U7" i="1"/>
  <c r="T7" i="1"/>
  <c r="V7" i="1" s="1"/>
  <c r="W7" i="1" s="1"/>
</calcChain>
</file>

<file path=xl/sharedStrings.xml><?xml version="1.0" encoding="utf-8"?>
<sst xmlns="http://schemas.openxmlformats.org/spreadsheetml/2006/main" count="797" uniqueCount="124">
  <si>
    <t>３　国立医薬品食品衛生研究所における検査</t>
  </si>
  <si>
    <t>NO</t>
    <phoneticPr fontId="5"/>
  </si>
  <si>
    <t>報告自治体</t>
    <rPh sb="0" eb="2">
      <t>ホウコク</t>
    </rPh>
    <rPh sb="2" eb="5">
      <t>ジチタイ</t>
    </rPh>
    <phoneticPr fontId="5"/>
  </si>
  <si>
    <t>実施主体</t>
    <rPh sb="0" eb="2">
      <t>ジッシ</t>
    </rPh>
    <phoneticPr fontId="5"/>
  </si>
  <si>
    <t>産地</t>
    <rPh sb="0" eb="2">
      <t>サンチ</t>
    </rPh>
    <phoneticPr fontId="5"/>
  </si>
  <si>
    <t>非流通品
／流通品</t>
    <rPh sb="0" eb="1">
      <t>ヒ</t>
    </rPh>
    <rPh sb="1" eb="3">
      <t>リュウツウ</t>
    </rPh>
    <rPh sb="3" eb="4">
      <t>ヒン</t>
    </rPh>
    <phoneticPr fontId="5"/>
  </si>
  <si>
    <t>食品
カテゴリ</t>
    <phoneticPr fontId="5"/>
  </si>
  <si>
    <t>品目</t>
    <rPh sb="0" eb="2">
      <t>ヒンモク</t>
    </rPh>
    <phoneticPr fontId="5"/>
  </si>
  <si>
    <t>検査</t>
    <phoneticPr fontId="5"/>
  </si>
  <si>
    <t>日時</t>
    <rPh sb="0" eb="2">
      <t>ニチジ</t>
    </rPh>
    <phoneticPr fontId="5"/>
  </si>
  <si>
    <t>結果（Bq/kg)</t>
    <rPh sb="0" eb="2">
      <t>ケッカ</t>
    </rPh>
    <phoneticPr fontId="5"/>
  </si>
  <si>
    <t>都道府県</t>
    <rPh sb="0" eb="4">
      <t>トドウフケン</t>
    </rPh>
    <phoneticPr fontId="5"/>
  </si>
  <si>
    <t>市町村</t>
    <rPh sb="0" eb="3">
      <t>シチョウソン</t>
    </rPh>
    <phoneticPr fontId="5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</si>
  <si>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5"/>
  </si>
  <si>
    <t>品目名</t>
    <rPh sb="2" eb="3">
      <t>メイ</t>
    </rPh>
    <phoneticPr fontId="5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</si>
  <si>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5"/>
  </si>
  <si>
    <t>検査機関</t>
    <phoneticPr fontId="5"/>
  </si>
  <si>
    <t>検査法</t>
    <rPh sb="0" eb="2">
      <t>ケンサ</t>
    </rPh>
    <rPh sb="2" eb="3">
      <t>ホウ</t>
    </rPh>
    <phoneticPr fontId="5"/>
  </si>
  <si>
    <t>採取日
（購入日)</t>
  </si>
  <si>
    <t>結果
判明日</t>
    <phoneticPr fontId="5"/>
  </si>
  <si>
    <t>入力用</t>
    <rPh sb="0" eb="3">
      <t>ニュウリョクヨウ</t>
    </rPh>
    <phoneticPr fontId="1"/>
  </si>
  <si>
    <t>Cs-134</t>
    <phoneticPr fontId="5"/>
  </si>
  <si>
    <t>Cs-137</t>
    <phoneticPr fontId="5"/>
  </si>
  <si>
    <t>Cs合計</t>
    <rPh sb="2" eb="4">
      <t>ゴウケイ</t>
    </rPh>
    <phoneticPr fontId="5"/>
  </si>
  <si>
    <t>基準超過</t>
    <rPh sb="0" eb="2">
      <t>キジュン</t>
    </rPh>
    <rPh sb="2" eb="4">
      <t>チョウカ</t>
    </rPh>
    <phoneticPr fontId="5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</si>
  <si>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5"/>
  </si>
  <si>
    <t>その他
（原木、菌床、
露地栽培、施設栽培等）</t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5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</si>
  <si>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</si>
  <si>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</si>
  <si>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</si>
  <si>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</si>
  <si>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―</t>
    <phoneticPr fontId="1"/>
  </si>
  <si>
    <t>国立医薬品食品衛生研究所</t>
    <rPh sb="0" eb="12">
      <t>コクリツイヤクヒンショクヒンエイセイケンキュウショ</t>
    </rPh>
    <phoneticPr fontId="1"/>
  </si>
  <si>
    <t>流通品</t>
    <rPh sb="0" eb="2">
      <t>リュウツウ</t>
    </rPh>
    <rPh sb="2" eb="3">
      <t>ヒン</t>
    </rPh>
    <phoneticPr fontId="7"/>
  </si>
  <si>
    <t>タラノメ</t>
  </si>
  <si>
    <t>天然</t>
    <rPh sb="0" eb="2">
      <t>テンネン</t>
    </rPh>
    <phoneticPr fontId="1"/>
  </si>
  <si>
    <t>制限なし</t>
    <rPh sb="0" eb="2">
      <t>セイゲン</t>
    </rPh>
    <phoneticPr fontId="7"/>
  </si>
  <si>
    <t>CsI</t>
  </si>
  <si>
    <t>-</t>
    <phoneticPr fontId="1"/>
  </si>
  <si>
    <t>&lt;25</t>
    <phoneticPr fontId="1"/>
  </si>
  <si>
    <t>タケノコ</t>
  </si>
  <si>
    <t>ワラビ</t>
  </si>
  <si>
    <t>クサソテツ</t>
    <phoneticPr fontId="1"/>
  </si>
  <si>
    <t>シイタケ</t>
  </si>
  <si>
    <t>栽培</t>
    <rPh sb="0" eb="2">
      <t>サイバイ</t>
    </rPh>
    <phoneticPr fontId="1"/>
  </si>
  <si>
    <t>原木</t>
    <rPh sb="0" eb="2">
      <t>ゲンボク</t>
    </rPh>
    <phoneticPr fontId="1"/>
  </si>
  <si>
    <t>Ge</t>
  </si>
  <si>
    <t>フキノトウ</t>
  </si>
  <si>
    <t>豚肉</t>
    <rPh sb="0" eb="2">
      <t>ブタニク</t>
    </rPh>
    <phoneticPr fontId="1"/>
  </si>
  <si>
    <t>農産物</t>
    <rPh sb="0" eb="3">
      <t>ノウサンブツ</t>
    </rPh>
    <phoneticPr fontId="5"/>
  </si>
  <si>
    <t>千葉県</t>
    <rPh sb="0" eb="3">
      <t>チバケン</t>
    </rPh>
    <phoneticPr fontId="6"/>
  </si>
  <si>
    <t>畜産物</t>
    <rPh sb="0" eb="3">
      <t>チクサンブツ</t>
    </rPh>
    <phoneticPr fontId="1"/>
  </si>
  <si>
    <t>トマト</t>
  </si>
  <si>
    <t>キュウリ</t>
  </si>
  <si>
    <t>御宿町</t>
    <rPh sb="0" eb="3">
      <t>オンジュクマチ</t>
    </rPh>
    <phoneticPr fontId="1"/>
  </si>
  <si>
    <t>野生鳥獣肉</t>
    <rPh sb="0" eb="5">
      <t>ヤセイチョウジュウニク</t>
    </rPh>
    <phoneticPr fontId="5"/>
  </si>
  <si>
    <t>イノシシ肉</t>
    <rPh sb="4" eb="5">
      <t>ニク</t>
    </rPh>
    <phoneticPr fontId="1"/>
  </si>
  <si>
    <t>野生</t>
    <rPh sb="0" eb="2">
      <t>ヤセイ</t>
    </rPh>
    <phoneticPr fontId="1"/>
  </si>
  <si>
    <t>いすみ市</t>
    <rPh sb="3" eb="4">
      <t>シ</t>
    </rPh>
    <phoneticPr fontId="1"/>
  </si>
  <si>
    <t>市原市</t>
    <rPh sb="0" eb="3">
      <t>イチハラシ</t>
    </rPh>
    <phoneticPr fontId="1"/>
  </si>
  <si>
    <t>種類：モウソウチク</t>
    <rPh sb="0" eb="2">
      <t>シュルイ</t>
    </rPh>
    <phoneticPr fontId="1"/>
  </si>
  <si>
    <t>袖ケ浦市</t>
    <rPh sb="0" eb="4">
      <t>ソデガウラシ</t>
    </rPh>
    <phoneticPr fontId="1"/>
  </si>
  <si>
    <t>根形</t>
    <rPh sb="0" eb="2">
      <t>ネガタ</t>
    </rPh>
    <phoneticPr fontId="1"/>
  </si>
  <si>
    <t>君津市</t>
    <rPh sb="0" eb="3">
      <t>キミツシ</t>
    </rPh>
    <phoneticPr fontId="1"/>
  </si>
  <si>
    <t>小櫃</t>
    <rPh sb="0" eb="2">
      <t>オビツ</t>
    </rPh>
    <phoneticPr fontId="1"/>
  </si>
  <si>
    <t>東金市</t>
    <rPh sb="0" eb="3">
      <t>トウガネシ</t>
    </rPh>
    <phoneticPr fontId="1"/>
  </si>
  <si>
    <t>大多喜町</t>
    <rPh sb="0" eb="4">
      <t>オオタキマチ</t>
    </rPh>
    <phoneticPr fontId="1"/>
  </si>
  <si>
    <t>長柄町</t>
    <rPh sb="0" eb="3">
      <t>ナガラマチ</t>
    </rPh>
    <phoneticPr fontId="1"/>
  </si>
  <si>
    <t>睦沢町</t>
    <rPh sb="0" eb="3">
      <t>ムツザワマチ</t>
    </rPh>
    <phoneticPr fontId="1"/>
  </si>
  <si>
    <t>茂原市</t>
    <rPh sb="0" eb="3">
      <t>モバラシ</t>
    </rPh>
    <phoneticPr fontId="1"/>
  </si>
  <si>
    <t>コマツナ</t>
  </si>
  <si>
    <t>一宮町</t>
    <rPh sb="0" eb="3">
      <t>イチノミヤマチ</t>
    </rPh>
    <phoneticPr fontId="1"/>
  </si>
  <si>
    <t>新潟県</t>
    <rPh sb="0" eb="3">
      <t>ニイガタケン</t>
    </rPh>
    <phoneticPr fontId="6"/>
  </si>
  <si>
    <t>コシアブラ</t>
  </si>
  <si>
    <t>山形県</t>
    <rPh sb="0" eb="3">
      <t>ヤマガタケン</t>
    </rPh>
    <phoneticPr fontId="6"/>
  </si>
  <si>
    <t>南陽市</t>
    <rPh sb="0" eb="3">
      <t>ナンヨウシ</t>
    </rPh>
    <phoneticPr fontId="1"/>
  </si>
  <si>
    <t>&lt;5.5579</t>
  </si>
  <si>
    <t>&lt;4.5353</t>
  </si>
  <si>
    <t>&lt;10.0932</t>
  </si>
  <si>
    <t>庄内</t>
    <rPh sb="0" eb="2">
      <t>ショウナイ</t>
    </rPh>
    <phoneticPr fontId="1"/>
  </si>
  <si>
    <t>高畠町</t>
    <rPh sb="0" eb="3">
      <t>タカハタマチ</t>
    </rPh>
    <phoneticPr fontId="1"/>
  </si>
  <si>
    <t>宮城県</t>
    <rPh sb="0" eb="3">
      <t>ミヤギケン</t>
    </rPh>
    <phoneticPr fontId="6"/>
  </si>
  <si>
    <t>名取市</t>
    <rPh sb="0" eb="3">
      <t>ナトリシ</t>
    </rPh>
    <phoneticPr fontId="1"/>
  </si>
  <si>
    <t>村田町</t>
    <rPh sb="0" eb="3">
      <t>ムラタマチ</t>
    </rPh>
    <phoneticPr fontId="1"/>
  </si>
  <si>
    <t>太白区</t>
    <rPh sb="0" eb="3">
      <t>タイハクク</t>
    </rPh>
    <phoneticPr fontId="1"/>
  </si>
  <si>
    <t>白石</t>
    <rPh sb="0" eb="2">
      <t>シライシ</t>
    </rPh>
    <phoneticPr fontId="1"/>
  </si>
  <si>
    <t>山梨県</t>
    <rPh sb="0" eb="3">
      <t>ヤマナシケン</t>
    </rPh>
    <phoneticPr fontId="6"/>
  </si>
  <si>
    <t>甲府市</t>
    <rPh sb="0" eb="3">
      <t>コウフシ</t>
    </rPh>
    <phoneticPr fontId="1"/>
  </si>
  <si>
    <t>上九</t>
    <rPh sb="0" eb="2">
      <t>カミク</t>
    </rPh>
    <phoneticPr fontId="1"/>
  </si>
  <si>
    <t>北杜市</t>
    <rPh sb="0" eb="3">
      <t>ホクトシ</t>
    </rPh>
    <phoneticPr fontId="1"/>
  </si>
  <si>
    <t>ウド</t>
  </si>
  <si>
    <t>明野町</t>
    <rPh sb="0" eb="3">
      <t>アケノマチ</t>
    </rPh>
    <phoneticPr fontId="1"/>
  </si>
  <si>
    <t>甲州市</t>
    <rPh sb="0" eb="3">
      <t>コウシュウシ</t>
    </rPh>
    <phoneticPr fontId="1"/>
  </si>
  <si>
    <t>勝沼町</t>
    <rPh sb="0" eb="2">
      <t>カツヌマ</t>
    </rPh>
    <rPh sb="2" eb="3">
      <t>チョウ</t>
    </rPh>
    <phoneticPr fontId="1"/>
  </si>
  <si>
    <t>菌床</t>
    <rPh sb="0" eb="2">
      <t>キンショウ</t>
    </rPh>
    <phoneticPr fontId="1"/>
  </si>
  <si>
    <t>登米市</t>
    <rPh sb="0" eb="3">
      <t>トメシ</t>
    </rPh>
    <phoneticPr fontId="1"/>
  </si>
  <si>
    <t>金山町</t>
    <rPh sb="0" eb="3">
      <t>カナヤママチ</t>
    </rPh>
    <phoneticPr fontId="1"/>
  </si>
  <si>
    <t>&lt;3.3973</t>
  </si>
  <si>
    <t>&lt;4.4561</t>
  </si>
  <si>
    <t>&lt;7.8534</t>
  </si>
  <si>
    <t>&lt;3.3470</t>
  </si>
  <si>
    <t>山形市</t>
    <rPh sb="0" eb="3">
      <t>ヤマガタシ</t>
    </rPh>
    <phoneticPr fontId="1"/>
  </si>
  <si>
    <t>長谷堂</t>
    <rPh sb="0" eb="3">
      <t>ハセドウ</t>
    </rPh>
    <phoneticPr fontId="1"/>
  </si>
  <si>
    <t>大江町</t>
    <rPh sb="0" eb="3">
      <t>オオエマチ</t>
    </rPh>
    <phoneticPr fontId="1"/>
  </si>
  <si>
    <t>寒河江市</t>
    <rPh sb="0" eb="4">
      <t>サガエシ</t>
    </rPh>
    <phoneticPr fontId="1"/>
  </si>
  <si>
    <t>西川町</t>
    <rPh sb="0" eb="3">
      <t>ニシカワマチ</t>
    </rPh>
    <phoneticPr fontId="1"/>
  </si>
  <si>
    <t>村山市</t>
    <rPh sb="0" eb="3">
      <t>ムラヤマシ</t>
    </rPh>
    <phoneticPr fontId="1"/>
  </si>
  <si>
    <t>加美町</t>
    <rPh sb="0" eb="3">
      <t>カミチョウ</t>
    </rPh>
    <phoneticPr fontId="1"/>
  </si>
  <si>
    <t>中新田</t>
    <rPh sb="0" eb="3">
      <t>ナカニイダ</t>
    </rPh>
    <phoneticPr fontId="1"/>
  </si>
  <si>
    <t>山辺町</t>
    <rPh sb="0" eb="3">
      <t>ヤマノベマチ</t>
    </rPh>
    <phoneticPr fontId="1"/>
  </si>
  <si>
    <t>種類：ネマガリタケ</t>
    <rPh sb="0" eb="2">
      <t>シュルイ</t>
    </rPh>
    <phoneticPr fontId="1"/>
  </si>
  <si>
    <t>&lt;3.7558</t>
  </si>
  <si>
    <t>&lt;3.7321</t>
  </si>
  <si>
    <t>&lt;7.4879</t>
  </si>
  <si>
    <t>牛乳・乳児用食品</t>
    <rPh sb="0" eb="2">
      <t>ギュウニュウ</t>
    </rPh>
    <rPh sb="3" eb="6">
      <t>ニュウジヨウ</t>
    </rPh>
    <rPh sb="6" eb="8">
      <t>ショクヒン</t>
    </rPh>
    <phoneticPr fontId="5"/>
  </si>
  <si>
    <t>調製粉乳</t>
    <rPh sb="0" eb="2">
      <t>チョウセイ</t>
    </rPh>
    <rPh sb="2" eb="4">
      <t>フンニュウ</t>
    </rPh>
    <phoneticPr fontId="1"/>
  </si>
  <si>
    <t>―</t>
  </si>
  <si>
    <t>&lt;0.82733</t>
  </si>
  <si>
    <t>&lt;0.67737</t>
  </si>
  <si>
    <t>&lt;1.5047</t>
  </si>
  <si>
    <t>ベビーフード</t>
    <phoneticPr fontId="1"/>
  </si>
  <si>
    <t>&lt;0.49889</t>
  </si>
  <si>
    <t>&lt;0.52618</t>
  </si>
  <si>
    <t>&lt;1.02507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</si>
</sst>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10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b/>
      <sz val="11"/>
      <name val="游ゴシック"/>
      <family val="3"/>
      <charset val="128"/>
    </font>
    <font>
      <sz val="11"/>
      <name val="游ゴシック"/>
      <family val="3"/>
      <charset val="128"/>
    </font>
    <font>
      <b/>
      <sz val="14"/>
      <name val="游ゴシック"/>
      <family val="3"/>
      <charset val="128"/>
    </font>
    <font>
      <sz val="6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4"/>
      <color theme="1"/>
      <name val="游ゴシック"/>
      <family val="2"/>
      <charset val="128"/>
      <scheme val="minor"/>
    </font>
    <font>
      <sz val="10"/>
      <name val="游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176" fontId="2" fillId="2" borderId="0" xfId="0" applyNumberFormat="1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176" fontId="3" fillId="2" borderId="0" xfId="0" applyNumberFormat="1" applyFont="1" applyFill="1" applyAlignment="1">
      <alignment horizontal="center" vertical="center" wrapText="1"/>
    </xf>
    <xf numFmtId="0" fontId="8" fillId="0" borderId="0" xfId="0" applyFont="1"/>
    <xf numFmtId="0" fontId="4" fillId="2" borderId="0" xfId="0" applyFont="1" applyFill="1" applyAlignment="1">
      <alignment vertical="center"/>
    </xf>
    <xf numFmtId="0" fontId="3" fillId="2" borderId="44" xfId="0" applyFont="1" applyFill="1" applyBorder="1" applyAlignment="1">
      <alignment horizontal="center" vertical="center" wrapText="1"/>
    </xf>
    <xf numFmtId="0" fontId="3" fillId="2" borderId="45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176" fontId="2" fillId="2" borderId="9" xfId="0" applyNumberFormat="1" applyFont="1" applyFill="1" applyBorder="1" applyAlignment="1">
      <alignment horizontal="center" vertical="center" wrapText="1"/>
    </xf>
    <xf numFmtId="176" fontId="2" fillId="2" borderId="10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vertical="center"/>
    </xf>
    <xf numFmtId="0" fontId="2" fillId="2" borderId="17" xfId="0" applyFont="1" applyFill="1" applyBorder="1" applyAlignment="1">
      <alignment vertical="center" wrapText="1"/>
    </xf>
    <xf numFmtId="0" fontId="3" fillId="2" borderId="13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176" fontId="3" fillId="2" borderId="18" xfId="0" applyNumberFormat="1" applyFont="1" applyFill="1" applyBorder="1" applyAlignment="1">
      <alignment horizontal="center" vertical="center" wrapText="1"/>
    </xf>
    <xf numFmtId="176" fontId="3" fillId="2" borderId="13" xfId="0" applyNumberFormat="1" applyFont="1" applyFill="1" applyBorder="1" applyAlignment="1">
      <alignment horizontal="center" vertical="center" wrapText="1"/>
    </xf>
    <xf numFmtId="176" fontId="3" fillId="2" borderId="19" xfId="0" applyNumberFormat="1" applyFont="1" applyFill="1" applyBorder="1" applyAlignment="1">
      <alignment horizontal="center" vertical="center" wrapText="1"/>
    </xf>
    <xf numFmtId="176" fontId="3" fillId="2" borderId="20" xfId="0" applyNumberFormat="1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176" fontId="3" fillId="2" borderId="15" xfId="0" applyNumberFormat="1" applyFont="1" applyFill="1" applyBorder="1" applyAlignment="1">
      <alignment horizontal="center" vertical="center" wrapText="1"/>
    </xf>
    <xf numFmtId="176" fontId="3" fillId="2" borderId="23" xfId="0" applyNumberFormat="1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left" vertical="center" wrapText="1"/>
    </xf>
    <xf numFmtId="0" fontId="3" fillId="2" borderId="20" xfId="0" applyFont="1" applyFill="1" applyBorder="1" applyAlignment="1">
      <alignment horizontal="left" vertical="center" wrapText="1"/>
    </xf>
    <xf numFmtId="0" fontId="3" fillId="2" borderId="25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 wrapText="1"/>
    </xf>
    <xf numFmtId="176" fontId="3" fillId="2" borderId="31" xfId="0" applyNumberFormat="1" applyFont="1" applyFill="1" applyBorder="1" applyAlignment="1">
      <alignment horizontal="center" vertical="center" wrapText="1"/>
    </xf>
    <xf numFmtId="176" fontId="3" fillId="2" borderId="27" xfId="0" applyNumberFormat="1" applyFont="1" applyFill="1" applyBorder="1" applyAlignment="1">
      <alignment horizontal="center" vertical="center" wrapText="1"/>
    </xf>
    <xf numFmtId="0" fontId="3" fillId="2" borderId="33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176" fontId="3" fillId="2" borderId="34" xfId="0" applyNumberFormat="1" applyFont="1" applyFill="1" applyBorder="1" applyAlignment="1">
      <alignment horizontal="center" vertical="center" wrapText="1"/>
    </xf>
    <xf numFmtId="0" fontId="3" fillId="3" borderId="26" xfId="0" applyFont="1" applyFill="1" applyBorder="1" applyAlignment="1">
      <alignment horizontal="center" vertical="center" wrapText="1"/>
    </xf>
    <xf numFmtId="0" fontId="3" fillId="3" borderId="29" xfId="0" applyFont="1" applyFill="1" applyBorder="1" applyAlignment="1">
      <alignment horizontal="center" vertical="center" wrapText="1"/>
    </xf>
    <xf numFmtId="0" fontId="9" fillId="2" borderId="27" xfId="0" applyFont="1" applyFill="1" applyBorder="1" applyAlignment="1">
      <alignment horizontal="center" vertical="center" wrapText="1"/>
    </xf>
    <xf numFmtId="0" fontId="3" fillId="2" borderId="35" xfId="0" applyFont="1" applyFill="1" applyBorder="1" applyAlignment="1">
      <alignment horizontal="center" vertical="center"/>
    </xf>
    <xf numFmtId="0" fontId="3" fillId="2" borderId="36" xfId="0" applyFont="1" applyFill="1" applyBorder="1" applyAlignment="1">
      <alignment horizontal="center" vertical="center"/>
    </xf>
    <xf numFmtId="0" fontId="3" fillId="2" borderId="37" xfId="0" applyFont="1" applyFill="1" applyBorder="1" applyAlignment="1">
      <alignment horizontal="center" vertical="center"/>
    </xf>
    <xf numFmtId="0" fontId="3" fillId="2" borderId="38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3" fillId="2" borderId="39" xfId="0" applyFont="1" applyFill="1" applyBorder="1" applyAlignment="1">
      <alignment horizontal="center" vertical="center"/>
    </xf>
    <xf numFmtId="57" fontId="3" fillId="2" borderId="36" xfId="0" applyNumberFormat="1" applyFont="1" applyFill="1" applyBorder="1" applyAlignment="1">
      <alignment horizontal="center" vertical="center"/>
    </xf>
    <xf numFmtId="176" fontId="3" fillId="0" borderId="37" xfId="0" applyNumberFormat="1" applyFont="1" applyBorder="1" applyAlignment="1">
      <alignment horizontal="center" vertical="center"/>
    </xf>
    <xf numFmtId="176" fontId="3" fillId="2" borderId="40" xfId="0" applyNumberFormat="1" applyFont="1" applyFill="1" applyBorder="1" applyAlignment="1">
      <alignment horizontal="center" vertical="center"/>
    </xf>
    <xf numFmtId="0" fontId="3" fillId="2" borderId="41" xfId="0" applyFont="1" applyFill="1" applyBorder="1" applyAlignment="1">
      <alignment horizontal="center" vertical="center"/>
    </xf>
    <xf numFmtId="0" fontId="3" fillId="2" borderId="40" xfId="0" applyFont="1" applyFill="1" applyBorder="1" applyAlignment="1">
      <alignment horizontal="center" vertical="center"/>
    </xf>
    <xf numFmtId="0" fontId="3" fillId="3" borderId="35" xfId="0" applyFont="1" applyFill="1" applyBorder="1" applyAlignment="1">
      <alignment horizontal="center" vertical="center"/>
    </xf>
    <xf numFmtId="0" fontId="3" fillId="3" borderId="42" xfId="0" applyFont="1" applyFill="1" applyBorder="1" applyAlignment="1">
      <alignment horizontal="center" vertical="center"/>
    </xf>
    <xf numFmtId="176" fontId="3" fillId="2" borderId="41" xfId="0" applyNumberFormat="1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43" xfId="0" applyFont="1" applyFill="1" applyBorder="1" applyAlignment="1">
      <alignment horizontal="center" vertical="center"/>
    </xf>
    <xf numFmtId="176" fontId="3" fillId="2" borderId="37" xfId="0" applyNumberFormat="1" applyFont="1" applyFill="1" applyBorder="1" applyAlignment="1">
      <alignment horizontal="center" vertical="center"/>
    </xf>
    <xf numFmtId="0" fontId="3" fillId="2" borderId="46" xfId="0" applyFont="1" applyFill="1" applyBorder="1" applyAlignment="1">
      <alignment horizontal="center" vertical="center"/>
    </xf>
    <xf numFmtId="176" fontId="3" fillId="2" borderId="0" xfId="0" applyNumberFormat="1" applyFont="1" applyFill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3" fillId="2" borderId="42" xfId="0" applyFont="1" applyFill="1" applyBorder="1" applyAlignment="1">
      <alignment horizontal="center" vertical="center"/>
    </xf>
    <xf numFmtId="176" fontId="3" fillId="2" borderId="47" xfId="0" applyNumberFormat="1" applyFont="1" applyFill="1" applyBorder="1" applyAlignment="1">
      <alignment horizontal="center" vertical="center"/>
    </xf>
    <xf numFmtId="176" fontId="3" fillId="2" borderId="43" xfId="0" applyNumberFormat="1" applyFont="1" applyFill="1" applyBorder="1" applyAlignment="1">
      <alignment horizontal="center" vertical="center"/>
    </xf>
  </cellXfs>
  <cellStyles count="1">
    <cellStyle name="標準" xfId="0" builtinId="0"/>
  </cellStyles>
  <dxfs count="3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54"/>
  <sheetViews>
    <sheetView tabSelected="1" workbookViewId="0">
      <selection activeCell="A2" sqref="A2"/>
    </sheetView>
  </sheetViews>
  <sheetFormatPr defaultColWidth="9" defaultRowHeight="18.75"/>
  <cols>
    <col min="1" max="1" width="8.625" style="4" customWidth="1"/>
    <col min="2" max="2" width="10.625" style="6" customWidth="1"/>
    <col min="3" max="3" width="26" style="7" bestFit="1" customWidth="1"/>
    <col min="4" max="4" width="10.625" style="6" customWidth="1"/>
    <col min="5" max="5" width="13.875" style="6" customWidth="1"/>
    <col min="6" max="6" width="26" style="7" bestFit="1" customWidth="1"/>
    <col min="7" max="8" width="17.625" style="7" bestFit="1" customWidth="1"/>
    <col min="9" max="9" width="19.375" style="6" customWidth="1"/>
    <col min="10" max="10" width="39.625" style="7" bestFit="1" customWidth="1"/>
    <col min="11" max="11" width="26.625" style="6" customWidth="1"/>
    <col min="12" max="12" width="28" style="7" bestFit="1" customWidth="1"/>
    <col min="13" max="13" width="26" style="7" bestFit="1" customWidth="1"/>
    <col min="14" max="14" width="10.625" style="6" customWidth="1"/>
    <col min="15" max="16" width="10.625" style="8" customWidth="1"/>
    <col min="17" max="18" width="12.625" style="6" customWidth="1"/>
    <col min="19" max="19" width="12.625" style="8" customWidth="1"/>
    <col min="20" max="22" width="10.625" style="6" customWidth="1"/>
    <col min="23" max="23" width="10.625" style="4" customWidth="1"/>
    <col min="24" max="24" width="13.5" style="4" customWidth="1"/>
    <col min="25" max="16384" width="9" style="4"/>
  </cols>
  <sheetData>
    <row r="1" spans="1:24" ht="24">
      <c r="A1" s="9" t="s">
        <v>0</v>
      </c>
      <c r="B1" s="1"/>
      <c r="C1" s="1"/>
      <c r="D1" s="2"/>
      <c r="E1" s="1"/>
      <c r="F1" s="1"/>
      <c r="G1" s="1"/>
      <c r="H1" s="1"/>
      <c r="I1" s="1"/>
      <c r="J1" s="1"/>
      <c r="K1" s="1"/>
      <c r="L1" s="2"/>
      <c r="M1" s="1"/>
      <c r="N1" s="1"/>
      <c r="O1" s="3"/>
      <c r="P1" s="3"/>
      <c r="Q1" s="1"/>
      <c r="R1" s="1"/>
      <c r="S1" s="3"/>
      <c r="T1" s="1"/>
      <c r="U1" s="1"/>
      <c r="V1" s="4"/>
    </row>
    <row r="2" spans="1:24" ht="24.75" thickBot="1">
      <c r="A2" s="10"/>
      <c r="B2" s="1"/>
      <c r="C2" s="1"/>
      <c r="D2" s="2"/>
      <c r="E2" s="1"/>
      <c r="F2" s="1"/>
      <c r="G2" s="1"/>
      <c r="H2" s="1"/>
      <c r="I2" s="1"/>
      <c r="J2" s="1"/>
      <c r="K2" s="1"/>
      <c r="L2" s="2"/>
      <c r="M2" s="1"/>
      <c r="N2" s="1"/>
      <c r="O2" s="3"/>
      <c r="P2" s="3"/>
      <c r="Q2" s="1"/>
      <c r="R2" s="1"/>
      <c r="S2" s="3"/>
      <c r="T2" s="1"/>
      <c r="U2" s="1"/>
      <c r="V2" s="4"/>
    </row>
    <row r="3" spans="1:24" ht="13.5" customHeight="1">
      <c r="A3" s="11" t="s">
        <v>1</v>
      </c>
      <c r="B3" s="11" t="s">
        <v>2</v>
      </c>
      <c r="C3" s="12" t="s">
        <v>3</v>
      </c>
      <c r="D3" s="13" t="s">
        <v>4</v>
      </c>
      <c r="E3" s="14"/>
      <c r="F3" s="15"/>
      <c r="G3" s="16" t="s">
        <v>5</v>
      </c>
      <c r="H3" s="17" t="s">
        <v>6</v>
      </c>
      <c r="I3" s="18" t="s">
        <v>7</v>
      </c>
      <c r="J3" s="14"/>
      <c r="K3" s="14"/>
      <c r="L3" s="15"/>
      <c r="M3" s="13" t="s">
        <v>8</v>
      </c>
      <c r="N3" s="15"/>
      <c r="O3" s="19" t="s">
        <v>9</v>
      </c>
      <c r="P3" s="20"/>
      <c r="Q3" s="13" t="s">
        <v>10</v>
      </c>
      <c r="R3" s="14"/>
      <c r="S3" s="14"/>
      <c r="T3" s="14"/>
      <c r="U3" s="14"/>
      <c r="V3" s="14"/>
      <c r="W3" s="15"/>
    </row>
    <row r="4" spans="1:24">
      <c r="A4" s="21"/>
      <c r="B4" s="21"/>
      <c r="C4" s="22"/>
      <c r="D4" s="23" t="s">
        <v>11</v>
      </c>
      <c r="E4" s="24" t="s">
        <v>12</v>
      </c>
      <c r="F4" s="25" t="s">
        <v>13</v>
      </c>
      <c r="G4" s="26"/>
      <c r="H4" s="27"/>
      <c r="I4" s="24" t="s">
        <v>14</v>
      </c>
      <c r="J4" s="28"/>
      <c r="K4" s="29"/>
      <c r="L4" s="30" t="s">
        <v>15</v>
      </c>
      <c r="M4" s="31" t="s">
        <v>16</v>
      </c>
      <c r="N4" s="25" t="s">
        <v>17</v>
      </c>
      <c r="O4" s="32" t="s">
        <v>18</v>
      </c>
      <c r="P4" s="33" t="s">
        <v>19</v>
      </c>
      <c r="Q4" s="34" t="s">
        <v>20</v>
      </c>
      <c r="R4" s="35"/>
      <c r="S4" s="35"/>
      <c r="T4" s="36" t="s">
        <v>21</v>
      </c>
      <c r="U4" s="37" t="s">
        <v>22</v>
      </c>
      <c r="V4" s="37" t="s">
        <v>23</v>
      </c>
      <c r="W4" s="38" t="s">
        <v>24</v>
      </c>
    </row>
    <row r="5" spans="1:24" ht="110.1" customHeight="1">
      <c r="A5" s="21"/>
      <c r="B5" s="21"/>
      <c r="C5" s="22"/>
      <c r="D5" s="39"/>
      <c r="E5" s="40"/>
      <c r="F5" s="22"/>
      <c r="G5" s="26"/>
      <c r="H5" s="27"/>
      <c r="I5" s="40"/>
      <c r="J5" s="41" t="s">
        <v>25</v>
      </c>
      <c r="K5" s="41" t="s">
        <v>26</v>
      </c>
      <c r="L5" s="22"/>
      <c r="M5" s="42"/>
      <c r="N5" s="43"/>
      <c r="O5" s="44"/>
      <c r="P5" s="45"/>
      <c r="Q5" s="46" t="s">
        <v>27</v>
      </c>
      <c r="R5" s="47"/>
      <c r="S5" s="48"/>
      <c r="T5" s="49"/>
      <c r="U5" s="50"/>
      <c r="V5" s="50"/>
      <c r="W5" s="51"/>
    </row>
    <row r="6" spans="1:24" ht="18.75" customHeight="1" thickBot="1">
      <c r="A6" s="52"/>
      <c r="B6" s="52"/>
      <c r="C6" s="53"/>
      <c r="D6" s="54"/>
      <c r="E6" s="55"/>
      <c r="F6" s="53"/>
      <c r="G6" s="56"/>
      <c r="H6" s="57"/>
      <c r="I6" s="55"/>
      <c r="J6" s="58"/>
      <c r="K6" s="59"/>
      <c r="L6" s="53"/>
      <c r="M6" s="60"/>
      <c r="N6" s="61"/>
      <c r="O6" s="62"/>
      <c r="P6" s="63"/>
      <c r="Q6" s="64" t="s">
        <v>28</v>
      </c>
      <c r="R6" s="65" t="s">
        <v>29</v>
      </c>
      <c r="S6" s="66" t="s">
        <v>30</v>
      </c>
      <c r="T6" s="67"/>
      <c r="U6" s="68"/>
      <c r="V6" s="68"/>
      <c r="W6" s="69"/>
      <c r="X6" s="5"/>
    </row>
    <row r="7" spans="1:24" ht="19.5" thickTop="1">
      <c r="A7" s="70">
        <v>1</v>
      </c>
      <c r="B7" s="70" t="s">
        <v>31</v>
      </c>
      <c r="C7" s="71" t="s">
        <v>32</v>
      </c>
      <c r="D7" s="72" t="s">
        <v>50</v>
      </c>
      <c r="E7" s="70" t="s">
        <v>54</v>
      </c>
      <c r="F7" s="70" t="s">
        <v>31</v>
      </c>
      <c r="G7" s="73" t="s">
        <v>33</v>
      </c>
      <c r="H7" s="72" t="s">
        <v>55</v>
      </c>
      <c r="I7" s="74" t="s">
        <v>56</v>
      </c>
      <c r="J7" s="70" t="s">
        <v>57</v>
      </c>
      <c r="K7" s="70" t="s">
        <v>31</v>
      </c>
      <c r="L7" s="75" t="s">
        <v>36</v>
      </c>
      <c r="M7" s="70" t="s">
        <v>32</v>
      </c>
      <c r="N7" s="76" t="s">
        <v>37</v>
      </c>
      <c r="O7" s="77">
        <v>46125</v>
      </c>
      <c r="P7" s="78">
        <v>46129</v>
      </c>
      <c r="Q7" s="79" t="s">
        <v>38</v>
      </c>
      <c r="R7" s="70" t="s">
        <v>38</v>
      </c>
      <c r="S7" s="80" t="s">
        <v>39</v>
      </c>
      <c r="T7" s="81" t="str">
        <f t="shared" ref="T7:U18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-</v>
      </c>
      <c r="U7" s="81" t="str">
        <f t="shared" si="0"/>
        <v>-</v>
      </c>
      <c r="V7" s="82" t="str">
        <f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&lt;25</v>
      </c>
      <c r="W7" s="75" t="str">
        <f t="shared" ref="W7:W30" si="1">IF(ISERROR(V7*1),"",IF(AND(H7="飲料水",V7&gt;=11),"○",IF(AND(H7="牛乳・乳児用食品",V7&gt;=51),"○",IF(AND(H7&lt;&gt;"",V7&gt;=110),"○",""))))</f>
        <v/>
      </c>
    </row>
    <row r="8" spans="1:24">
      <c r="A8" s="74">
        <f>A7+1</f>
        <v>2</v>
      </c>
      <c r="B8" s="70" t="s">
        <v>31</v>
      </c>
      <c r="C8" s="71" t="s">
        <v>32</v>
      </c>
      <c r="D8" s="72" t="s">
        <v>50</v>
      </c>
      <c r="E8" s="70" t="s">
        <v>58</v>
      </c>
      <c r="F8" s="70" t="s">
        <v>31</v>
      </c>
      <c r="G8" s="73" t="s">
        <v>33</v>
      </c>
      <c r="H8" s="72" t="s">
        <v>49</v>
      </c>
      <c r="I8" s="74" t="s">
        <v>40</v>
      </c>
      <c r="J8" s="70" t="s">
        <v>35</v>
      </c>
      <c r="K8" s="70" t="s">
        <v>31</v>
      </c>
      <c r="L8" s="75" t="s">
        <v>36</v>
      </c>
      <c r="M8" s="70" t="s">
        <v>32</v>
      </c>
      <c r="N8" s="76" t="s">
        <v>37</v>
      </c>
      <c r="O8" s="77">
        <v>46125</v>
      </c>
      <c r="P8" s="78">
        <v>46129</v>
      </c>
      <c r="Q8" s="79" t="s">
        <v>38</v>
      </c>
      <c r="R8" s="70" t="s">
        <v>38</v>
      </c>
      <c r="S8" s="80" t="s">
        <v>39</v>
      </c>
      <c r="T8" s="81" t="str">
        <f t="shared" si="0"/>
        <v>-</v>
      </c>
      <c r="U8" s="81" t="str">
        <f t="shared" si="0"/>
        <v>-</v>
      </c>
      <c r="V8" s="82" t="str">
        <f>IFERROR(IF(AND(T8="",U8=""),"",IF(AND(T8="-",U8="-"),IF(S8="","Cs合計を入力してください",S8),IF(NOT(ISERROR(T8*1+U8*1)),ROUND(T8+U8, 1-INT(LOG(ABS(T8+U8)))),IF(NOT(ISERROR(T8*1)),ROUND(T8, 1-INT(LOG(ABS(T8)))),IF(NOT(ISERROR(U8*1)),ROUND(U8, 1-INT(LOG(ABS(U8)))),IF(ISERROR(T8*1+U8*1),"&lt;"&amp;ROUND(IF(T8="-",0,SUBSTITUTE(T8,"&lt;",""))*1+IF(U8="-",0,SUBSTITUTE(U8,"&lt;",""))*1,1-INT(LOG(ABS(IF(T8="-",0,SUBSTITUTE(T8,"&lt;",""))*1+IF(U8="-",0,SUBSTITUTE(U8,"&lt;",""))*1)))))))))),"入力形式が間違っています")</f>
        <v>&lt;25</v>
      </c>
      <c r="W8" s="75" t="str">
        <f t="shared" si="1"/>
        <v/>
      </c>
    </row>
    <row r="9" spans="1:24">
      <c r="A9" s="74">
        <f t="shared" ref="A9:A54" si="2">A8+1</f>
        <v>3</v>
      </c>
      <c r="B9" s="70" t="s">
        <v>31</v>
      </c>
      <c r="C9" s="71" t="s">
        <v>32</v>
      </c>
      <c r="D9" s="72" t="s">
        <v>50</v>
      </c>
      <c r="E9" s="70" t="s">
        <v>31</v>
      </c>
      <c r="F9" s="70" t="s">
        <v>31</v>
      </c>
      <c r="G9" s="73" t="s">
        <v>33</v>
      </c>
      <c r="H9" s="72" t="s">
        <v>49</v>
      </c>
      <c r="I9" s="74" t="s">
        <v>34</v>
      </c>
      <c r="J9" s="70" t="s">
        <v>35</v>
      </c>
      <c r="K9" s="70" t="s">
        <v>31</v>
      </c>
      <c r="L9" s="75" t="s">
        <v>36</v>
      </c>
      <c r="M9" s="70" t="s">
        <v>32</v>
      </c>
      <c r="N9" s="76" t="s">
        <v>37</v>
      </c>
      <c r="O9" s="77">
        <v>46125</v>
      </c>
      <c r="P9" s="78">
        <v>46129</v>
      </c>
      <c r="Q9" s="79" t="s">
        <v>38</v>
      </c>
      <c r="R9" s="70" t="s">
        <v>38</v>
      </c>
      <c r="S9" s="80" t="s">
        <v>39</v>
      </c>
      <c r="T9" s="81" t="str">
        <f t="shared" si="0"/>
        <v>-</v>
      </c>
      <c r="U9" s="81" t="str">
        <f t="shared" si="0"/>
        <v>-</v>
      </c>
      <c r="V9" s="82" t="str">
        <f>IFERROR(IF(AND(T9="",U9=""),"",IF(AND(T9="-",U9="-"),IF(S9="","Cs合計を入力してください",S9),IF(NOT(ISERROR(T9*1+U9*1)),ROUND(T9+U9, 1-INT(LOG(ABS(T9+U9)))),IF(NOT(ISERROR(T9*1)),ROUND(T9, 1-INT(LOG(ABS(T9)))),IF(NOT(ISERROR(U9*1)),ROUND(U9, 1-INT(LOG(ABS(U9)))),IF(ISERROR(T9*1+U9*1),"&lt;"&amp;ROUND(IF(T9="-",0,SUBSTITUTE(T9,"&lt;",""))*1+IF(U9="-",0,SUBSTITUTE(U9,"&lt;",""))*1,1-INT(LOG(ABS(IF(T9="-",0,SUBSTITUTE(T9,"&lt;",""))*1+IF(U9="-",0,SUBSTITUTE(U9,"&lt;",""))*1)))))))))),"入力形式が間違っています")</f>
        <v>&lt;25</v>
      </c>
      <c r="W9" s="75" t="str">
        <f t="shared" si="1"/>
        <v/>
      </c>
    </row>
    <row r="10" spans="1:24">
      <c r="A10" s="74">
        <f t="shared" si="2"/>
        <v>4</v>
      </c>
      <c r="B10" s="70" t="s">
        <v>31</v>
      </c>
      <c r="C10" s="71" t="s">
        <v>32</v>
      </c>
      <c r="D10" s="79" t="s">
        <v>50</v>
      </c>
      <c r="E10" s="70" t="s">
        <v>59</v>
      </c>
      <c r="F10" s="70" t="s">
        <v>31</v>
      </c>
      <c r="G10" s="73" t="s">
        <v>33</v>
      </c>
      <c r="H10" s="72" t="s">
        <v>49</v>
      </c>
      <c r="I10" s="74" t="s">
        <v>40</v>
      </c>
      <c r="J10" s="70" t="s">
        <v>35</v>
      </c>
      <c r="K10" s="70" t="s">
        <v>60</v>
      </c>
      <c r="L10" s="75" t="s">
        <v>36</v>
      </c>
      <c r="M10" s="70" t="s">
        <v>32</v>
      </c>
      <c r="N10" s="76" t="s">
        <v>37</v>
      </c>
      <c r="O10" s="77">
        <v>46125</v>
      </c>
      <c r="P10" s="78">
        <v>46129</v>
      </c>
      <c r="Q10" s="79" t="s">
        <v>38</v>
      </c>
      <c r="R10" s="70" t="s">
        <v>38</v>
      </c>
      <c r="S10" s="80" t="s">
        <v>39</v>
      </c>
      <c r="T10" s="81" t="str">
        <f t="shared" si="0"/>
        <v>-</v>
      </c>
      <c r="U10" s="81" t="str">
        <f t="shared" si="0"/>
        <v>-</v>
      </c>
      <c r="V10" s="82" t="str">
        <f>IFERROR(IF(AND(T10="",U10=""),"",IF(AND(T10="-",U10="-"),IF(S10="","Cs合計を入力してください",S10),IF(NOT(ISERROR(T10*1+U10*1)),ROUND(T10+U10, 1-INT(LOG(ABS(T10+U10)))),IF(NOT(ISERROR(T10*1)),ROUND(T10, 1-INT(LOG(ABS(T10)))),IF(NOT(ISERROR(U10*1)),ROUND(U10, 1-INT(LOG(ABS(U10)))),IF(ISERROR(T10*1+U10*1),"&lt;"&amp;ROUND(IF(T10="-",0,SUBSTITUTE(T10,"&lt;",""))*1+IF(U10="-",0,SUBSTITUTE(U10,"&lt;",""))*1,1-INT(LOG(ABS(IF(T10="-",0,SUBSTITUTE(T10,"&lt;",""))*1+IF(U10="-",0,SUBSTITUTE(U10,"&lt;",""))*1)))))))))),"入力形式が間違っています")</f>
        <v>&lt;25</v>
      </c>
      <c r="W10" s="75" t="str">
        <f t="shared" si="1"/>
        <v/>
      </c>
    </row>
    <row r="11" spans="1:24">
      <c r="A11" s="74">
        <f t="shared" si="2"/>
        <v>5</v>
      </c>
      <c r="B11" s="70" t="s">
        <v>31</v>
      </c>
      <c r="C11" s="71" t="s">
        <v>32</v>
      </c>
      <c r="D11" s="72" t="s">
        <v>50</v>
      </c>
      <c r="E11" s="70" t="s">
        <v>61</v>
      </c>
      <c r="F11" s="70" t="s">
        <v>62</v>
      </c>
      <c r="G11" s="73" t="s">
        <v>33</v>
      </c>
      <c r="H11" s="72" t="s">
        <v>49</v>
      </c>
      <c r="I11" s="74" t="s">
        <v>34</v>
      </c>
      <c r="J11" s="70" t="s">
        <v>35</v>
      </c>
      <c r="K11" s="70" t="s">
        <v>31</v>
      </c>
      <c r="L11" s="75" t="s">
        <v>36</v>
      </c>
      <c r="M11" s="70" t="s">
        <v>32</v>
      </c>
      <c r="N11" s="76" t="s">
        <v>37</v>
      </c>
      <c r="O11" s="77">
        <v>46125</v>
      </c>
      <c r="P11" s="78">
        <v>46129</v>
      </c>
      <c r="Q11" s="79" t="s">
        <v>38</v>
      </c>
      <c r="R11" s="70" t="s">
        <v>38</v>
      </c>
      <c r="S11" s="80" t="s">
        <v>39</v>
      </c>
      <c r="T11" s="81" t="str">
        <f t="shared" si="0"/>
        <v>-</v>
      </c>
      <c r="U11" s="81" t="str">
        <f t="shared" si="0"/>
        <v>-</v>
      </c>
      <c r="V11" s="82" t="str">
        <f t="shared" ref="V11:V18" si="3">IFERROR(IF(AND(T11="",U11=""),"",IF(AND(T11="-",U11="-"),IF(S11="","Cs合計を入力してください",S11),IF(NOT(ISERROR(T11*1+U11*1)),ROUND(T11+U11, 1-INT(LOG(ABS(T11+U11)))),IF(NOT(ISERROR(T11*1)),ROUND(T11, 1-INT(LOG(ABS(T11)))),IF(NOT(ISERROR(U11*1)),ROUND(U11, 1-INT(LOG(ABS(U11)))),IF(ISERROR(T11*1+U11*1),"&lt;"&amp;ROUND(IF(T11="-",0,SUBSTITUTE(T11,"&lt;",""))*1+IF(U11="-",0,SUBSTITUTE(U11,"&lt;",""))*1,1-INT(LOG(ABS(IF(T11="-",0,SUBSTITUTE(T11,"&lt;",""))*1+IF(U11="-",0,SUBSTITUTE(U11,"&lt;",""))*1)))))))))),"入力形式が間違っています")</f>
        <v>&lt;25</v>
      </c>
      <c r="W11" s="75" t="str">
        <f t="shared" si="1"/>
        <v/>
      </c>
    </row>
    <row r="12" spans="1:24">
      <c r="A12" s="74">
        <f t="shared" si="2"/>
        <v>6</v>
      </c>
      <c r="B12" s="70" t="s">
        <v>31</v>
      </c>
      <c r="C12" s="71" t="s">
        <v>32</v>
      </c>
      <c r="D12" s="72" t="s">
        <v>50</v>
      </c>
      <c r="E12" s="70" t="s">
        <v>63</v>
      </c>
      <c r="F12" s="70" t="s">
        <v>64</v>
      </c>
      <c r="G12" s="73" t="s">
        <v>33</v>
      </c>
      <c r="H12" s="72" t="s">
        <v>49</v>
      </c>
      <c r="I12" s="74" t="s">
        <v>40</v>
      </c>
      <c r="J12" s="70" t="s">
        <v>35</v>
      </c>
      <c r="K12" s="70" t="s">
        <v>31</v>
      </c>
      <c r="L12" s="75" t="s">
        <v>36</v>
      </c>
      <c r="M12" s="70" t="s">
        <v>32</v>
      </c>
      <c r="N12" s="76" t="s">
        <v>37</v>
      </c>
      <c r="O12" s="77">
        <v>46125</v>
      </c>
      <c r="P12" s="78">
        <v>46129</v>
      </c>
      <c r="Q12" s="79" t="s">
        <v>38</v>
      </c>
      <c r="R12" s="70" t="s">
        <v>38</v>
      </c>
      <c r="S12" s="80" t="s">
        <v>39</v>
      </c>
      <c r="T12" s="81" t="str">
        <f t="shared" si="0"/>
        <v>-</v>
      </c>
      <c r="U12" s="81" t="str">
        <f t="shared" si="0"/>
        <v>-</v>
      </c>
      <c r="V12" s="82" t="str">
        <f t="shared" si="3"/>
        <v>&lt;25</v>
      </c>
      <c r="W12" s="75" t="str">
        <f t="shared" si="1"/>
        <v/>
      </c>
    </row>
    <row r="13" spans="1:24">
      <c r="A13" s="74">
        <f t="shared" si="2"/>
        <v>7</v>
      </c>
      <c r="B13" s="70" t="s">
        <v>31</v>
      </c>
      <c r="C13" s="71" t="s">
        <v>32</v>
      </c>
      <c r="D13" s="72" t="s">
        <v>50</v>
      </c>
      <c r="E13" s="70" t="s">
        <v>65</v>
      </c>
      <c r="F13" s="70" t="s">
        <v>31</v>
      </c>
      <c r="G13" s="73" t="s">
        <v>33</v>
      </c>
      <c r="H13" s="72" t="s">
        <v>49</v>
      </c>
      <c r="I13" s="74" t="s">
        <v>34</v>
      </c>
      <c r="J13" s="70" t="s">
        <v>35</v>
      </c>
      <c r="K13" s="70" t="s">
        <v>31</v>
      </c>
      <c r="L13" s="75" t="s">
        <v>36</v>
      </c>
      <c r="M13" s="70" t="s">
        <v>32</v>
      </c>
      <c r="N13" s="76" t="s">
        <v>37</v>
      </c>
      <c r="O13" s="77">
        <v>46125</v>
      </c>
      <c r="P13" s="78">
        <v>46129</v>
      </c>
      <c r="Q13" s="79" t="s">
        <v>38</v>
      </c>
      <c r="R13" s="70" t="s">
        <v>38</v>
      </c>
      <c r="S13" s="80" t="s">
        <v>39</v>
      </c>
      <c r="T13" s="81" t="str">
        <f t="shared" si="0"/>
        <v>-</v>
      </c>
      <c r="U13" s="81" t="str">
        <f t="shared" si="0"/>
        <v>-</v>
      </c>
      <c r="V13" s="82" t="str">
        <f t="shared" si="3"/>
        <v>&lt;25</v>
      </c>
      <c r="W13" s="75" t="str">
        <f t="shared" si="1"/>
        <v/>
      </c>
    </row>
    <row r="14" spans="1:24">
      <c r="A14" s="74">
        <f t="shared" si="2"/>
        <v>8</v>
      </c>
      <c r="B14" s="70" t="s">
        <v>31</v>
      </c>
      <c r="C14" s="71" t="s">
        <v>32</v>
      </c>
      <c r="D14" s="72" t="s">
        <v>50</v>
      </c>
      <c r="E14" s="70" t="s">
        <v>66</v>
      </c>
      <c r="F14" s="70" t="s">
        <v>31</v>
      </c>
      <c r="G14" s="73" t="s">
        <v>33</v>
      </c>
      <c r="H14" s="72" t="s">
        <v>49</v>
      </c>
      <c r="I14" s="74" t="s">
        <v>41</v>
      </c>
      <c r="J14" s="70" t="s">
        <v>35</v>
      </c>
      <c r="K14" s="70" t="s">
        <v>31</v>
      </c>
      <c r="L14" s="75" t="s">
        <v>36</v>
      </c>
      <c r="M14" s="70" t="s">
        <v>32</v>
      </c>
      <c r="N14" s="76" t="s">
        <v>37</v>
      </c>
      <c r="O14" s="77">
        <v>46125</v>
      </c>
      <c r="P14" s="78">
        <v>46129</v>
      </c>
      <c r="Q14" s="79" t="s">
        <v>38</v>
      </c>
      <c r="R14" s="70" t="s">
        <v>38</v>
      </c>
      <c r="S14" s="80" t="s">
        <v>39</v>
      </c>
      <c r="T14" s="81" t="str">
        <f t="shared" si="0"/>
        <v>-</v>
      </c>
      <c r="U14" s="81" t="str">
        <f t="shared" si="0"/>
        <v>-</v>
      </c>
      <c r="V14" s="82" t="str">
        <f t="shared" si="3"/>
        <v>&lt;25</v>
      </c>
      <c r="W14" s="75" t="str">
        <f t="shared" si="1"/>
        <v/>
      </c>
    </row>
    <row r="15" spans="1:24">
      <c r="A15" s="74">
        <f t="shared" si="2"/>
        <v>9</v>
      </c>
      <c r="B15" s="70" t="s">
        <v>31</v>
      </c>
      <c r="C15" s="71" t="s">
        <v>32</v>
      </c>
      <c r="D15" s="72" t="s">
        <v>50</v>
      </c>
      <c r="E15" s="70" t="s">
        <v>67</v>
      </c>
      <c r="F15" s="70" t="s">
        <v>31</v>
      </c>
      <c r="G15" s="73" t="s">
        <v>33</v>
      </c>
      <c r="H15" s="72" t="s">
        <v>49</v>
      </c>
      <c r="I15" s="74" t="s">
        <v>40</v>
      </c>
      <c r="J15" s="70" t="s">
        <v>35</v>
      </c>
      <c r="K15" s="70" t="s">
        <v>31</v>
      </c>
      <c r="L15" s="75" t="s">
        <v>36</v>
      </c>
      <c r="M15" s="70" t="s">
        <v>32</v>
      </c>
      <c r="N15" s="76" t="s">
        <v>37</v>
      </c>
      <c r="O15" s="77">
        <v>46125</v>
      </c>
      <c r="P15" s="78">
        <v>46129</v>
      </c>
      <c r="Q15" s="79" t="s">
        <v>38</v>
      </c>
      <c r="R15" s="70" t="s">
        <v>38</v>
      </c>
      <c r="S15" s="80" t="s">
        <v>39</v>
      </c>
      <c r="T15" s="81" t="str">
        <f t="shared" si="0"/>
        <v>-</v>
      </c>
      <c r="U15" s="81" t="str">
        <f t="shared" si="0"/>
        <v>-</v>
      </c>
      <c r="V15" s="82" t="str">
        <f t="shared" si="3"/>
        <v>&lt;25</v>
      </c>
      <c r="W15" s="75" t="str">
        <f t="shared" si="1"/>
        <v/>
      </c>
    </row>
    <row r="16" spans="1:24">
      <c r="A16" s="74">
        <f t="shared" si="2"/>
        <v>10</v>
      </c>
      <c r="B16" s="70" t="s">
        <v>31</v>
      </c>
      <c r="C16" s="71" t="s">
        <v>32</v>
      </c>
      <c r="D16" s="72" t="s">
        <v>50</v>
      </c>
      <c r="E16" s="70" t="s">
        <v>68</v>
      </c>
      <c r="F16" s="70" t="s">
        <v>31</v>
      </c>
      <c r="G16" s="73" t="s">
        <v>33</v>
      </c>
      <c r="H16" s="72" t="s">
        <v>49</v>
      </c>
      <c r="I16" s="74" t="s">
        <v>34</v>
      </c>
      <c r="J16" s="70" t="s">
        <v>35</v>
      </c>
      <c r="K16" s="70" t="s">
        <v>31</v>
      </c>
      <c r="L16" s="75" t="s">
        <v>36</v>
      </c>
      <c r="M16" s="70" t="s">
        <v>32</v>
      </c>
      <c r="N16" s="76" t="s">
        <v>37</v>
      </c>
      <c r="O16" s="77">
        <v>46125</v>
      </c>
      <c r="P16" s="78">
        <v>46129</v>
      </c>
      <c r="Q16" s="79" t="s">
        <v>38</v>
      </c>
      <c r="R16" s="70" t="s">
        <v>38</v>
      </c>
      <c r="S16" s="80" t="s">
        <v>39</v>
      </c>
      <c r="T16" s="81" t="str">
        <f t="shared" si="0"/>
        <v>-</v>
      </c>
      <c r="U16" s="81" t="str">
        <f t="shared" si="0"/>
        <v>-</v>
      </c>
      <c r="V16" s="82" t="str">
        <f t="shared" si="3"/>
        <v>&lt;25</v>
      </c>
      <c r="W16" s="75" t="str">
        <f t="shared" si="1"/>
        <v/>
      </c>
    </row>
    <row r="17" spans="1:23">
      <c r="A17" s="74">
        <f t="shared" si="2"/>
        <v>11</v>
      </c>
      <c r="B17" s="70" t="s">
        <v>31</v>
      </c>
      <c r="C17" s="71" t="s">
        <v>32</v>
      </c>
      <c r="D17" s="72" t="s">
        <v>50</v>
      </c>
      <c r="E17" s="70" t="s">
        <v>58</v>
      </c>
      <c r="F17" s="70" t="s">
        <v>31</v>
      </c>
      <c r="G17" s="73" t="s">
        <v>33</v>
      </c>
      <c r="H17" s="72" t="s">
        <v>49</v>
      </c>
      <c r="I17" s="74" t="s">
        <v>40</v>
      </c>
      <c r="J17" s="70" t="s">
        <v>35</v>
      </c>
      <c r="K17" s="70" t="s">
        <v>31</v>
      </c>
      <c r="L17" s="75" t="s">
        <v>36</v>
      </c>
      <c r="M17" s="70" t="s">
        <v>32</v>
      </c>
      <c r="N17" s="76" t="s">
        <v>37</v>
      </c>
      <c r="O17" s="77">
        <v>46125</v>
      </c>
      <c r="P17" s="78">
        <v>46129</v>
      </c>
      <c r="Q17" s="79" t="s">
        <v>38</v>
      </c>
      <c r="R17" s="70" t="s">
        <v>38</v>
      </c>
      <c r="S17" s="80" t="s">
        <v>39</v>
      </c>
      <c r="T17" s="81" t="str">
        <f t="shared" si="0"/>
        <v>-</v>
      </c>
      <c r="U17" s="81" t="str">
        <f t="shared" si="0"/>
        <v>-</v>
      </c>
      <c r="V17" s="82" t="str">
        <f t="shared" si="3"/>
        <v>&lt;25</v>
      </c>
      <c r="W17" s="75" t="str">
        <f t="shared" si="1"/>
        <v/>
      </c>
    </row>
    <row r="18" spans="1:23">
      <c r="A18" s="74">
        <f t="shared" si="2"/>
        <v>12</v>
      </c>
      <c r="B18" s="70" t="s">
        <v>31</v>
      </c>
      <c r="C18" s="71" t="s">
        <v>32</v>
      </c>
      <c r="D18" s="72" t="s">
        <v>50</v>
      </c>
      <c r="E18" s="70" t="s">
        <v>67</v>
      </c>
      <c r="F18" s="70" t="s">
        <v>31</v>
      </c>
      <c r="G18" s="73" t="s">
        <v>33</v>
      </c>
      <c r="H18" s="72" t="s">
        <v>49</v>
      </c>
      <c r="I18" s="74" t="s">
        <v>41</v>
      </c>
      <c r="J18" s="70" t="s">
        <v>35</v>
      </c>
      <c r="K18" s="70" t="s">
        <v>31</v>
      </c>
      <c r="L18" s="75" t="s">
        <v>36</v>
      </c>
      <c r="M18" s="70" t="s">
        <v>32</v>
      </c>
      <c r="N18" s="76" t="s">
        <v>37</v>
      </c>
      <c r="O18" s="77">
        <v>46125</v>
      </c>
      <c r="P18" s="78">
        <v>46129</v>
      </c>
      <c r="Q18" s="79" t="s">
        <v>38</v>
      </c>
      <c r="R18" s="70" t="s">
        <v>38</v>
      </c>
      <c r="S18" s="80" t="s">
        <v>39</v>
      </c>
      <c r="T18" s="81" t="str">
        <f t="shared" si="0"/>
        <v>-</v>
      </c>
      <c r="U18" s="81" t="str">
        <f t="shared" si="0"/>
        <v>-</v>
      </c>
      <c r="V18" s="82" t="str">
        <f t="shared" si="3"/>
        <v>&lt;25</v>
      </c>
      <c r="W18" s="75" t="str">
        <f t="shared" si="1"/>
        <v/>
      </c>
    </row>
    <row r="19" spans="1:23">
      <c r="A19" s="74">
        <f t="shared" si="2"/>
        <v>13</v>
      </c>
      <c r="B19" s="70" t="s">
        <v>31</v>
      </c>
      <c r="C19" s="71" t="s">
        <v>32</v>
      </c>
      <c r="D19" s="72" t="s">
        <v>50</v>
      </c>
      <c r="E19" s="70" t="s">
        <v>69</v>
      </c>
      <c r="F19" s="70" t="s">
        <v>31</v>
      </c>
      <c r="G19" s="73" t="s">
        <v>33</v>
      </c>
      <c r="H19" s="72" t="s">
        <v>49</v>
      </c>
      <c r="I19" s="74" t="s">
        <v>70</v>
      </c>
      <c r="J19" s="70" t="s">
        <v>44</v>
      </c>
      <c r="K19" s="70" t="s">
        <v>31</v>
      </c>
      <c r="L19" s="75" t="s">
        <v>36</v>
      </c>
      <c r="M19" s="70" t="s">
        <v>32</v>
      </c>
      <c r="N19" s="76" t="s">
        <v>37</v>
      </c>
      <c r="O19" s="77">
        <v>46125</v>
      </c>
      <c r="P19" s="78">
        <v>46129</v>
      </c>
      <c r="Q19" s="79" t="s">
        <v>38</v>
      </c>
      <c r="R19" s="70" t="s">
        <v>38</v>
      </c>
      <c r="S19" s="80" t="s">
        <v>39</v>
      </c>
      <c r="T19" s="81" t="str">
        <f>IF(Q19="","",IF(NOT(ISERROR(Q19*1)),ROUNDDOWN(Q19*1,2-INT(LOG(ABS(Q19*1)))),IFERROR("&lt;"&amp;ROUNDDOWN(IF(SUBSTITUTE(Q19,"&lt;","")*1&lt;=50,SUBSTITUTE(Q19,"&lt;","")*1,""),2-INT(LOG(ABS(SUBSTITUTE(Q19,"&lt;","")*1)))),IF(Q19="-",Q19,"入力形式が間違っています"))))</f>
        <v>-</v>
      </c>
      <c r="U19" s="81" t="str">
        <f>IF(R19="","",IF(NOT(ISERROR(R19*1)),ROUNDDOWN(R19*1,2-INT(LOG(ABS(R19*1)))),IFERROR("&lt;"&amp;ROUNDDOWN(IF(SUBSTITUTE(R19,"&lt;","")*1&lt;=50,SUBSTITUTE(R19,"&lt;","")*1,""),2-INT(LOG(ABS(SUBSTITUTE(R19,"&lt;","")*1)))),IF(R19="-",R19,"入力形式が間違っています"))))</f>
        <v>-</v>
      </c>
      <c r="V19" s="82" t="str">
        <f>IFERROR(IF(AND(T19="",U19=""),"",IF(AND(T19="-",U19="-"),IF(S19="","Cs合計を入力してください",S19),IF(NOT(ISERROR(T19*1+U19*1)),ROUND(T19+U19, 1-INT(LOG(ABS(T19+U19)))),IF(NOT(ISERROR(T19*1)),ROUND(T19, 1-INT(LOG(ABS(T19)))),IF(NOT(ISERROR(U19*1)),ROUND(U19, 1-INT(LOG(ABS(U19)))),IF(ISERROR(T19*1+U19*1),"&lt;"&amp;ROUND(IF(T19="-",0,SUBSTITUTE(T19,"&lt;",""))*1+IF(U19="-",0,SUBSTITUTE(U19,"&lt;",""))*1,1-INT(LOG(ABS(IF(T19="-",0,SUBSTITUTE(T19,"&lt;",""))*1+IF(U19="-",0,SUBSTITUTE(U19,"&lt;",""))*1)))))))))),"入力形式が間違っています")</f>
        <v>&lt;25</v>
      </c>
      <c r="W19" s="75" t="str">
        <f t="shared" si="1"/>
        <v/>
      </c>
    </row>
    <row r="20" spans="1:23">
      <c r="A20" s="74">
        <f t="shared" si="2"/>
        <v>14</v>
      </c>
      <c r="B20" s="70" t="s">
        <v>31</v>
      </c>
      <c r="C20" s="71" t="s">
        <v>32</v>
      </c>
      <c r="D20" s="72" t="s">
        <v>50</v>
      </c>
      <c r="E20" s="70" t="s">
        <v>71</v>
      </c>
      <c r="F20" s="70" t="s">
        <v>31</v>
      </c>
      <c r="G20" s="73" t="s">
        <v>33</v>
      </c>
      <c r="H20" s="72" t="s">
        <v>49</v>
      </c>
      <c r="I20" s="74" t="s">
        <v>52</v>
      </c>
      <c r="J20" s="70" t="s">
        <v>44</v>
      </c>
      <c r="K20" s="70" t="s">
        <v>31</v>
      </c>
      <c r="L20" s="75" t="s">
        <v>36</v>
      </c>
      <c r="M20" s="70" t="s">
        <v>32</v>
      </c>
      <c r="N20" s="76" t="s">
        <v>37</v>
      </c>
      <c r="O20" s="77">
        <v>46125</v>
      </c>
      <c r="P20" s="78">
        <v>46129</v>
      </c>
      <c r="Q20" s="79" t="s">
        <v>38</v>
      </c>
      <c r="R20" s="70" t="s">
        <v>38</v>
      </c>
      <c r="S20" s="80" t="s">
        <v>39</v>
      </c>
      <c r="T20" s="81" t="str">
        <f t="shared" ref="T20:U35" si="4">IF(Q20="","",IF(NOT(ISERROR(Q20*1)),ROUNDDOWN(Q20*1,2-INT(LOG(ABS(Q20*1)))),IFERROR("&lt;"&amp;ROUNDDOWN(IF(SUBSTITUTE(Q20,"&lt;","")*1&lt;=50,SUBSTITUTE(Q20,"&lt;","")*1,""),2-INT(LOG(ABS(SUBSTITUTE(Q20,"&lt;","")*1)))),IF(Q20="-",Q20,"入力形式が間違っています"))))</f>
        <v>-</v>
      </c>
      <c r="U20" s="81" t="str">
        <f t="shared" si="4"/>
        <v>-</v>
      </c>
      <c r="V20" s="82" t="str">
        <f t="shared" ref="V20:V41" si="5">IFERROR(IF(AND(T20="",U20=""),"",IF(AND(T20="-",U20="-"),IF(S20="","Cs合計を入力してください",S20),IF(NOT(ISERROR(T20*1+U20*1)),ROUND(T20+U20, 1-INT(LOG(ABS(T20+U20)))),IF(NOT(ISERROR(T20*1)),ROUND(T20, 1-INT(LOG(ABS(T20)))),IF(NOT(ISERROR(U20*1)),ROUND(U20, 1-INT(LOG(ABS(U20)))),IF(ISERROR(T20*1+U20*1),"&lt;"&amp;ROUND(IF(T20="-",0,SUBSTITUTE(T20,"&lt;",""))*1+IF(U20="-",0,SUBSTITUTE(U20,"&lt;",""))*1,1-INT(LOG(ABS(IF(T20="-",0,SUBSTITUTE(T20,"&lt;",""))*1+IF(U20="-",0,SUBSTITUTE(U20,"&lt;",""))*1)))))))))),"入力形式が間違っています")</f>
        <v>&lt;25</v>
      </c>
      <c r="W20" s="75" t="str">
        <f t="shared" si="1"/>
        <v/>
      </c>
    </row>
    <row r="21" spans="1:23">
      <c r="A21" s="74">
        <f t="shared" si="2"/>
        <v>15</v>
      </c>
      <c r="B21" s="70" t="s">
        <v>31</v>
      </c>
      <c r="C21" s="71" t="s">
        <v>32</v>
      </c>
      <c r="D21" s="72" t="s">
        <v>72</v>
      </c>
      <c r="E21" s="70" t="s">
        <v>31</v>
      </c>
      <c r="F21" s="70" t="s">
        <v>31</v>
      </c>
      <c r="G21" s="73" t="s">
        <v>33</v>
      </c>
      <c r="H21" s="72" t="s">
        <v>49</v>
      </c>
      <c r="I21" s="74" t="s">
        <v>73</v>
      </c>
      <c r="J21" s="70" t="s">
        <v>35</v>
      </c>
      <c r="K21" s="70" t="s">
        <v>31</v>
      </c>
      <c r="L21" s="75" t="s">
        <v>36</v>
      </c>
      <c r="M21" s="70" t="s">
        <v>32</v>
      </c>
      <c r="N21" s="76" t="s">
        <v>37</v>
      </c>
      <c r="O21" s="77">
        <v>46126</v>
      </c>
      <c r="P21" s="78">
        <v>46129</v>
      </c>
      <c r="Q21" s="79" t="s">
        <v>38</v>
      </c>
      <c r="R21" s="70" t="s">
        <v>38</v>
      </c>
      <c r="S21" s="80" t="s">
        <v>39</v>
      </c>
      <c r="T21" s="81" t="str">
        <f t="shared" si="4"/>
        <v>-</v>
      </c>
      <c r="U21" s="81" t="str">
        <f t="shared" si="4"/>
        <v>-</v>
      </c>
      <c r="V21" s="82" t="str">
        <f t="shared" si="5"/>
        <v>&lt;25</v>
      </c>
      <c r="W21" s="75" t="str">
        <f t="shared" si="1"/>
        <v/>
      </c>
    </row>
    <row r="22" spans="1:23">
      <c r="A22" s="74">
        <f t="shared" si="2"/>
        <v>16</v>
      </c>
      <c r="B22" s="70" t="s">
        <v>31</v>
      </c>
      <c r="C22" s="71" t="s">
        <v>32</v>
      </c>
      <c r="D22" s="72" t="s">
        <v>74</v>
      </c>
      <c r="E22" s="70" t="s">
        <v>75</v>
      </c>
      <c r="F22" s="70" t="s">
        <v>31</v>
      </c>
      <c r="G22" s="73" t="s">
        <v>33</v>
      </c>
      <c r="H22" s="72" t="s">
        <v>49</v>
      </c>
      <c r="I22" s="74" t="s">
        <v>34</v>
      </c>
      <c r="J22" s="70" t="s">
        <v>35</v>
      </c>
      <c r="K22" s="70" t="s">
        <v>31</v>
      </c>
      <c r="L22" s="75" t="s">
        <v>36</v>
      </c>
      <c r="M22" s="70" t="s">
        <v>32</v>
      </c>
      <c r="N22" s="76" t="s">
        <v>46</v>
      </c>
      <c r="O22" s="77">
        <v>46126</v>
      </c>
      <c r="P22" s="78">
        <v>46129</v>
      </c>
      <c r="Q22" s="79" t="s">
        <v>76</v>
      </c>
      <c r="R22" s="70" t="s">
        <v>77</v>
      </c>
      <c r="S22" s="80" t="s">
        <v>78</v>
      </c>
      <c r="T22" s="81" t="str">
        <f t="shared" si="4"/>
        <v>&lt;5.55</v>
      </c>
      <c r="U22" s="81" t="str">
        <f t="shared" si="4"/>
        <v>&lt;4.53</v>
      </c>
      <c r="V22" s="82" t="str">
        <f t="shared" si="5"/>
        <v>&lt;10</v>
      </c>
      <c r="W22" s="75" t="str">
        <f t="shared" si="1"/>
        <v/>
      </c>
    </row>
    <row r="23" spans="1:23">
      <c r="A23" s="74">
        <f t="shared" si="2"/>
        <v>17</v>
      </c>
      <c r="B23" s="70" t="s">
        <v>31</v>
      </c>
      <c r="C23" s="71" t="s">
        <v>32</v>
      </c>
      <c r="D23" s="72" t="s">
        <v>74</v>
      </c>
      <c r="E23" s="70" t="s">
        <v>31</v>
      </c>
      <c r="F23" s="70" t="s">
        <v>79</v>
      </c>
      <c r="G23" s="73" t="s">
        <v>33</v>
      </c>
      <c r="H23" s="72" t="s">
        <v>49</v>
      </c>
      <c r="I23" s="74" t="s">
        <v>34</v>
      </c>
      <c r="J23" s="70" t="s">
        <v>35</v>
      </c>
      <c r="K23" s="70" t="s">
        <v>31</v>
      </c>
      <c r="L23" s="75" t="s">
        <v>36</v>
      </c>
      <c r="M23" s="70" t="s">
        <v>32</v>
      </c>
      <c r="N23" s="76" t="s">
        <v>37</v>
      </c>
      <c r="O23" s="77">
        <v>46126</v>
      </c>
      <c r="P23" s="78">
        <v>46129</v>
      </c>
      <c r="Q23" s="79" t="s">
        <v>38</v>
      </c>
      <c r="R23" s="70" t="s">
        <v>38</v>
      </c>
      <c r="S23" s="80" t="s">
        <v>39</v>
      </c>
      <c r="T23" s="81" t="str">
        <f t="shared" si="4"/>
        <v>-</v>
      </c>
      <c r="U23" s="81" t="str">
        <f t="shared" si="4"/>
        <v>-</v>
      </c>
      <c r="V23" s="82" t="str">
        <f t="shared" si="5"/>
        <v>&lt;25</v>
      </c>
      <c r="W23" s="75" t="str">
        <f t="shared" si="1"/>
        <v/>
      </c>
    </row>
    <row r="24" spans="1:23">
      <c r="A24" s="74">
        <f t="shared" si="2"/>
        <v>18</v>
      </c>
      <c r="B24" s="70" t="s">
        <v>31</v>
      </c>
      <c r="C24" s="71" t="s">
        <v>32</v>
      </c>
      <c r="D24" s="72" t="s">
        <v>74</v>
      </c>
      <c r="E24" s="70" t="s">
        <v>80</v>
      </c>
      <c r="F24" s="70" t="s">
        <v>31</v>
      </c>
      <c r="G24" s="73" t="s">
        <v>33</v>
      </c>
      <c r="H24" s="72" t="s">
        <v>49</v>
      </c>
      <c r="I24" s="74" t="s">
        <v>73</v>
      </c>
      <c r="J24" s="70" t="s">
        <v>35</v>
      </c>
      <c r="K24" s="70" t="s">
        <v>31</v>
      </c>
      <c r="L24" s="75" t="s">
        <v>36</v>
      </c>
      <c r="M24" s="70" t="s">
        <v>32</v>
      </c>
      <c r="N24" s="76" t="s">
        <v>37</v>
      </c>
      <c r="O24" s="83">
        <v>46126</v>
      </c>
      <c r="P24" s="78">
        <v>46129</v>
      </c>
      <c r="Q24" s="79" t="s">
        <v>38</v>
      </c>
      <c r="R24" s="70" t="s">
        <v>38</v>
      </c>
      <c r="S24" s="80" t="s">
        <v>39</v>
      </c>
      <c r="T24" s="81" t="str">
        <f t="shared" si="4"/>
        <v>-</v>
      </c>
      <c r="U24" s="81" t="str">
        <f t="shared" si="4"/>
        <v>-</v>
      </c>
      <c r="V24" s="82" t="str">
        <f t="shared" si="5"/>
        <v>&lt;25</v>
      </c>
      <c r="W24" s="75" t="str">
        <f t="shared" si="1"/>
        <v/>
      </c>
    </row>
    <row r="25" spans="1:23">
      <c r="A25" s="74">
        <f t="shared" si="2"/>
        <v>19</v>
      </c>
      <c r="B25" s="70" t="s">
        <v>31</v>
      </c>
      <c r="C25" s="71" t="s">
        <v>32</v>
      </c>
      <c r="D25" s="84" t="s">
        <v>81</v>
      </c>
      <c r="E25" s="70" t="s">
        <v>82</v>
      </c>
      <c r="F25" s="70" t="s">
        <v>31</v>
      </c>
      <c r="G25" s="73" t="s">
        <v>33</v>
      </c>
      <c r="H25" s="72" t="s">
        <v>49</v>
      </c>
      <c r="I25" s="74" t="s">
        <v>40</v>
      </c>
      <c r="J25" s="70" t="s">
        <v>35</v>
      </c>
      <c r="K25" s="70" t="s">
        <v>31</v>
      </c>
      <c r="L25" s="75" t="s">
        <v>36</v>
      </c>
      <c r="M25" s="70" t="s">
        <v>32</v>
      </c>
      <c r="N25" s="76" t="s">
        <v>37</v>
      </c>
      <c r="O25" s="83">
        <v>46126</v>
      </c>
      <c r="P25" s="78">
        <v>46129</v>
      </c>
      <c r="Q25" s="79" t="s">
        <v>38</v>
      </c>
      <c r="R25" s="70" t="s">
        <v>38</v>
      </c>
      <c r="S25" s="80" t="s">
        <v>39</v>
      </c>
      <c r="T25" s="81" t="str">
        <f t="shared" si="4"/>
        <v>-</v>
      </c>
      <c r="U25" s="81" t="str">
        <f t="shared" si="4"/>
        <v>-</v>
      </c>
      <c r="V25" s="82" t="str">
        <f t="shared" si="5"/>
        <v>&lt;25</v>
      </c>
      <c r="W25" s="75" t="str">
        <f>IF(ISERROR(V25*1),"",IF(AND(H32="飲料水",V25&gt;=11),"○",IF(AND(H32="牛乳・乳児用食品",V25&gt;=51),"○",IF(AND(H32&lt;&gt;"",V25&gt;=110),"○",""))))</f>
        <v/>
      </c>
    </row>
    <row r="26" spans="1:23">
      <c r="A26" s="74">
        <f t="shared" si="2"/>
        <v>20</v>
      </c>
      <c r="B26" s="70" t="s">
        <v>31</v>
      </c>
      <c r="C26" s="71" t="s">
        <v>32</v>
      </c>
      <c r="D26" s="84" t="s">
        <v>81</v>
      </c>
      <c r="E26" s="70" t="s">
        <v>31</v>
      </c>
      <c r="F26" s="70" t="s">
        <v>31</v>
      </c>
      <c r="G26" s="73" t="s">
        <v>33</v>
      </c>
      <c r="H26" s="72" t="s">
        <v>49</v>
      </c>
      <c r="I26" s="74" t="s">
        <v>34</v>
      </c>
      <c r="J26" s="70" t="s">
        <v>35</v>
      </c>
      <c r="K26" s="70" t="s">
        <v>31</v>
      </c>
      <c r="L26" s="75" t="s">
        <v>36</v>
      </c>
      <c r="M26" s="70" t="s">
        <v>32</v>
      </c>
      <c r="N26" s="76" t="s">
        <v>46</v>
      </c>
      <c r="O26" s="83">
        <v>46126</v>
      </c>
      <c r="P26" s="78">
        <v>46129</v>
      </c>
      <c r="Q26" s="79" t="s">
        <v>38</v>
      </c>
      <c r="R26" s="70" t="s">
        <v>38</v>
      </c>
      <c r="S26" s="80" t="s">
        <v>39</v>
      </c>
      <c r="T26" s="81" t="str">
        <f t="shared" si="4"/>
        <v>-</v>
      </c>
      <c r="U26" s="81" t="str">
        <f t="shared" si="4"/>
        <v>-</v>
      </c>
      <c r="V26" s="82" t="str">
        <f t="shared" si="5"/>
        <v>&lt;25</v>
      </c>
      <c r="W26" s="75"/>
    </row>
    <row r="27" spans="1:23">
      <c r="A27" s="74">
        <f t="shared" si="2"/>
        <v>21</v>
      </c>
      <c r="B27" s="70" t="s">
        <v>31</v>
      </c>
      <c r="C27" s="71" t="s">
        <v>32</v>
      </c>
      <c r="D27" s="84" t="s">
        <v>81</v>
      </c>
      <c r="E27" s="70" t="s">
        <v>83</v>
      </c>
      <c r="F27" s="70" t="s">
        <v>31</v>
      </c>
      <c r="G27" s="73" t="s">
        <v>33</v>
      </c>
      <c r="H27" s="72" t="s">
        <v>49</v>
      </c>
      <c r="I27" s="74" t="s">
        <v>41</v>
      </c>
      <c r="J27" s="70" t="s">
        <v>35</v>
      </c>
      <c r="K27" s="70" t="s">
        <v>31</v>
      </c>
      <c r="L27" s="75" t="s">
        <v>36</v>
      </c>
      <c r="M27" s="70" t="s">
        <v>32</v>
      </c>
      <c r="N27" s="76" t="s">
        <v>37</v>
      </c>
      <c r="O27" s="83">
        <v>46126</v>
      </c>
      <c r="P27" s="78">
        <v>46129</v>
      </c>
      <c r="Q27" s="79" t="s">
        <v>38</v>
      </c>
      <c r="R27" s="70" t="s">
        <v>38</v>
      </c>
      <c r="S27" s="80" t="s">
        <v>39</v>
      </c>
      <c r="T27" s="81" t="str">
        <f t="shared" si="4"/>
        <v>-</v>
      </c>
      <c r="U27" s="81" t="str">
        <f t="shared" si="4"/>
        <v>-</v>
      </c>
      <c r="V27" s="82" t="str">
        <f t="shared" si="5"/>
        <v>&lt;25</v>
      </c>
      <c r="W27" s="75" t="str">
        <f>IF(ISERROR(V27*1),"",IF(AND(H26="飲料水",V27&gt;=11),"○",IF(AND(H26="牛乳・乳児用食品",V27&gt;=51),"○",IF(AND(H26&lt;&gt;"",V27&gt;=110),"○",""))))</f>
        <v/>
      </c>
    </row>
    <row r="28" spans="1:23">
      <c r="A28" s="74">
        <f t="shared" si="2"/>
        <v>22</v>
      </c>
      <c r="B28" s="70" t="s">
        <v>31</v>
      </c>
      <c r="C28" s="71" t="s">
        <v>32</v>
      </c>
      <c r="D28" s="72" t="s">
        <v>81</v>
      </c>
      <c r="E28" s="70" t="s">
        <v>31</v>
      </c>
      <c r="F28" s="70" t="s">
        <v>84</v>
      </c>
      <c r="G28" s="73" t="s">
        <v>33</v>
      </c>
      <c r="H28" s="72" t="s">
        <v>49</v>
      </c>
      <c r="I28" s="85" t="s">
        <v>34</v>
      </c>
      <c r="J28" s="70" t="s">
        <v>35</v>
      </c>
      <c r="K28" s="70" t="s">
        <v>31</v>
      </c>
      <c r="L28" s="75" t="s">
        <v>36</v>
      </c>
      <c r="M28" s="70" t="s">
        <v>32</v>
      </c>
      <c r="N28" s="76" t="s">
        <v>37</v>
      </c>
      <c r="O28" s="83">
        <v>46126</v>
      </c>
      <c r="P28" s="78">
        <v>46129</v>
      </c>
      <c r="Q28" s="79" t="s">
        <v>38</v>
      </c>
      <c r="R28" s="70" t="s">
        <v>38</v>
      </c>
      <c r="S28" s="80" t="s">
        <v>39</v>
      </c>
      <c r="T28" s="81" t="str">
        <f t="shared" si="4"/>
        <v>-</v>
      </c>
      <c r="U28" s="81" t="str">
        <f t="shared" si="4"/>
        <v>-</v>
      </c>
      <c r="V28" s="82" t="str">
        <f t="shared" si="5"/>
        <v>&lt;25</v>
      </c>
      <c r="W28" s="86" t="str">
        <f t="shared" si="1"/>
        <v/>
      </c>
    </row>
    <row r="29" spans="1:23">
      <c r="A29" s="74">
        <f t="shared" si="2"/>
        <v>23</v>
      </c>
      <c r="B29" s="70" t="s">
        <v>31</v>
      </c>
      <c r="C29" s="71" t="s">
        <v>32</v>
      </c>
      <c r="D29" s="72" t="s">
        <v>81</v>
      </c>
      <c r="E29" s="70" t="s">
        <v>31</v>
      </c>
      <c r="F29" s="70" t="s">
        <v>85</v>
      </c>
      <c r="G29" s="73" t="s">
        <v>33</v>
      </c>
      <c r="H29" s="72" t="s">
        <v>49</v>
      </c>
      <c r="I29" s="85" t="s">
        <v>34</v>
      </c>
      <c r="J29" s="70" t="s">
        <v>35</v>
      </c>
      <c r="K29" s="70" t="s">
        <v>31</v>
      </c>
      <c r="L29" s="75" t="s">
        <v>36</v>
      </c>
      <c r="M29" s="70" t="s">
        <v>32</v>
      </c>
      <c r="N29" s="76" t="s">
        <v>37</v>
      </c>
      <c r="O29" s="83">
        <v>46126</v>
      </c>
      <c r="P29" s="78">
        <v>46129</v>
      </c>
      <c r="Q29" s="79" t="s">
        <v>38</v>
      </c>
      <c r="R29" s="70" t="s">
        <v>38</v>
      </c>
      <c r="S29" s="80" t="s">
        <v>39</v>
      </c>
      <c r="T29" s="81" t="str">
        <f t="shared" si="4"/>
        <v>-</v>
      </c>
      <c r="U29" s="81" t="str">
        <f t="shared" si="4"/>
        <v>-</v>
      </c>
      <c r="V29" s="82" t="str">
        <f t="shared" si="5"/>
        <v>&lt;25</v>
      </c>
      <c r="W29" s="86" t="str">
        <f t="shared" si="1"/>
        <v/>
      </c>
    </row>
    <row r="30" spans="1:23">
      <c r="A30" s="74">
        <f t="shared" si="2"/>
        <v>24</v>
      </c>
      <c r="B30" s="70" t="s">
        <v>31</v>
      </c>
      <c r="C30" s="71" t="s">
        <v>32</v>
      </c>
      <c r="D30" s="72" t="s">
        <v>86</v>
      </c>
      <c r="E30" s="70" t="s">
        <v>87</v>
      </c>
      <c r="F30" s="70" t="s">
        <v>88</v>
      </c>
      <c r="G30" s="73" t="s">
        <v>33</v>
      </c>
      <c r="H30" s="72" t="s">
        <v>49</v>
      </c>
      <c r="I30" s="85" t="s">
        <v>43</v>
      </c>
      <c r="J30" s="70" t="s">
        <v>44</v>
      </c>
      <c r="K30" s="70" t="s">
        <v>45</v>
      </c>
      <c r="L30" s="75" t="s">
        <v>36</v>
      </c>
      <c r="M30" s="70" t="s">
        <v>32</v>
      </c>
      <c r="N30" s="76" t="s">
        <v>37</v>
      </c>
      <c r="O30" s="83">
        <v>46126</v>
      </c>
      <c r="P30" s="78">
        <v>46129</v>
      </c>
      <c r="Q30" s="79" t="s">
        <v>38</v>
      </c>
      <c r="R30" s="70" t="s">
        <v>38</v>
      </c>
      <c r="S30" s="80" t="s">
        <v>39</v>
      </c>
      <c r="T30" s="81" t="str">
        <f>IF(Q30="","",IF(NOT(ISERROR(Q30*1)),ROUNDDOWN(Q30*1,2-INT(LOG(ABS(Q30*1)))),IFERROR("&lt;"&amp;ROUNDDOWN(IF(SUBSTITUTE(Q30,"&lt;","")*1&lt;=50,SUBSTITUTE(Q30,"&lt;","")*1,""),2-INT(LOG(ABS(SUBSTITUTE(Q30,"&lt;","")*1)))),IF(Q30="-",Q30,"入力形式が間違っています"))))</f>
        <v>-</v>
      </c>
      <c r="U30" s="81" t="str">
        <f t="shared" si="4"/>
        <v>-</v>
      </c>
      <c r="V30" s="82" t="str">
        <f t="shared" si="5"/>
        <v>&lt;25</v>
      </c>
      <c r="W30" s="86" t="str">
        <f t="shared" si="1"/>
        <v/>
      </c>
    </row>
    <row r="31" spans="1:23">
      <c r="A31" s="74">
        <f t="shared" si="2"/>
        <v>25</v>
      </c>
      <c r="B31" s="70" t="s">
        <v>31</v>
      </c>
      <c r="C31" s="71" t="s">
        <v>32</v>
      </c>
      <c r="D31" s="72" t="s">
        <v>86</v>
      </c>
      <c r="E31" s="70" t="s">
        <v>31</v>
      </c>
      <c r="F31" s="70" t="s">
        <v>31</v>
      </c>
      <c r="G31" s="73" t="s">
        <v>33</v>
      </c>
      <c r="H31" s="72" t="s">
        <v>49</v>
      </c>
      <c r="I31" s="74" t="s">
        <v>42</v>
      </c>
      <c r="J31" s="70" t="s">
        <v>35</v>
      </c>
      <c r="K31" s="70" t="s">
        <v>31</v>
      </c>
      <c r="L31" s="75" t="s">
        <v>36</v>
      </c>
      <c r="M31" s="70" t="s">
        <v>32</v>
      </c>
      <c r="N31" s="76" t="s">
        <v>37</v>
      </c>
      <c r="O31" s="83">
        <v>46126</v>
      </c>
      <c r="P31" s="78">
        <v>46129</v>
      </c>
      <c r="Q31" s="79" t="s">
        <v>38</v>
      </c>
      <c r="R31" s="70" t="s">
        <v>38</v>
      </c>
      <c r="S31" s="80" t="s">
        <v>39</v>
      </c>
      <c r="T31" s="81" t="str">
        <f t="shared" si="4"/>
        <v>-</v>
      </c>
      <c r="U31" s="81" t="str">
        <f t="shared" si="4"/>
        <v>-</v>
      </c>
      <c r="V31" s="82" t="str">
        <f t="shared" si="5"/>
        <v>&lt;25</v>
      </c>
      <c r="W31" s="86"/>
    </row>
    <row r="32" spans="1:23">
      <c r="A32" s="74">
        <f t="shared" si="2"/>
        <v>26</v>
      </c>
      <c r="B32" s="70" t="s">
        <v>31</v>
      </c>
      <c r="C32" s="71" t="s">
        <v>32</v>
      </c>
      <c r="D32" s="72" t="s">
        <v>86</v>
      </c>
      <c r="E32" s="70" t="s">
        <v>89</v>
      </c>
      <c r="F32" s="70" t="s">
        <v>31</v>
      </c>
      <c r="G32" s="73" t="s">
        <v>33</v>
      </c>
      <c r="H32" s="72" t="s">
        <v>49</v>
      </c>
      <c r="I32" s="85" t="s">
        <v>34</v>
      </c>
      <c r="J32" s="70" t="s">
        <v>35</v>
      </c>
      <c r="K32" s="70" t="s">
        <v>31</v>
      </c>
      <c r="L32" s="75" t="s">
        <v>36</v>
      </c>
      <c r="M32" s="70" t="s">
        <v>32</v>
      </c>
      <c r="N32" s="76" t="s">
        <v>37</v>
      </c>
      <c r="O32" s="83">
        <v>46126</v>
      </c>
      <c r="P32" s="78">
        <v>46129</v>
      </c>
      <c r="Q32" s="79" t="s">
        <v>38</v>
      </c>
      <c r="R32" s="70" t="s">
        <v>38</v>
      </c>
      <c r="S32" s="80" t="s">
        <v>39</v>
      </c>
      <c r="T32" s="81" t="str">
        <f t="shared" si="4"/>
        <v>-</v>
      </c>
      <c r="U32" s="81" t="str">
        <f t="shared" si="4"/>
        <v>-</v>
      </c>
      <c r="V32" s="82" t="str">
        <f t="shared" si="5"/>
        <v>&lt;25</v>
      </c>
      <c r="W32" s="86" t="str">
        <f t="shared" ref="W32:W46" si="6">IF(ISERROR(V32*1),"",IF(AND(H32="飲料水",V32&gt;=11),"○",IF(AND(H32="牛乳・乳児用食品",V32&gt;=51),"○",IF(AND(H32&lt;&gt;"",V32&gt;=110),"○",""))))</f>
        <v/>
      </c>
    </row>
    <row r="33" spans="1:23">
      <c r="A33" s="74">
        <f t="shared" si="2"/>
        <v>27</v>
      </c>
      <c r="B33" s="70" t="s">
        <v>31</v>
      </c>
      <c r="C33" s="71" t="s">
        <v>32</v>
      </c>
      <c r="D33" s="72" t="s">
        <v>86</v>
      </c>
      <c r="E33" s="70" t="s">
        <v>89</v>
      </c>
      <c r="F33" s="70" t="s">
        <v>31</v>
      </c>
      <c r="G33" s="73" t="s">
        <v>33</v>
      </c>
      <c r="H33" s="72" t="s">
        <v>49</v>
      </c>
      <c r="I33" s="85" t="s">
        <v>90</v>
      </c>
      <c r="J33" s="70" t="s">
        <v>35</v>
      </c>
      <c r="K33" s="70" t="s">
        <v>31</v>
      </c>
      <c r="L33" s="75" t="s">
        <v>36</v>
      </c>
      <c r="M33" s="70" t="s">
        <v>32</v>
      </c>
      <c r="N33" s="76" t="s">
        <v>37</v>
      </c>
      <c r="O33" s="83">
        <v>46126</v>
      </c>
      <c r="P33" s="78">
        <v>46129</v>
      </c>
      <c r="Q33" s="79" t="s">
        <v>38</v>
      </c>
      <c r="R33" s="70" t="s">
        <v>38</v>
      </c>
      <c r="S33" s="80" t="s">
        <v>39</v>
      </c>
      <c r="T33" s="81" t="str">
        <f t="shared" si="4"/>
        <v>-</v>
      </c>
      <c r="U33" s="81" t="str">
        <f t="shared" si="4"/>
        <v>-</v>
      </c>
      <c r="V33" s="82" t="str">
        <f t="shared" si="5"/>
        <v>&lt;25</v>
      </c>
      <c r="W33" s="86" t="str">
        <f t="shared" si="6"/>
        <v/>
      </c>
    </row>
    <row r="34" spans="1:23">
      <c r="A34" s="74">
        <f t="shared" si="2"/>
        <v>28</v>
      </c>
      <c r="B34" s="70" t="s">
        <v>31</v>
      </c>
      <c r="C34" s="71" t="s">
        <v>32</v>
      </c>
      <c r="D34" s="72" t="s">
        <v>86</v>
      </c>
      <c r="E34" s="70" t="s">
        <v>89</v>
      </c>
      <c r="F34" s="70" t="s">
        <v>31</v>
      </c>
      <c r="G34" s="73" t="s">
        <v>33</v>
      </c>
      <c r="H34" s="72" t="s">
        <v>49</v>
      </c>
      <c r="I34" s="85" t="s">
        <v>73</v>
      </c>
      <c r="J34" s="70" t="s">
        <v>35</v>
      </c>
      <c r="K34" s="70" t="s">
        <v>31</v>
      </c>
      <c r="L34" s="75" t="s">
        <v>36</v>
      </c>
      <c r="M34" s="70" t="s">
        <v>32</v>
      </c>
      <c r="N34" s="76" t="s">
        <v>37</v>
      </c>
      <c r="O34" s="83">
        <v>46126</v>
      </c>
      <c r="P34" s="78">
        <v>46129</v>
      </c>
      <c r="Q34" s="79" t="s">
        <v>38</v>
      </c>
      <c r="R34" s="70" t="s">
        <v>38</v>
      </c>
      <c r="S34" s="80" t="s">
        <v>39</v>
      </c>
      <c r="T34" s="81" t="str">
        <f t="shared" si="4"/>
        <v>-</v>
      </c>
      <c r="U34" s="81" t="str">
        <f t="shared" si="4"/>
        <v>-</v>
      </c>
      <c r="V34" s="82" t="str">
        <f t="shared" si="5"/>
        <v>&lt;25</v>
      </c>
      <c r="W34" s="86" t="str">
        <f t="shared" si="6"/>
        <v/>
      </c>
    </row>
    <row r="35" spans="1:23">
      <c r="A35" s="74">
        <f t="shared" si="2"/>
        <v>29</v>
      </c>
      <c r="B35" s="70" t="s">
        <v>31</v>
      </c>
      <c r="C35" s="71" t="s">
        <v>32</v>
      </c>
      <c r="D35" s="72" t="s">
        <v>86</v>
      </c>
      <c r="E35" s="70" t="s">
        <v>31</v>
      </c>
      <c r="F35" s="70" t="s">
        <v>31</v>
      </c>
      <c r="G35" s="73" t="s">
        <v>33</v>
      </c>
      <c r="H35" s="72" t="s">
        <v>49</v>
      </c>
      <c r="I35" s="85" t="s">
        <v>40</v>
      </c>
      <c r="J35" s="70" t="s">
        <v>35</v>
      </c>
      <c r="K35" s="70" t="s">
        <v>31</v>
      </c>
      <c r="L35" s="75" t="s">
        <v>36</v>
      </c>
      <c r="M35" s="70" t="s">
        <v>32</v>
      </c>
      <c r="N35" s="76" t="s">
        <v>37</v>
      </c>
      <c r="O35" s="83">
        <v>46126</v>
      </c>
      <c r="P35" s="78">
        <v>46129</v>
      </c>
      <c r="Q35" s="79" t="s">
        <v>38</v>
      </c>
      <c r="R35" s="70" t="s">
        <v>38</v>
      </c>
      <c r="S35" s="80" t="s">
        <v>39</v>
      </c>
      <c r="T35" s="81" t="str">
        <f t="shared" si="4"/>
        <v>-</v>
      </c>
      <c r="U35" s="81" t="str">
        <f t="shared" si="4"/>
        <v>-</v>
      </c>
      <c r="V35" s="82" t="str">
        <f t="shared" si="5"/>
        <v>&lt;25</v>
      </c>
      <c r="W35" s="86" t="str">
        <f t="shared" si="6"/>
        <v/>
      </c>
    </row>
    <row r="36" spans="1:23">
      <c r="A36" s="74">
        <f t="shared" si="2"/>
        <v>30</v>
      </c>
      <c r="B36" s="70" t="s">
        <v>31</v>
      </c>
      <c r="C36" s="71" t="s">
        <v>32</v>
      </c>
      <c r="D36" s="72" t="s">
        <v>86</v>
      </c>
      <c r="E36" s="70" t="s">
        <v>89</v>
      </c>
      <c r="F36" s="70" t="s">
        <v>91</v>
      </c>
      <c r="G36" s="73" t="s">
        <v>33</v>
      </c>
      <c r="H36" s="72" t="s">
        <v>49</v>
      </c>
      <c r="I36" s="85" t="s">
        <v>40</v>
      </c>
      <c r="J36" s="70" t="s">
        <v>35</v>
      </c>
      <c r="K36" s="70" t="s">
        <v>31</v>
      </c>
      <c r="L36" s="75" t="s">
        <v>36</v>
      </c>
      <c r="M36" s="70" t="s">
        <v>32</v>
      </c>
      <c r="N36" s="76" t="s">
        <v>37</v>
      </c>
      <c r="O36" s="83">
        <v>46126</v>
      </c>
      <c r="P36" s="78">
        <v>46129</v>
      </c>
      <c r="Q36" s="79" t="s">
        <v>38</v>
      </c>
      <c r="R36" s="70" t="s">
        <v>38</v>
      </c>
      <c r="S36" s="80" t="s">
        <v>39</v>
      </c>
      <c r="T36" s="81" t="str">
        <f t="shared" ref="T36:U41" si="7">IF(Q36="","",IF(NOT(ISERROR(Q36*1)),ROUNDDOWN(Q36*1,2-INT(LOG(ABS(Q36*1)))),IFERROR("&lt;"&amp;ROUNDDOWN(IF(SUBSTITUTE(Q36,"&lt;","")*1&lt;=50,SUBSTITUTE(Q36,"&lt;","")*1,""),2-INT(LOG(ABS(SUBSTITUTE(Q36,"&lt;","")*1)))),IF(Q36="-",Q36,"入力形式が間違っています"))))</f>
        <v>-</v>
      </c>
      <c r="U36" s="81" t="str">
        <f t="shared" si="7"/>
        <v>-</v>
      </c>
      <c r="V36" s="82" t="str">
        <f t="shared" si="5"/>
        <v>&lt;25</v>
      </c>
      <c r="W36" s="86" t="str">
        <f t="shared" si="6"/>
        <v/>
      </c>
    </row>
    <row r="37" spans="1:23">
      <c r="A37" s="74">
        <f t="shared" si="2"/>
        <v>31</v>
      </c>
      <c r="B37" s="70" t="s">
        <v>31</v>
      </c>
      <c r="C37" s="71" t="s">
        <v>32</v>
      </c>
      <c r="D37" s="72" t="s">
        <v>86</v>
      </c>
      <c r="E37" s="70" t="s">
        <v>92</v>
      </c>
      <c r="F37" s="70" t="s">
        <v>93</v>
      </c>
      <c r="G37" s="73" t="s">
        <v>33</v>
      </c>
      <c r="H37" s="72" t="s">
        <v>49</v>
      </c>
      <c r="I37" s="85" t="s">
        <v>40</v>
      </c>
      <c r="J37" s="70" t="s">
        <v>35</v>
      </c>
      <c r="K37" s="70" t="s">
        <v>31</v>
      </c>
      <c r="L37" s="75" t="s">
        <v>36</v>
      </c>
      <c r="M37" s="70" t="s">
        <v>32</v>
      </c>
      <c r="N37" s="76" t="s">
        <v>37</v>
      </c>
      <c r="O37" s="83">
        <v>46126</v>
      </c>
      <c r="P37" s="78">
        <v>46129</v>
      </c>
      <c r="Q37" s="79" t="s">
        <v>38</v>
      </c>
      <c r="R37" s="70" t="s">
        <v>38</v>
      </c>
      <c r="S37" s="80" t="s">
        <v>39</v>
      </c>
      <c r="T37" s="81" t="str">
        <f t="shared" si="7"/>
        <v>-</v>
      </c>
      <c r="U37" s="81" t="str">
        <f t="shared" si="7"/>
        <v>-</v>
      </c>
      <c r="V37" s="82" t="str">
        <f t="shared" si="5"/>
        <v>&lt;25</v>
      </c>
      <c r="W37" s="86" t="str">
        <f t="shared" si="6"/>
        <v/>
      </c>
    </row>
    <row r="38" spans="1:23">
      <c r="A38" s="74">
        <f t="shared" si="2"/>
        <v>32</v>
      </c>
      <c r="B38" s="70" t="s">
        <v>31</v>
      </c>
      <c r="C38" s="71" t="s">
        <v>32</v>
      </c>
      <c r="D38" s="72" t="s">
        <v>81</v>
      </c>
      <c r="E38" s="70" t="s">
        <v>31</v>
      </c>
      <c r="F38" s="70" t="s">
        <v>31</v>
      </c>
      <c r="G38" s="73" t="s">
        <v>33</v>
      </c>
      <c r="H38" s="72" t="s">
        <v>49</v>
      </c>
      <c r="I38" s="85" t="s">
        <v>43</v>
      </c>
      <c r="J38" s="70" t="s">
        <v>44</v>
      </c>
      <c r="K38" s="70" t="s">
        <v>94</v>
      </c>
      <c r="L38" s="75" t="s">
        <v>36</v>
      </c>
      <c r="M38" s="70" t="s">
        <v>32</v>
      </c>
      <c r="N38" s="76" t="s">
        <v>37</v>
      </c>
      <c r="O38" s="83">
        <v>46126</v>
      </c>
      <c r="P38" s="78">
        <v>46129</v>
      </c>
      <c r="Q38" s="79" t="s">
        <v>38</v>
      </c>
      <c r="R38" s="70" t="s">
        <v>38</v>
      </c>
      <c r="S38" s="80" t="s">
        <v>39</v>
      </c>
      <c r="T38" s="81" t="str">
        <f t="shared" si="7"/>
        <v>-</v>
      </c>
      <c r="U38" s="81" t="str">
        <f t="shared" si="7"/>
        <v>-</v>
      </c>
      <c r="V38" s="82" t="str">
        <f t="shared" si="5"/>
        <v>&lt;25</v>
      </c>
      <c r="W38" s="86" t="str">
        <f t="shared" si="6"/>
        <v/>
      </c>
    </row>
    <row r="39" spans="1:23">
      <c r="A39" s="74">
        <f t="shared" si="2"/>
        <v>33</v>
      </c>
      <c r="B39" s="70" t="s">
        <v>31</v>
      </c>
      <c r="C39" s="71" t="s">
        <v>32</v>
      </c>
      <c r="D39" s="72" t="s">
        <v>81</v>
      </c>
      <c r="E39" s="70" t="s">
        <v>95</v>
      </c>
      <c r="F39" s="70" t="s">
        <v>31</v>
      </c>
      <c r="G39" s="73" t="s">
        <v>33</v>
      </c>
      <c r="H39" s="72" t="s">
        <v>49</v>
      </c>
      <c r="I39" s="85" t="s">
        <v>53</v>
      </c>
      <c r="J39" s="70" t="s">
        <v>44</v>
      </c>
      <c r="K39" s="70" t="s">
        <v>31</v>
      </c>
      <c r="L39" s="75" t="s">
        <v>36</v>
      </c>
      <c r="M39" s="70" t="s">
        <v>32</v>
      </c>
      <c r="N39" s="76" t="s">
        <v>37</v>
      </c>
      <c r="O39" s="83">
        <v>46126</v>
      </c>
      <c r="P39" s="78">
        <v>46129</v>
      </c>
      <c r="Q39" s="79" t="s">
        <v>38</v>
      </c>
      <c r="R39" s="70" t="s">
        <v>38</v>
      </c>
      <c r="S39" s="80" t="s">
        <v>39</v>
      </c>
      <c r="T39" s="81" t="str">
        <f t="shared" si="7"/>
        <v>-</v>
      </c>
      <c r="U39" s="81" t="str">
        <f t="shared" si="7"/>
        <v>-</v>
      </c>
      <c r="V39" s="82" t="str">
        <f t="shared" si="5"/>
        <v>&lt;25</v>
      </c>
      <c r="W39" s="86" t="str">
        <f t="shared" si="6"/>
        <v/>
      </c>
    </row>
    <row r="40" spans="1:23">
      <c r="A40" s="74">
        <f t="shared" si="2"/>
        <v>34</v>
      </c>
      <c r="B40" s="70" t="s">
        <v>31</v>
      </c>
      <c r="C40" s="71" t="s">
        <v>32</v>
      </c>
      <c r="D40" s="72" t="s">
        <v>86</v>
      </c>
      <c r="E40" s="70" t="s">
        <v>87</v>
      </c>
      <c r="F40" s="70" t="s">
        <v>88</v>
      </c>
      <c r="G40" s="73" t="s">
        <v>33</v>
      </c>
      <c r="H40" s="72" t="s">
        <v>49</v>
      </c>
      <c r="I40" s="85" t="s">
        <v>34</v>
      </c>
      <c r="J40" s="70" t="s">
        <v>44</v>
      </c>
      <c r="K40" s="70" t="s">
        <v>31</v>
      </c>
      <c r="L40" s="75" t="s">
        <v>36</v>
      </c>
      <c r="M40" s="70" t="s">
        <v>32</v>
      </c>
      <c r="N40" s="76" t="s">
        <v>37</v>
      </c>
      <c r="O40" s="83">
        <v>46126</v>
      </c>
      <c r="P40" s="78">
        <v>46129</v>
      </c>
      <c r="Q40" s="79" t="s">
        <v>38</v>
      </c>
      <c r="R40" s="70" t="s">
        <v>38</v>
      </c>
      <c r="S40" s="80" t="s">
        <v>39</v>
      </c>
      <c r="T40" s="81" t="str">
        <f t="shared" si="7"/>
        <v>-</v>
      </c>
      <c r="U40" s="81" t="str">
        <f t="shared" si="7"/>
        <v>-</v>
      </c>
      <c r="V40" s="82" t="str">
        <f t="shared" si="5"/>
        <v>&lt;25</v>
      </c>
      <c r="W40" s="86" t="str">
        <f t="shared" si="6"/>
        <v/>
      </c>
    </row>
    <row r="41" spans="1:23">
      <c r="A41" s="74">
        <f t="shared" si="2"/>
        <v>35</v>
      </c>
      <c r="B41" s="70" t="s">
        <v>31</v>
      </c>
      <c r="C41" s="71" t="s">
        <v>32</v>
      </c>
      <c r="D41" s="72" t="s">
        <v>74</v>
      </c>
      <c r="E41" s="70" t="s">
        <v>96</v>
      </c>
      <c r="F41" s="70" t="s">
        <v>31</v>
      </c>
      <c r="G41" s="73" t="s">
        <v>33</v>
      </c>
      <c r="H41" s="72" t="s">
        <v>49</v>
      </c>
      <c r="I41" s="74" t="s">
        <v>34</v>
      </c>
      <c r="J41" s="70" t="s">
        <v>35</v>
      </c>
      <c r="K41" s="70" t="s">
        <v>31</v>
      </c>
      <c r="L41" s="75" t="s">
        <v>36</v>
      </c>
      <c r="M41" s="70" t="s">
        <v>32</v>
      </c>
      <c r="N41" s="76" t="s">
        <v>46</v>
      </c>
      <c r="O41" s="83">
        <v>46126</v>
      </c>
      <c r="P41" s="78">
        <v>46129</v>
      </c>
      <c r="Q41" s="79" t="s">
        <v>97</v>
      </c>
      <c r="R41" s="70" t="s">
        <v>98</v>
      </c>
      <c r="S41" s="80" t="s">
        <v>99</v>
      </c>
      <c r="T41" s="81" t="str">
        <f>IF(Q41="","",IF(NOT(ISERROR(Q41*1)),ROUNDDOWN(Q41*1,2-INT(LOG(ABS(Q41*1)))),IFERROR("&lt;"&amp;ROUNDDOWN(IF(SUBSTITUTE(Q41,"&lt;","")*1&lt;=50,SUBSTITUTE(Q41,"&lt;","")*1,""),2-INT(LOG(ABS(SUBSTITUTE(Q41,"&lt;","")*1)))),IF(Q41="-",Q41,"入力形式が間違っています"))))</f>
        <v>&lt;3.39</v>
      </c>
      <c r="U41" s="81" t="str">
        <f t="shared" si="7"/>
        <v>&lt;4.45</v>
      </c>
      <c r="V41" s="82" t="str">
        <f t="shared" si="5"/>
        <v>&lt;7.8</v>
      </c>
      <c r="W41" s="86" t="str">
        <f t="shared" si="6"/>
        <v/>
      </c>
    </row>
    <row r="42" spans="1:23">
      <c r="A42" s="74">
        <f t="shared" si="2"/>
        <v>36</v>
      </c>
      <c r="B42" s="70" t="s">
        <v>31</v>
      </c>
      <c r="C42" s="71" t="s">
        <v>32</v>
      </c>
      <c r="D42" s="72" t="s">
        <v>74</v>
      </c>
      <c r="E42" s="70" t="s">
        <v>31</v>
      </c>
      <c r="F42" s="70" t="s">
        <v>31</v>
      </c>
      <c r="G42" s="73" t="s">
        <v>33</v>
      </c>
      <c r="H42" s="72" t="s">
        <v>49</v>
      </c>
      <c r="I42" s="74" t="s">
        <v>73</v>
      </c>
      <c r="J42" s="70" t="s">
        <v>35</v>
      </c>
      <c r="K42" s="70" t="s">
        <v>31</v>
      </c>
      <c r="L42" s="75" t="s">
        <v>36</v>
      </c>
      <c r="M42" s="70" t="s">
        <v>32</v>
      </c>
      <c r="N42" s="76" t="s">
        <v>37</v>
      </c>
      <c r="O42" s="83">
        <v>46127</v>
      </c>
      <c r="P42" s="78">
        <v>46129</v>
      </c>
      <c r="Q42" s="79" t="s">
        <v>100</v>
      </c>
      <c r="R42" s="70">
        <v>26.584</v>
      </c>
      <c r="S42" s="80">
        <v>26.584</v>
      </c>
      <c r="T42" s="81" t="str">
        <f>IF(Q42="","",IF(NOT(ISERROR(Q42*1)),ROUNDDOWN(Q42*1,2-INT(LOG(ABS(Q42*1)))),IFERROR("&lt;"&amp;ROUNDDOWN(IF(SUBSTITUTE(Q42,"&lt;","")*1&lt;=50,SUBSTITUTE(Q42,"&lt;","")*1,""),2-INT(LOG(ABS(SUBSTITUTE(Q42,"&lt;","")*1)))),IF(Q42="-",Q42,"入力形式が間違っています"))))</f>
        <v>&lt;3.34</v>
      </c>
      <c r="U42" s="81">
        <f>IF(R42="","",IF(NOT(ISERROR(R42*1)),ROUNDDOWN(R42*1,2-INT(LOG(ABS(R42*1)))),IFERROR("&lt;"&amp;ROUNDDOWN(IF(SUBSTITUTE(R42,"&lt;","")*1&lt;=50,SUBSTITUTE(R42,"&lt;","")*1,""),2-INT(LOG(ABS(SUBSTITUTE(R42,"&lt;","")*1)))),IF(R42="-",R42,"入力形式が間違っています"))))</f>
        <v>26.5</v>
      </c>
      <c r="V42" s="82">
        <f>IFERROR(IF(AND(T42="",U42=""),"",IF(AND(T42="-",U42="-"),IF(S42="","Cs合計を入力してください",S42),IF(NOT(ISERROR(T42*1+U42*1)),ROUND(T42+U42, 1-INT(LOG(ABS(T42+U42)))),IF(NOT(ISERROR(T42*1)),ROUND(T42, 1-INT(LOG(ABS(T42)))),IF(NOT(ISERROR(U42*1)),ROUND(U42, 1-INT(LOG(ABS(U42)))),IF(ISERROR(T42*1+U42*1),"&lt;"&amp;ROUND(IF(T42="-",0,SUBSTITUTE(T42,"&lt;",""))*1+IF(U42="-",0,SUBSTITUTE(U42,"&lt;",""))*1,1-INT(LOG(ABS(IF(T42="-",0,SUBSTITUTE(T42,"&lt;",""))*1+IF(U42="-",0,SUBSTITUTE(U42,"&lt;",""))*1)))))))))),"入力形式が間違っています")</f>
        <v>27</v>
      </c>
      <c r="W42" s="86" t="str">
        <f t="shared" si="6"/>
        <v/>
      </c>
    </row>
    <row r="43" spans="1:23">
      <c r="A43" s="74">
        <f t="shared" si="2"/>
        <v>37</v>
      </c>
      <c r="B43" s="70" t="s">
        <v>31</v>
      </c>
      <c r="C43" s="71" t="s">
        <v>32</v>
      </c>
      <c r="D43" s="72" t="s">
        <v>74</v>
      </c>
      <c r="E43" s="70" t="s">
        <v>101</v>
      </c>
      <c r="F43" s="70" t="s">
        <v>102</v>
      </c>
      <c r="G43" s="73" t="s">
        <v>33</v>
      </c>
      <c r="H43" s="72" t="s">
        <v>49</v>
      </c>
      <c r="I43" s="74" t="s">
        <v>41</v>
      </c>
      <c r="J43" s="70" t="s">
        <v>35</v>
      </c>
      <c r="K43" s="70" t="s">
        <v>31</v>
      </c>
      <c r="L43" s="75" t="s">
        <v>36</v>
      </c>
      <c r="M43" s="70" t="s">
        <v>32</v>
      </c>
      <c r="N43" s="76" t="s">
        <v>37</v>
      </c>
      <c r="O43" s="87">
        <v>46127</v>
      </c>
      <c r="P43" s="78">
        <v>46129</v>
      </c>
      <c r="Q43" s="79" t="s">
        <v>38</v>
      </c>
      <c r="R43" s="70" t="s">
        <v>38</v>
      </c>
      <c r="S43" s="80" t="s">
        <v>39</v>
      </c>
      <c r="T43" s="81" t="str">
        <f t="shared" ref="T43:U54" si="8">IF(Q43="","",IF(NOT(ISERROR(Q43*1)),ROUNDDOWN(Q43*1,2-INT(LOG(ABS(Q43*1)))),IFERROR("&lt;"&amp;ROUNDDOWN(IF(SUBSTITUTE(Q43,"&lt;","")*1&lt;=50,SUBSTITUTE(Q43,"&lt;","")*1,""),2-INT(LOG(ABS(SUBSTITUTE(Q43,"&lt;","")*1)))),IF(Q43="-",Q43,"入力形式が間違っています"))))</f>
        <v>-</v>
      </c>
      <c r="U43" s="81" t="str">
        <f t="shared" si="8"/>
        <v>-</v>
      </c>
      <c r="V43" s="82" t="str">
        <f t="shared" ref="V43:V52" si="9">IFERROR(IF(AND(T43="",U43=""),"",IF(AND(T43="-",U43="-"),IF(S43="","Cs合計を入力してください",S43),IF(NOT(ISERROR(T43*1+U43*1)),ROUND(T43+U43, 1-INT(LOG(ABS(T43+U43)))),IF(NOT(ISERROR(T43*1)),ROUND(T43, 1-INT(LOG(ABS(T43)))),IF(NOT(ISERROR(U43*1)),ROUND(U43, 1-INT(LOG(ABS(U43)))),IF(ISERROR(T43*1+U43*1),"&lt;"&amp;ROUND(IF(T43="-",0,SUBSTITUTE(T43,"&lt;",""))*1+IF(U43="-",0,SUBSTITUTE(U43,"&lt;",""))*1,1-INT(LOG(ABS(IF(T43="-",0,SUBSTITUTE(T43,"&lt;",""))*1+IF(U43="-",0,SUBSTITUTE(U43,"&lt;",""))*1)))))))))),"入力形式が間違っています")</f>
        <v>&lt;25</v>
      </c>
      <c r="W43" s="86" t="str">
        <f t="shared" si="6"/>
        <v/>
      </c>
    </row>
    <row r="44" spans="1:23">
      <c r="A44" s="74">
        <f t="shared" si="2"/>
        <v>38</v>
      </c>
      <c r="B44" s="70" t="s">
        <v>31</v>
      </c>
      <c r="C44" s="71" t="s">
        <v>32</v>
      </c>
      <c r="D44" s="72" t="s">
        <v>74</v>
      </c>
      <c r="E44" s="70" t="s">
        <v>101</v>
      </c>
      <c r="F44" s="70" t="s">
        <v>102</v>
      </c>
      <c r="G44" s="73" t="s">
        <v>33</v>
      </c>
      <c r="H44" s="72" t="s">
        <v>49</v>
      </c>
      <c r="I44" s="74" t="s">
        <v>34</v>
      </c>
      <c r="J44" s="70" t="s">
        <v>35</v>
      </c>
      <c r="K44" s="70" t="s">
        <v>31</v>
      </c>
      <c r="L44" s="75" t="s">
        <v>36</v>
      </c>
      <c r="M44" s="70" t="s">
        <v>32</v>
      </c>
      <c r="N44" s="76" t="s">
        <v>37</v>
      </c>
      <c r="O44" s="87">
        <v>46127</v>
      </c>
      <c r="P44" s="78">
        <v>46129</v>
      </c>
      <c r="Q44" s="79" t="s">
        <v>38</v>
      </c>
      <c r="R44" s="70" t="s">
        <v>38</v>
      </c>
      <c r="S44" s="80" t="s">
        <v>39</v>
      </c>
      <c r="T44" s="81" t="str">
        <f t="shared" si="8"/>
        <v>-</v>
      </c>
      <c r="U44" s="81" t="str">
        <f t="shared" si="8"/>
        <v>-</v>
      </c>
      <c r="V44" s="82" t="str">
        <f t="shared" si="9"/>
        <v>&lt;25</v>
      </c>
      <c r="W44" s="86" t="str">
        <f t="shared" si="6"/>
        <v/>
      </c>
    </row>
    <row r="45" spans="1:23">
      <c r="A45" s="74">
        <f t="shared" si="2"/>
        <v>39</v>
      </c>
      <c r="B45" s="70" t="s">
        <v>31</v>
      </c>
      <c r="C45" s="71" t="s">
        <v>32</v>
      </c>
      <c r="D45" s="72" t="s">
        <v>74</v>
      </c>
      <c r="E45" s="70" t="s">
        <v>103</v>
      </c>
      <c r="F45" s="70" t="s">
        <v>31</v>
      </c>
      <c r="G45" s="73" t="s">
        <v>33</v>
      </c>
      <c r="H45" s="72" t="s">
        <v>49</v>
      </c>
      <c r="I45" s="74" t="s">
        <v>42</v>
      </c>
      <c r="J45" s="70" t="s">
        <v>35</v>
      </c>
      <c r="K45" s="70" t="s">
        <v>31</v>
      </c>
      <c r="L45" s="75" t="s">
        <v>36</v>
      </c>
      <c r="M45" s="70" t="s">
        <v>32</v>
      </c>
      <c r="N45" s="76" t="s">
        <v>37</v>
      </c>
      <c r="O45" s="87">
        <v>46127</v>
      </c>
      <c r="P45" s="78">
        <v>46129</v>
      </c>
      <c r="Q45" s="79" t="s">
        <v>38</v>
      </c>
      <c r="R45" s="70" t="s">
        <v>38</v>
      </c>
      <c r="S45" s="80" t="s">
        <v>39</v>
      </c>
      <c r="T45" s="81" t="str">
        <f t="shared" si="8"/>
        <v>-</v>
      </c>
      <c r="U45" s="81" t="str">
        <f t="shared" si="8"/>
        <v>-</v>
      </c>
      <c r="V45" s="82" t="str">
        <f t="shared" si="9"/>
        <v>&lt;25</v>
      </c>
      <c r="W45" s="86" t="str">
        <f t="shared" si="6"/>
        <v/>
      </c>
    </row>
    <row r="46" spans="1:23">
      <c r="A46" s="74">
        <f t="shared" si="2"/>
        <v>40</v>
      </c>
      <c r="B46" s="70" t="s">
        <v>31</v>
      </c>
      <c r="C46" s="71" t="s">
        <v>32</v>
      </c>
      <c r="D46" s="72" t="s">
        <v>74</v>
      </c>
      <c r="E46" s="74" t="s">
        <v>104</v>
      </c>
      <c r="F46" s="70" t="s">
        <v>31</v>
      </c>
      <c r="G46" s="73" t="s">
        <v>33</v>
      </c>
      <c r="H46" s="72" t="s">
        <v>49</v>
      </c>
      <c r="I46" s="74" t="s">
        <v>34</v>
      </c>
      <c r="J46" s="70" t="s">
        <v>35</v>
      </c>
      <c r="K46" s="70" t="s">
        <v>31</v>
      </c>
      <c r="L46" s="75" t="s">
        <v>36</v>
      </c>
      <c r="M46" s="70" t="s">
        <v>32</v>
      </c>
      <c r="N46" s="76" t="s">
        <v>37</v>
      </c>
      <c r="O46" s="87">
        <v>46127</v>
      </c>
      <c r="P46" s="78">
        <v>46129</v>
      </c>
      <c r="Q46" s="79" t="s">
        <v>38</v>
      </c>
      <c r="R46" s="70" t="s">
        <v>38</v>
      </c>
      <c r="S46" s="80" t="s">
        <v>39</v>
      </c>
      <c r="T46" s="81" t="str">
        <f t="shared" si="8"/>
        <v>-</v>
      </c>
      <c r="U46" s="81" t="str">
        <f t="shared" si="8"/>
        <v>-</v>
      </c>
      <c r="V46" s="82" t="str">
        <f t="shared" si="9"/>
        <v>&lt;25</v>
      </c>
      <c r="W46" s="86" t="str">
        <f t="shared" si="6"/>
        <v/>
      </c>
    </row>
    <row r="47" spans="1:23">
      <c r="A47" s="74">
        <f t="shared" si="2"/>
        <v>41</v>
      </c>
      <c r="B47" s="70" t="s">
        <v>31</v>
      </c>
      <c r="C47" s="71" t="s">
        <v>32</v>
      </c>
      <c r="D47" s="72" t="s">
        <v>74</v>
      </c>
      <c r="E47" s="74" t="s">
        <v>105</v>
      </c>
      <c r="F47" s="70" t="s">
        <v>31</v>
      </c>
      <c r="G47" s="73" t="s">
        <v>33</v>
      </c>
      <c r="H47" s="72" t="s">
        <v>49</v>
      </c>
      <c r="I47" s="74" t="s">
        <v>47</v>
      </c>
      <c r="J47" s="70" t="s">
        <v>35</v>
      </c>
      <c r="K47" s="70" t="s">
        <v>31</v>
      </c>
      <c r="L47" s="75" t="s">
        <v>36</v>
      </c>
      <c r="M47" s="70" t="s">
        <v>32</v>
      </c>
      <c r="N47" s="76" t="s">
        <v>37</v>
      </c>
      <c r="O47" s="87">
        <v>46127</v>
      </c>
      <c r="P47" s="78">
        <v>46129</v>
      </c>
      <c r="Q47" s="79" t="s">
        <v>38</v>
      </c>
      <c r="R47" s="70" t="s">
        <v>38</v>
      </c>
      <c r="S47" s="80" t="s">
        <v>39</v>
      </c>
      <c r="T47" s="81" t="str">
        <f t="shared" si="8"/>
        <v>-</v>
      </c>
      <c r="U47" s="81" t="str">
        <f t="shared" si="8"/>
        <v>-</v>
      </c>
      <c r="V47" s="82" t="str">
        <f t="shared" si="9"/>
        <v>&lt;25</v>
      </c>
      <c r="W47" s="86"/>
    </row>
    <row r="48" spans="1:23">
      <c r="A48" s="74">
        <f t="shared" si="2"/>
        <v>42</v>
      </c>
      <c r="B48" s="70" t="s">
        <v>31</v>
      </c>
      <c r="C48" s="71" t="s">
        <v>32</v>
      </c>
      <c r="D48" s="72" t="s">
        <v>74</v>
      </c>
      <c r="E48" s="74" t="s">
        <v>106</v>
      </c>
      <c r="F48" s="70" t="s">
        <v>31</v>
      </c>
      <c r="G48" s="73" t="s">
        <v>33</v>
      </c>
      <c r="H48" s="72" t="s">
        <v>49</v>
      </c>
      <c r="I48" s="74" t="s">
        <v>34</v>
      </c>
      <c r="J48" s="70" t="s">
        <v>35</v>
      </c>
      <c r="K48" s="70" t="s">
        <v>31</v>
      </c>
      <c r="L48" s="75" t="s">
        <v>36</v>
      </c>
      <c r="M48" s="70" t="s">
        <v>32</v>
      </c>
      <c r="N48" s="76" t="s">
        <v>37</v>
      </c>
      <c r="O48" s="87">
        <v>46127</v>
      </c>
      <c r="P48" s="78">
        <v>46129</v>
      </c>
      <c r="Q48" s="79" t="s">
        <v>38</v>
      </c>
      <c r="R48" s="70" t="s">
        <v>38</v>
      </c>
      <c r="S48" s="80" t="s">
        <v>39</v>
      </c>
      <c r="T48" s="81" t="str">
        <f t="shared" si="8"/>
        <v>-</v>
      </c>
      <c r="U48" s="81" t="str">
        <f t="shared" si="8"/>
        <v>-</v>
      </c>
      <c r="V48" s="82" t="str">
        <f t="shared" si="9"/>
        <v>&lt;25</v>
      </c>
      <c r="W48" s="86"/>
    </row>
    <row r="49" spans="1:23">
      <c r="A49" s="74">
        <f t="shared" si="2"/>
        <v>43</v>
      </c>
      <c r="B49" s="70" t="s">
        <v>31</v>
      </c>
      <c r="C49" s="71" t="s">
        <v>32</v>
      </c>
      <c r="D49" s="72" t="s">
        <v>81</v>
      </c>
      <c r="E49" s="74" t="s">
        <v>107</v>
      </c>
      <c r="F49" s="70" t="s">
        <v>31</v>
      </c>
      <c r="G49" s="73" t="s">
        <v>33</v>
      </c>
      <c r="H49" s="72" t="s">
        <v>49</v>
      </c>
      <c r="I49" s="74" t="s">
        <v>34</v>
      </c>
      <c r="J49" s="70" t="s">
        <v>35</v>
      </c>
      <c r="K49" s="70" t="s">
        <v>31</v>
      </c>
      <c r="L49" s="75" t="s">
        <v>36</v>
      </c>
      <c r="M49" s="70" t="s">
        <v>32</v>
      </c>
      <c r="N49" s="76" t="s">
        <v>37</v>
      </c>
      <c r="O49" s="87">
        <v>46127</v>
      </c>
      <c r="P49" s="78">
        <v>46129</v>
      </c>
      <c r="Q49" s="79" t="s">
        <v>38</v>
      </c>
      <c r="R49" s="70" t="s">
        <v>38</v>
      </c>
      <c r="S49" s="80" t="s">
        <v>39</v>
      </c>
      <c r="T49" s="81" t="str">
        <f t="shared" si="8"/>
        <v>-</v>
      </c>
      <c r="U49" s="81" t="str">
        <f t="shared" si="8"/>
        <v>-</v>
      </c>
      <c r="V49" s="82" t="str">
        <f t="shared" si="9"/>
        <v>&lt;25</v>
      </c>
      <c r="W49" s="86"/>
    </row>
    <row r="50" spans="1:23">
      <c r="A50" s="74">
        <f t="shared" si="2"/>
        <v>44</v>
      </c>
      <c r="B50" s="70" t="s">
        <v>31</v>
      </c>
      <c r="C50" s="71" t="s">
        <v>32</v>
      </c>
      <c r="D50" s="72" t="s">
        <v>81</v>
      </c>
      <c r="E50" s="74" t="s">
        <v>107</v>
      </c>
      <c r="F50" s="88" t="s">
        <v>108</v>
      </c>
      <c r="G50" s="73" t="s">
        <v>33</v>
      </c>
      <c r="H50" s="72" t="s">
        <v>49</v>
      </c>
      <c r="I50" s="74" t="s">
        <v>34</v>
      </c>
      <c r="J50" s="70" t="s">
        <v>35</v>
      </c>
      <c r="K50" s="70" t="s">
        <v>31</v>
      </c>
      <c r="L50" s="75" t="s">
        <v>36</v>
      </c>
      <c r="M50" s="70" t="s">
        <v>32</v>
      </c>
      <c r="N50" s="76" t="s">
        <v>37</v>
      </c>
      <c r="O50" s="87">
        <v>46127</v>
      </c>
      <c r="P50" s="78">
        <v>46129</v>
      </c>
      <c r="Q50" s="79" t="s">
        <v>38</v>
      </c>
      <c r="R50" s="70" t="s">
        <v>38</v>
      </c>
      <c r="S50" s="80" t="s">
        <v>39</v>
      </c>
      <c r="T50" s="81" t="str">
        <f t="shared" si="8"/>
        <v>-</v>
      </c>
      <c r="U50" s="81" t="str">
        <f t="shared" si="8"/>
        <v>-</v>
      </c>
      <c r="V50" s="82" t="str">
        <f t="shared" si="9"/>
        <v>&lt;25</v>
      </c>
      <c r="W50" s="86"/>
    </row>
    <row r="51" spans="1:23">
      <c r="A51" s="74">
        <f t="shared" si="2"/>
        <v>45</v>
      </c>
      <c r="B51" s="70" t="s">
        <v>31</v>
      </c>
      <c r="C51" s="71" t="s">
        <v>32</v>
      </c>
      <c r="D51" s="72" t="s">
        <v>74</v>
      </c>
      <c r="E51" s="70" t="s">
        <v>31</v>
      </c>
      <c r="F51" s="70" t="s">
        <v>31</v>
      </c>
      <c r="G51" s="73" t="s">
        <v>33</v>
      </c>
      <c r="H51" s="72" t="s">
        <v>51</v>
      </c>
      <c r="I51" s="74" t="s">
        <v>48</v>
      </c>
      <c r="J51" s="74" t="s">
        <v>31</v>
      </c>
      <c r="K51" s="70" t="s">
        <v>31</v>
      </c>
      <c r="L51" s="75" t="s">
        <v>36</v>
      </c>
      <c r="M51" s="70" t="s">
        <v>32</v>
      </c>
      <c r="N51" s="76" t="s">
        <v>37</v>
      </c>
      <c r="O51" s="87">
        <v>46127</v>
      </c>
      <c r="P51" s="78">
        <v>46129</v>
      </c>
      <c r="Q51" s="79" t="s">
        <v>38</v>
      </c>
      <c r="R51" s="70" t="s">
        <v>38</v>
      </c>
      <c r="S51" s="80" t="s">
        <v>39</v>
      </c>
      <c r="T51" s="81" t="str">
        <f t="shared" si="8"/>
        <v>-</v>
      </c>
      <c r="U51" s="81" t="str">
        <f t="shared" si="8"/>
        <v>-</v>
      </c>
      <c r="V51" s="82" t="str">
        <f t="shared" si="9"/>
        <v>&lt;25</v>
      </c>
      <c r="W51" s="86"/>
    </row>
    <row r="52" spans="1:23">
      <c r="A52" s="74">
        <f t="shared" si="2"/>
        <v>46</v>
      </c>
      <c r="B52" s="70" t="s">
        <v>31</v>
      </c>
      <c r="C52" s="71" t="s">
        <v>32</v>
      </c>
      <c r="D52" s="72" t="s">
        <v>74</v>
      </c>
      <c r="E52" s="74" t="s">
        <v>109</v>
      </c>
      <c r="F52" s="70" t="s">
        <v>31</v>
      </c>
      <c r="G52" s="73" t="s">
        <v>33</v>
      </c>
      <c r="H52" s="72" t="s">
        <v>49</v>
      </c>
      <c r="I52" s="74" t="s">
        <v>40</v>
      </c>
      <c r="J52" s="74" t="s">
        <v>44</v>
      </c>
      <c r="K52" s="74" t="s">
        <v>110</v>
      </c>
      <c r="L52" s="75" t="s">
        <v>36</v>
      </c>
      <c r="M52" s="70" t="s">
        <v>32</v>
      </c>
      <c r="N52" s="76" t="s">
        <v>37</v>
      </c>
      <c r="O52" s="87">
        <v>46127</v>
      </c>
      <c r="P52" s="89">
        <v>46129</v>
      </c>
      <c r="Q52" s="72" t="s">
        <v>111</v>
      </c>
      <c r="R52" s="74" t="s">
        <v>112</v>
      </c>
      <c r="S52" s="90" t="s">
        <v>113</v>
      </c>
      <c r="T52" s="81" t="str">
        <f t="shared" si="8"/>
        <v>&lt;3.75</v>
      </c>
      <c r="U52" s="81" t="str">
        <f t="shared" si="8"/>
        <v>&lt;3.73</v>
      </c>
      <c r="V52" s="82" t="str">
        <f t="shared" si="9"/>
        <v>&lt;7.5</v>
      </c>
      <c r="W52" s="86"/>
    </row>
    <row r="53" spans="1:23">
      <c r="A53" s="74">
        <f t="shared" si="2"/>
        <v>47</v>
      </c>
      <c r="B53" s="70" t="s">
        <v>31</v>
      </c>
      <c r="C53" s="75" t="s">
        <v>32</v>
      </c>
      <c r="D53" s="91" t="s">
        <v>31</v>
      </c>
      <c r="E53" s="70" t="s">
        <v>31</v>
      </c>
      <c r="F53" s="75" t="s">
        <v>31</v>
      </c>
      <c r="G53" s="73" t="s">
        <v>33</v>
      </c>
      <c r="H53" s="72" t="s">
        <v>114</v>
      </c>
      <c r="I53" s="70" t="s">
        <v>115</v>
      </c>
      <c r="J53" s="70" t="s">
        <v>116</v>
      </c>
      <c r="K53" s="70" t="s">
        <v>116</v>
      </c>
      <c r="L53" s="75" t="s">
        <v>36</v>
      </c>
      <c r="M53" s="70" t="s">
        <v>32</v>
      </c>
      <c r="N53" s="76" t="s">
        <v>46</v>
      </c>
      <c r="O53" s="92">
        <v>46118</v>
      </c>
      <c r="P53" s="93">
        <v>46129</v>
      </c>
      <c r="Q53" s="79" t="s">
        <v>117</v>
      </c>
      <c r="R53" s="70" t="s">
        <v>118</v>
      </c>
      <c r="S53" s="80" t="s">
        <v>119</v>
      </c>
      <c r="T53" s="81" t="str">
        <f t="shared" si="8"/>
        <v>&lt;0.827</v>
      </c>
      <c r="U53" s="81" t="str">
        <f t="shared" si="8"/>
        <v>&lt;0.677</v>
      </c>
      <c r="V53" s="82" t="str">
        <f>IFERROR(IF(AND(T53="",U53=""),"",IF(AND(T53="-",U53="-"),IF(S53="","Cs合計を入力してください",S53),IF(NOT(ISERROR(T53*1+U53*1)),ROUND(T53+U53, 1-INT(LOG(ABS(T53+U53)))),IF(NOT(ISERROR(T53*1)),ROUND(T53, 1-INT(LOG(ABS(T53)))),IF(NOT(ISERROR(U53*1)),ROUND(U53, 1-INT(LOG(ABS(U53)))),IF(ISERROR(T53*1+U53*1),"&lt;"&amp;ROUND(IF(T53="-",0,SUBSTITUTE(T53,"&lt;",""))*1+IF(U53="-",0,SUBSTITUTE(U53,"&lt;",""))*1,1-INT(LOG(ABS(IF(T53="-",0,SUBSTITUTE(T53,"&lt;",""))*1+IF(U53="-",0,SUBSTITUTE(U53,"&lt;",""))*1)))))))))),"入力形式が間違っています")</f>
        <v>&lt;1.5</v>
      </c>
      <c r="W53" s="75" t="str">
        <f t="shared" ref="W53:W54" si="10">IF(ISERROR(V53*1),"",IF(AND(H53="飲料水",V53&gt;=11),"○",IF(AND(H53="牛乳・乳児用食品",V53&gt;=51),"○",IF(AND(H53&lt;&gt;"",V53&gt;=110),"○",""))))</f>
        <v/>
      </c>
    </row>
    <row r="54" spans="1:23">
      <c r="A54" s="74">
        <f t="shared" si="2"/>
        <v>48</v>
      </c>
      <c r="B54" s="70" t="s">
        <v>31</v>
      </c>
      <c r="C54" s="75" t="s">
        <v>32</v>
      </c>
      <c r="D54" s="91" t="s">
        <v>31</v>
      </c>
      <c r="E54" s="70" t="s">
        <v>31</v>
      </c>
      <c r="F54" s="75" t="s">
        <v>31</v>
      </c>
      <c r="G54" s="73" t="s">
        <v>33</v>
      </c>
      <c r="H54" s="72" t="s">
        <v>114</v>
      </c>
      <c r="I54" s="74" t="s">
        <v>120</v>
      </c>
      <c r="J54" s="70" t="s">
        <v>116</v>
      </c>
      <c r="K54" s="70" t="s">
        <v>116</v>
      </c>
      <c r="L54" s="75" t="s">
        <v>36</v>
      </c>
      <c r="M54" s="70" t="s">
        <v>32</v>
      </c>
      <c r="N54" s="76" t="s">
        <v>46</v>
      </c>
      <c r="O54" s="92">
        <v>46122</v>
      </c>
      <c r="P54" s="93">
        <v>46129</v>
      </c>
      <c r="Q54" s="79" t="s">
        <v>121</v>
      </c>
      <c r="R54" s="70" t="s">
        <v>122</v>
      </c>
      <c r="S54" s="80" t="s">
        <v>123</v>
      </c>
      <c r="T54" s="81" t="str">
        <f t="shared" si="8"/>
        <v>&lt;0.498</v>
      </c>
      <c r="U54" s="81" t="str">
        <f t="shared" si="8"/>
        <v>&lt;0.526</v>
      </c>
      <c r="V54" s="82" t="str">
        <f>IFERROR(IF(AND(T54="",U54=""),"",IF(AND(T54="-",U54="-"),IF(S54="","Cs合計を入力してください",S54),IF(NOT(ISERROR(T54*1+U54*1)),ROUND(T54+U54, 1-INT(LOG(ABS(T54+U54)))),IF(NOT(ISERROR(T54*1)),ROUND(T54, 1-INT(LOG(ABS(T54)))),IF(NOT(ISERROR(U54*1)),ROUND(U54, 1-INT(LOG(ABS(U54)))),IF(ISERROR(T54*1+U54*1),"&lt;"&amp;ROUND(IF(T54="-",0,SUBSTITUTE(T54,"&lt;",""))*1+IF(U54="-",0,SUBSTITUTE(U54,"&lt;",""))*1,1-INT(LOG(ABS(IF(T54="-",0,SUBSTITUTE(T54,"&lt;",""))*1+IF(U54="-",0,SUBSTITUTE(U54,"&lt;",""))*1)))))))))),"入力形式が間違っています")</f>
        <v>&lt;1</v>
      </c>
      <c r="W54" s="75" t="str">
        <f t="shared" si="10"/>
        <v/>
      </c>
    </row>
  </sheetData>
  <mergeCells count="27">
    <mergeCell ref="U4:U6"/>
    <mergeCell ref="N4:N6"/>
    <mergeCell ref="O4:O6"/>
    <mergeCell ref="P4:P6"/>
    <mergeCell ref="Q4:S4"/>
    <mergeCell ref="T4:T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A3:A6"/>
    <mergeCell ref="B3:B6"/>
    <mergeCell ref="C3:C6"/>
    <mergeCell ref="D3:F3"/>
    <mergeCell ref="G3:G6"/>
  </mergeCells>
  <phoneticPr fontId="1"/>
  <conditionalFormatting sqref="V7:V52">
    <cfRule type="expression" dxfId="1" priority="2">
      <formula>$W7="○"</formula>
    </cfRule>
  </conditionalFormatting>
  <conditionalFormatting sqref="V53:V54">
    <cfRule type="expression" dxfId="0" priority="1">
      <formula>$W53="○"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