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303144F7-50E1-4280-9DA3-5961451ED08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99" i="1" l="1"/>
  <c r="T99" i="1"/>
  <c r="V99" i="1" s="1"/>
  <c r="W99" i="1" s="1"/>
  <c r="U98" i="1"/>
  <c r="T98" i="1"/>
  <c r="V98" i="1" s="1"/>
  <c r="W98" i="1" s="1"/>
  <c r="V97" i="1"/>
  <c r="W97" i="1" s="1"/>
  <c r="U97" i="1"/>
  <c r="T97" i="1"/>
  <c r="U96" i="1"/>
  <c r="T96" i="1"/>
  <c r="V96" i="1" s="1"/>
  <c r="W96" i="1" s="1"/>
  <c r="U95" i="1"/>
  <c r="T95" i="1"/>
  <c r="V95" i="1" s="1"/>
  <c r="W95" i="1" s="1"/>
  <c r="U94" i="1"/>
  <c r="T94" i="1"/>
  <c r="V94" i="1" s="1"/>
  <c r="W94" i="1" s="1"/>
  <c r="U93" i="1"/>
  <c r="T93" i="1"/>
  <c r="V93" i="1" s="1"/>
  <c r="V92" i="1"/>
  <c r="W92" i="1" s="1"/>
  <c r="U92" i="1"/>
  <c r="T92" i="1"/>
  <c r="U91" i="1"/>
  <c r="T91" i="1"/>
  <c r="V91" i="1" s="1"/>
  <c r="W91" i="1" s="1"/>
  <c r="U90" i="1"/>
  <c r="T90" i="1"/>
  <c r="V90" i="1" s="1"/>
  <c r="W90" i="1" s="1"/>
  <c r="U89" i="1"/>
  <c r="T89" i="1"/>
  <c r="V89" i="1" s="1"/>
  <c r="W89" i="1" s="1"/>
  <c r="V88" i="1"/>
  <c r="W88" i="1" s="1"/>
  <c r="U88" i="1"/>
  <c r="T88" i="1"/>
  <c r="U87" i="1"/>
  <c r="T87" i="1"/>
  <c r="V87" i="1" s="1"/>
  <c r="W87" i="1" s="1"/>
  <c r="U86" i="1"/>
  <c r="T86" i="1"/>
  <c r="V86" i="1" s="1"/>
  <c r="W86" i="1" s="1"/>
  <c r="U85" i="1"/>
  <c r="V85" i="1" s="1"/>
  <c r="W85" i="1" s="1"/>
  <c r="T85" i="1"/>
  <c r="U84" i="1"/>
  <c r="V84" i="1" s="1"/>
  <c r="W84" i="1" s="1"/>
  <c r="T84" i="1"/>
  <c r="U83" i="1"/>
  <c r="T83" i="1"/>
  <c r="V83" i="1" s="1"/>
  <c r="W83" i="1" s="1"/>
  <c r="V82" i="1"/>
  <c r="W82" i="1" s="1"/>
  <c r="U82" i="1"/>
  <c r="T82" i="1"/>
  <c r="U81" i="1"/>
  <c r="T81" i="1"/>
  <c r="V81" i="1" s="1"/>
  <c r="W81" i="1" s="1"/>
  <c r="V80" i="1"/>
  <c r="W80" i="1" s="1"/>
  <c r="U80" i="1"/>
  <c r="T80" i="1"/>
  <c r="W77" i="1"/>
  <c r="W76" i="1"/>
  <c r="W75" i="1"/>
  <c r="W74" i="1"/>
  <c r="W73" i="1"/>
  <c r="W72" i="1"/>
  <c r="W71" i="1"/>
  <c r="W70" i="1"/>
  <c r="W69" i="1"/>
  <c r="W68" i="1"/>
  <c r="V67" i="1"/>
  <c r="U67" i="1"/>
  <c r="T67" i="1"/>
  <c r="U66" i="1"/>
  <c r="T66" i="1"/>
  <c r="V66" i="1" s="1"/>
  <c r="W66" i="1" s="1"/>
  <c r="V65" i="1"/>
  <c r="W65" i="1" s="1"/>
  <c r="U65" i="1"/>
  <c r="T65" i="1"/>
  <c r="U64" i="1"/>
  <c r="V64" i="1" s="1"/>
  <c r="W64" i="1" s="1"/>
  <c r="T64" i="1"/>
  <c r="U63" i="1"/>
  <c r="T63" i="1"/>
  <c r="V63" i="1" s="1"/>
  <c r="V62" i="1"/>
  <c r="W63" i="1" s="1"/>
  <c r="U62" i="1"/>
  <c r="T62" i="1"/>
  <c r="U61" i="1"/>
  <c r="T61" i="1"/>
  <c r="V61" i="1" s="1"/>
  <c r="U60" i="1"/>
  <c r="T60" i="1"/>
  <c r="V60" i="1" s="1"/>
  <c r="U59" i="1"/>
  <c r="V59" i="1" s="1"/>
  <c r="W59" i="1" s="1"/>
  <c r="T59" i="1"/>
  <c r="U58" i="1"/>
  <c r="V58" i="1" s="1"/>
  <c r="W58" i="1" s="1"/>
  <c r="T58" i="1"/>
  <c r="U57" i="1"/>
  <c r="T57" i="1"/>
  <c r="V57" i="1" s="1"/>
  <c r="W57" i="1" s="1"/>
  <c r="U56" i="1"/>
  <c r="T56" i="1"/>
  <c r="V56" i="1" s="1"/>
  <c r="W56" i="1" s="1"/>
  <c r="U55" i="1"/>
  <c r="V55" i="1" s="1"/>
  <c r="W55" i="1" s="1"/>
  <c r="T55" i="1"/>
  <c r="U54" i="1"/>
  <c r="V54" i="1" s="1"/>
  <c r="T54" i="1"/>
  <c r="U53" i="1"/>
  <c r="T53" i="1"/>
  <c r="V53" i="1" s="1"/>
  <c r="U52" i="1"/>
  <c r="V52" i="1" s="1"/>
  <c r="T52" i="1"/>
  <c r="U51" i="1"/>
  <c r="T51" i="1"/>
  <c r="V51" i="1" s="1"/>
  <c r="U50" i="1"/>
  <c r="T50" i="1"/>
  <c r="V50" i="1" s="1"/>
  <c r="U49" i="1"/>
  <c r="V49" i="1" s="1"/>
  <c r="T49" i="1"/>
  <c r="U48" i="1"/>
  <c r="T48" i="1"/>
  <c r="V48" i="1" s="1"/>
  <c r="U47" i="1"/>
  <c r="T47" i="1"/>
  <c r="V47" i="1" s="1"/>
  <c r="U46" i="1"/>
  <c r="V46" i="1" s="1"/>
  <c r="T46" i="1"/>
  <c r="U45" i="1"/>
  <c r="T45" i="1"/>
  <c r="V45" i="1" s="1"/>
  <c r="U44" i="1"/>
  <c r="T44" i="1"/>
  <c r="V44" i="1" s="1"/>
  <c r="U43" i="1"/>
  <c r="V43" i="1" s="1"/>
  <c r="T43" i="1"/>
  <c r="U42" i="1"/>
  <c r="T42" i="1"/>
  <c r="V42" i="1" s="1"/>
  <c r="U41" i="1"/>
  <c r="T41" i="1"/>
  <c r="V41" i="1" s="1"/>
  <c r="U40" i="1"/>
  <c r="V40" i="1" s="1"/>
  <c r="T40" i="1"/>
  <c r="U39" i="1"/>
  <c r="T39" i="1"/>
  <c r="V39" i="1" s="1"/>
  <c r="U38" i="1"/>
  <c r="T38" i="1"/>
  <c r="V38" i="1" s="1"/>
  <c r="U37" i="1"/>
  <c r="V37" i="1" s="1"/>
  <c r="T37" i="1"/>
  <c r="U36" i="1"/>
  <c r="T36" i="1"/>
  <c r="V36" i="1" s="1"/>
  <c r="U35" i="1"/>
  <c r="T35" i="1"/>
  <c r="V35" i="1" s="1"/>
  <c r="U34" i="1"/>
  <c r="V34" i="1" s="1"/>
  <c r="T34" i="1"/>
  <c r="U33" i="1"/>
  <c r="T33" i="1"/>
  <c r="V33" i="1" s="1"/>
  <c r="U32" i="1"/>
  <c r="T32" i="1"/>
  <c r="V32" i="1" s="1"/>
  <c r="U31" i="1"/>
  <c r="V31" i="1" s="1"/>
  <c r="T31" i="1"/>
  <c r="U30" i="1"/>
  <c r="T30" i="1"/>
  <c r="V30" i="1" s="1"/>
  <c r="U29" i="1"/>
  <c r="T29" i="1"/>
  <c r="V29" i="1" s="1"/>
  <c r="U28" i="1"/>
  <c r="V28" i="1" s="1"/>
  <c r="T28" i="1"/>
  <c r="U27" i="1"/>
  <c r="T27" i="1"/>
  <c r="V27" i="1" s="1"/>
  <c r="U26" i="1"/>
  <c r="T26" i="1"/>
  <c r="V26" i="1" s="1"/>
  <c r="U25" i="1"/>
  <c r="V25" i="1" s="1"/>
  <c r="T25" i="1"/>
  <c r="U24" i="1"/>
  <c r="T24" i="1"/>
  <c r="V24" i="1" s="1"/>
  <c r="U23" i="1"/>
  <c r="T23" i="1"/>
  <c r="V23" i="1" s="1"/>
  <c r="U22" i="1"/>
  <c r="V22" i="1" s="1"/>
  <c r="T22" i="1"/>
  <c r="U21" i="1"/>
  <c r="T21" i="1"/>
  <c r="V21" i="1" s="1"/>
  <c r="U20" i="1"/>
  <c r="T20" i="1"/>
  <c r="V20" i="1" s="1"/>
  <c r="U19" i="1"/>
  <c r="V19" i="1" s="1"/>
  <c r="T19" i="1"/>
  <c r="U18" i="1"/>
  <c r="T18" i="1"/>
  <c r="V18" i="1" s="1"/>
  <c r="U17" i="1"/>
  <c r="T17" i="1"/>
  <c r="V17" i="1" s="1"/>
  <c r="U16" i="1"/>
  <c r="V16" i="1" s="1"/>
  <c r="T16" i="1"/>
  <c r="U15" i="1"/>
  <c r="T15" i="1"/>
  <c r="V15" i="1" s="1"/>
  <c r="U14" i="1"/>
  <c r="T14" i="1"/>
  <c r="V14" i="1" s="1"/>
  <c r="U13" i="1"/>
  <c r="V13" i="1" s="1"/>
  <c r="T13" i="1"/>
  <c r="U12" i="1"/>
  <c r="T12" i="1"/>
  <c r="V12" i="1" s="1"/>
  <c r="U11" i="1"/>
  <c r="T11" i="1"/>
  <c r="V11" i="1" s="1"/>
  <c r="U10" i="1"/>
  <c r="V10" i="1" s="1"/>
  <c r="T10" i="1"/>
  <c r="U9" i="1"/>
  <c r="T9" i="1"/>
  <c r="V9" i="1" s="1"/>
  <c r="U8" i="1"/>
  <c r="T8" i="1"/>
  <c r="V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U7" i="1"/>
  <c r="V7" i="1" s="1"/>
  <c r="T7" i="1"/>
</calcChain>
</file>

<file path=xl/sharedStrings.xml><?xml version="1.0" encoding="utf-8"?>
<sst xmlns="http://schemas.openxmlformats.org/spreadsheetml/2006/main" count="1547" uniqueCount="368">
  <si>
    <t>１　食品の放射性物質検査について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</si>
  <si>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</si>
  <si>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</si>
  <si>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</si>
  <si>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</si>
  <si>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</si>
  <si>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</si>
  <si>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</si>
  <si>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</si>
  <si>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</si>
  <si>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</si>
  <si>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</si>
  <si>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</si>
  <si>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</si>
  <si>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</si>
  <si>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</si>
  <si>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</si>
  <si>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</si>
  <si>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</si>
  <si>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</si>
  <si>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</si>
  <si>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</si>
  <si>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</si>
  <si>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</si>
  <si>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</si>
  <si>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</si>
  <si>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</si>
  <si>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</si>
  <si>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</si>
  <si>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</si>
  <si>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</si>
  <si>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Ge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</si>
  <si>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</si>
  <si>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水産物</t>
    <rPh sb="0" eb="3">
      <t>スイサンブツ</t>
    </rPh>
    <phoneticPr fontId="7"/>
  </si>
  <si>
    <t>天然</t>
    <rPh sb="0" eb="2">
      <t>テンネン</t>
    </rPh>
    <phoneticPr fontId="7"/>
  </si>
  <si>
    <t>制限なし</t>
    <rPh sb="0" eb="2">
      <t>セイゲン</t>
    </rPh>
    <phoneticPr fontId="8"/>
  </si>
  <si>
    <t>&lt;10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</si>
  <si>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</si>
  <si>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-</t>
  </si>
  <si>
    <t>NaI</t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</si>
  <si>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</si>
  <si>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7"/>
  </si>
  <si>
    <t>栽培</t>
    <rPh sb="0" eb="2">
      <t>サイバイ</t>
    </rPh>
    <phoneticPr fontId="7"/>
  </si>
  <si>
    <t>宮城県</t>
    <rPh sb="0" eb="3">
      <t>ミヤギケン</t>
    </rPh>
    <phoneticPr fontId="7"/>
  </si>
  <si>
    <t>茨城県</t>
    <rPh sb="0" eb="3">
      <t>イバラキケン</t>
    </rPh>
    <phoneticPr fontId="7"/>
  </si>
  <si>
    <t>-</t>
    <phoneticPr fontId="1"/>
  </si>
  <si>
    <t>ハクサイ</t>
    <phoneticPr fontId="1"/>
  </si>
  <si>
    <t>福島県</t>
    <rPh sb="0" eb="3">
      <t>フクシマケン</t>
    </rPh>
    <phoneticPr fontId="7"/>
  </si>
  <si>
    <t>東京都</t>
  </si>
  <si>
    <t>―</t>
  </si>
  <si>
    <t>流通品</t>
  </si>
  <si>
    <t>農産物</t>
  </si>
  <si>
    <t>制限なし</t>
  </si>
  <si>
    <t>東京都健康安全研究センター</t>
  </si>
  <si>
    <t>&lt;9</t>
  </si>
  <si>
    <t>&lt;11</t>
  </si>
  <si>
    <t>&lt;21</t>
  </si>
  <si>
    <t>&lt;12</t>
  </si>
  <si>
    <t>&lt;23</t>
  </si>
  <si>
    <t>&lt;13</t>
  </si>
  <si>
    <t>&lt;24</t>
  </si>
  <si>
    <t>三陸南部沖</t>
    <phoneticPr fontId="1"/>
  </si>
  <si>
    <t/>
  </si>
  <si>
    <t>&lt;1.01</t>
    <phoneticPr fontId="1"/>
  </si>
  <si>
    <t>栽培</t>
    <rPh sb="0" eb="2">
      <t>サイバイ</t>
    </rPh>
    <phoneticPr fontId="1"/>
  </si>
  <si>
    <t>にんじん</t>
    <phoneticPr fontId="1"/>
  </si>
  <si>
    <t>&lt;1.9</t>
    <phoneticPr fontId="1"/>
  </si>
  <si>
    <t>&lt;1.21</t>
    <phoneticPr fontId="1"/>
  </si>
  <si>
    <t>エリンギ</t>
  </si>
  <si>
    <t>マイタケ</t>
  </si>
  <si>
    <t>ブナシメジ</t>
  </si>
  <si>
    <t>その他</t>
  </si>
  <si>
    <t>&lt;22</t>
  </si>
  <si>
    <t>&lt;10</t>
    <phoneticPr fontId="1"/>
  </si>
  <si>
    <t>&lt;20</t>
    <phoneticPr fontId="1"/>
  </si>
  <si>
    <t>横浜市</t>
    <rPh sb="0" eb="3">
      <t>ヨコハマシ</t>
    </rPh>
    <phoneticPr fontId="1"/>
  </si>
  <si>
    <t>&lt;6.5</t>
    <phoneticPr fontId="1"/>
  </si>
  <si>
    <t>&lt;2.98</t>
    <phoneticPr fontId="1"/>
  </si>
  <si>
    <t>青森県</t>
    <rPh sb="0" eb="3">
      <t>アオモリケン</t>
    </rPh>
    <phoneticPr fontId="1"/>
  </si>
  <si>
    <t>青森県</t>
    <rPh sb="0" eb="3">
      <t>アオモリケン</t>
    </rPh>
    <phoneticPr fontId="14"/>
  </si>
  <si>
    <t>東北町</t>
  </si>
  <si>
    <t>小川原湖（六ヶ所村倉内地先）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</si>
  <si>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5"/>
  </si>
  <si>
    <t>水産物</t>
    <rPh sb="0" eb="3">
      <t>スイサンブツ</t>
    </rPh>
    <phoneticPr fontId="14"/>
  </si>
  <si>
    <t>ヤマトシジミ</t>
  </si>
  <si>
    <t>天然</t>
    <rPh sb="0" eb="2">
      <t>テンネン</t>
    </rPh>
    <phoneticPr fontId="15"/>
  </si>
  <si>
    <t>制限なし</t>
    <rPh sb="0" eb="2">
      <t>セイゲン</t>
    </rPh>
    <phoneticPr fontId="16"/>
  </si>
  <si>
    <t>(一財)九州環境管理協会</t>
  </si>
  <si>
    <t>&lt;3.05</t>
  </si>
  <si>
    <t>&lt;2.58</t>
  </si>
  <si>
    <t>&lt;5.6</t>
  </si>
  <si>
    <t>&lt;2.80</t>
  </si>
  <si>
    <t>&lt;3.06</t>
  </si>
  <si>
    <t>&lt;5.9</t>
  </si>
  <si>
    <t>&lt;2.32</t>
  </si>
  <si>
    <t>&lt;2.06</t>
  </si>
  <si>
    <t>&lt;4.4</t>
  </si>
  <si>
    <t>&lt;3.18</t>
  </si>
  <si>
    <t>&lt;2.82</t>
  </si>
  <si>
    <t>&lt;6.0</t>
  </si>
  <si>
    <t>&lt;2.90</t>
  </si>
  <si>
    <t>&lt;2.69</t>
  </si>
  <si>
    <t>&lt;2.63</t>
  </si>
  <si>
    <t>&lt;2.89</t>
  </si>
  <si>
    <t>&lt;5.5</t>
  </si>
  <si>
    <t>&lt;2.41</t>
  </si>
  <si>
    <t>&lt;2.52</t>
  </si>
  <si>
    <t>&lt;4.9</t>
  </si>
  <si>
    <t>小川原湖（東北町大崎地先）</t>
  </si>
  <si>
    <t>シラウオ</t>
  </si>
  <si>
    <t>&lt;3.63</t>
  </si>
  <si>
    <t>&lt;3.48</t>
  </si>
  <si>
    <t>&lt;7.1</t>
  </si>
  <si>
    <t>&lt;3.23</t>
  </si>
  <si>
    <t>&lt;2.28</t>
  </si>
  <si>
    <t>&lt;3.04</t>
  </si>
  <si>
    <t>&lt;3.32</t>
  </si>
  <si>
    <t>&lt;6.4</t>
  </si>
  <si>
    <t>&lt;2.40</t>
  </si>
  <si>
    <t>&lt;2.44</t>
  </si>
  <si>
    <t>&lt;4.8</t>
  </si>
  <si>
    <t>&lt;3.15</t>
  </si>
  <si>
    <t>&lt;3.39</t>
  </si>
  <si>
    <t>&lt;3.1</t>
  </si>
  <si>
    <t>&lt;6.5</t>
  </si>
  <si>
    <t>&lt;3.47</t>
  </si>
  <si>
    <t>&lt;2.81</t>
  </si>
  <si>
    <t>&lt;6.3</t>
  </si>
  <si>
    <t>&lt;3.61</t>
  </si>
  <si>
    <t>&lt;6.8</t>
  </si>
  <si>
    <t>小川原湖（六ヶ所村中志地先）</t>
  </si>
  <si>
    <t>ワカサギ</t>
  </si>
  <si>
    <t>(公財)海洋生物環境研究所</t>
  </si>
  <si>
    <t>&lt;4.48</t>
  </si>
  <si>
    <t>&lt;4.90</t>
  </si>
  <si>
    <t>&lt;9.4</t>
  </si>
  <si>
    <t>&lt;3.24</t>
  </si>
  <si>
    <t>&lt;3.29</t>
  </si>
  <si>
    <t>&lt;2.92</t>
  </si>
  <si>
    <t>&lt;3.36</t>
  </si>
  <si>
    <t>&lt;4.02</t>
  </si>
  <si>
    <t>&lt;7.4</t>
  </si>
  <si>
    <t>&lt;2.45</t>
  </si>
  <si>
    <t>&lt;2.94</t>
  </si>
  <si>
    <t>&lt;5.4</t>
  </si>
  <si>
    <t>&lt;3.45</t>
  </si>
  <si>
    <t>&lt;3.56</t>
  </si>
  <si>
    <t>&lt;7.0</t>
  </si>
  <si>
    <t>&lt;3.14</t>
  </si>
  <si>
    <t>&lt;3.4</t>
  </si>
  <si>
    <t>&lt;3.74</t>
  </si>
  <si>
    <t>&lt;3.76</t>
  </si>
  <si>
    <t>&lt;7.5</t>
  </si>
  <si>
    <t>十和田市</t>
    <rPh sb="0" eb="4">
      <t>トワダシ</t>
    </rPh>
    <phoneticPr fontId="14"/>
  </si>
  <si>
    <t>十和田湖</t>
    <rPh sb="0" eb="4">
      <t>トワダコ</t>
    </rPh>
    <phoneticPr fontId="14"/>
  </si>
  <si>
    <t>ヒメマス</t>
  </si>
  <si>
    <t>&lt;4.00</t>
  </si>
  <si>
    <t>&lt;4.64</t>
  </si>
  <si>
    <t>&lt;8.6</t>
  </si>
  <si>
    <t>&lt;3.35</t>
  </si>
  <si>
    <t>&lt;6.2</t>
  </si>
  <si>
    <t>東北町</t>
    <rPh sb="0" eb="2">
      <t>トウホク</t>
    </rPh>
    <rPh sb="2" eb="3">
      <t>マチ</t>
    </rPh>
    <phoneticPr fontId="14"/>
  </si>
  <si>
    <t>小川原湖（六ヶ所村中瀬地先）</t>
  </si>
  <si>
    <t>&lt;2.95</t>
  </si>
  <si>
    <t>&lt;2.47</t>
  </si>
  <si>
    <t>&lt;2.98</t>
  </si>
  <si>
    <t>&lt;3.2</t>
  </si>
  <si>
    <t>&lt;2.19</t>
  </si>
  <si>
    <t>&lt;1.99</t>
  </si>
  <si>
    <t>&lt;4.2</t>
  </si>
  <si>
    <t>&lt;3.31</t>
  </si>
  <si>
    <t>&lt;3.64</t>
  </si>
  <si>
    <t>&lt;7</t>
  </si>
  <si>
    <t>&lt;2.71</t>
  </si>
  <si>
    <t>&lt;5.7</t>
  </si>
  <si>
    <t>&lt;2.64</t>
  </si>
  <si>
    <t>&lt;2.6</t>
  </si>
  <si>
    <t>&lt;5.2</t>
  </si>
  <si>
    <t>&lt;2.10</t>
  </si>
  <si>
    <t>&lt;2.42</t>
  </si>
  <si>
    <t>&lt;4.5</t>
  </si>
  <si>
    <t>小川原湖（三沢市キャンプ場地先）</t>
  </si>
  <si>
    <t>&lt;3.27</t>
  </si>
  <si>
    <t>&lt;3.20</t>
  </si>
  <si>
    <t>&lt;3.10</t>
  </si>
  <si>
    <t>&lt;6</t>
  </si>
  <si>
    <t>&lt;3.07</t>
  </si>
  <si>
    <t>&lt;6.1</t>
  </si>
  <si>
    <t>&lt;2.33</t>
  </si>
  <si>
    <t>&lt;2.05</t>
  </si>
  <si>
    <t>&lt;2.55</t>
  </si>
  <si>
    <t>&lt;4.98</t>
  </si>
  <si>
    <t>&lt;4.06</t>
  </si>
  <si>
    <t>&lt;3.82</t>
  </si>
  <si>
    <t>&lt;4.47</t>
  </si>
  <si>
    <t>&lt;8.3</t>
  </si>
  <si>
    <t>&lt;4.75</t>
  </si>
  <si>
    <t>&lt;3.93</t>
  </si>
  <si>
    <t>&lt;8.7</t>
  </si>
  <si>
    <t>五所川原市</t>
    <rPh sb="0" eb="5">
      <t>ゴショガワラシ</t>
    </rPh>
    <phoneticPr fontId="14"/>
  </si>
  <si>
    <t>十三湖</t>
  </si>
  <si>
    <t>&lt;3.86</t>
  </si>
  <si>
    <t>&lt;3.67</t>
  </si>
  <si>
    <t>&lt;2.39</t>
  </si>
  <si>
    <t>&lt;3.02</t>
  </si>
  <si>
    <t>&lt;3.41</t>
  </si>
  <si>
    <t>&lt;3.54</t>
  </si>
  <si>
    <t>&lt;3.03</t>
  </si>
  <si>
    <t>&lt;3.50</t>
  </si>
  <si>
    <t>&lt;4.01</t>
  </si>
  <si>
    <t>&lt;3.37</t>
  </si>
  <si>
    <t>&lt;3.52</t>
  </si>
  <si>
    <t>&lt;5.04</t>
  </si>
  <si>
    <t>&lt;3.12</t>
  </si>
  <si>
    <t>&lt;3.49</t>
  </si>
  <si>
    <t>&lt;6.6</t>
  </si>
  <si>
    <t>東京都</t>
    <rPh sb="0" eb="3">
      <t>トウキョウト</t>
    </rPh>
    <phoneticPr fontId="1"/>
  </si>
  <si>
    <t>東京都</t>
    <rPh sb="0" eb="3">
      <t>トウキョウト</t>
    </rPh>
    <phoneticPr fontId="7"/>
  </si>
  <si>
    <t>江戸川区</t>
    <rPh sb="0" eb="4">
      <t>エドガワク</t>
    </rPh>
    <phoneticPr fontId="1"/>
  </si>
  <si>
    <t>荒川下流域</t>
    <rPh sb="0" eb="2">
      <t>アラカワ</t>
    </rPh>
    <rPh sb="2" eb="5">
      <t>カリュウイキ</t>
    </rPh>
    <phoneticPr fontId="1"/>
  </si>
  <si>
    <t>ウナギ</t>
    <phoneticPr fontId="1"/>
  </si>
  <si>
    <t>―</t>
    <phoneticPr fontId="1"/>
  </si>
  <si>
    <t>(公財)海洋生物環境研究所</t>
    <rPh sb="1" eb="2">
      <t>コウ</t>
    </rPh>
    <rPh sb="2" eb="3">
      <t>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"/>
  </si>
  <si>
    <t>&lt;2.7</t>
    <phoneticPr fontId="1"/>
  </si>
  <si>
    <t>&lt;2.4</t>
    <phoneticPr fontId="1"/>
  </si>
  <si>
    <t>&lt;5.1</t>
    <phoneticPr fontId="1"/>
  </si>
  <si>
    <t>品川区</t>
    <rPh sb="0" eb="3">
      <t>シナガワク</t>
    </rPh>
    <phoneticPr fontId="1"/>
  </si>
  <si>
    <t>中央防波堤付近</t>
    <rPh sb="0" eb="2">
      <t>チュウオウ</t>
    </rPh>
    <rPh sb="2" eb="5">
      <t>ボウハテイ</t>
    </rPh>
    <rPh sb="5" eb="7">
      <t>フキン</t>
    </rPh>
    <phoneticPr fontId="1"/>
  </si>
  <si>
    <t>スズキ</t>
    <phoneticPr fontId="1"/>
  </si>
  <si>
    <t>&lt;0.3</t>
    <phoneticPr fontId="1"/>
  </si>
  <si>
    <t>&lt;0.6</t>
    <phoneticPr fontId="1"/>
  </si>
  <si>
    <t>大田区</t>
    <rPh sb="0" eb="3">
      <t>オオタク</t>
    </rPh>
    <phoneticPr fontId="1"/>
  </si>
  <si>
    <t>多摩川下流域</t>
    <rPh sb="0" eb="3">
      <t>タマガワ</t>
    </rPh>
    <rPh sb="3" eb="6">
      <t>カリュウイキ</t>
    </rPh>
    <phoneticPr fontId="1"/>
  </si>
  <si>
    <t>アユ</t>
    <phoneticPr fontId="1"/>
  </si>
  <si>
    <t>&lt;3.2</t>
    <phoneticPr fontId="1"/>
  </si>
  <si>
    <t>&lt;3.9</t>
    <phoneticPr fontId="1"/>
  </si>
  <si>
    <t>&lt;7.1</t>
    <phoneticPr fontId="1"/>
  </si>
  <si>
    <t>新島村</t>
    <rPh sb="0" eb="2">
      <t>ニイジマ</t>
    </rPh>
    <rPh sb="2" eb="3">
      <t>ムラ</t>
    </rPh>
    <phoneticPr fontId="1"/>
  </si>
  <si>
    <t>若郷漁港</t>
    <rPh sb="0" eb="2">
      <t>ワカゴウ</t>
    </rPh>
    <rPh sb="2" eb="4">
      <t>ギョコウ</t>
    </rPh>
    <phoneticPr fontId="1"/>
  </si>
  <si>
    <t>キンメダイ</t>
    <phoneticPr fontId="1"/>
  </si>
  <si>
    <t>&lt;3.0</t>
    <phoneticPr fontId="1"/>
  </si>
  <si>
    <t>&lt;3.5</t>
    <phoneticPr fontId="1"/>
  </si>
  <si>
    <t>静岡県</t>
    <rPh sb="0" eb="3">
      <t>シズオカケン</t>
    </rPh>
    <phoneticPr fontId="17"/>
  </si>
  <si>
    <t>富士市</t>
    <rPh sb="0" eb="3">
      <t>フジシ</t>
    </rPh>
    <phoneticPr fontId="17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</si>
  <si>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7"/>
  </si>
  <si>
    <t>農産物</t>
    <rPh sb="0" eb="3">
      <t>ノウサンブツ</t>
    </rPh>
    <phoneticPr fontId="17"/>
  </si>
  <si>
    <t>山菜類(ワラビ)</t>
    <rPh sb="0" eb="2">
      <t>サンサイ</t>
    </rPh>
    <rPh sb="2" eb="3">
      <t>ルイ</t>
    </rPh>
    <phoneticPr fontId="17"/>
  </si>
  <si>
    <t>野生</t>
    <rPh sb="0" eb="2">
      <t>ヤセイ</t>
    </rPh>
    <phoneticPr fontId="17"/>
  </si>
  <si>
    <t>制限なし</t>
    <rPh sb="0" eb="2">
      <t>セイゲン</t>
    </rPh>
    <phoneticPr fontId="18"/>
  </si>
  <si>
    <t>静岡県中部健康福祉センター化学検査課</t>
    <rPh sb="0" eb="3">
      <t>シズオカケン</t>
    </rPh>
    <rPh sb="3" eb="5">
      <t>チュウブ</t>
    </rPh>
    <rPh sb="5" eb="7">
      <t>ケンコウ</t>
    </rPh>
    <rPh sb="7" eb="9">
      <t>フクシ</t>
    </rPh>
    <rPh sb="13" eb="15">
      <t>カガク</t>
    </rPh>
    <rPh sb="15" eb="17">
      <t>ケンサ</t>
    </rPh>
    <rPh sb="17" eb="18">
      <t>カ</t>
    </rPh>
    <phoneticPr fontId="17"/>
  </si>
  <si>
    <t>&lt;9.5</t>
  </si>
  <si>
    <t>富士宮市</t>
    <rPh sb="0" eb="4">
      <t>フジノミヤシ</t>
    </rPh>
    <phoneticPr fontId="17"/>
  </si>
  <si>
    <t>山菜類(タラノメ)</t>
    <rPh sb="0" eb="2">
      <t>サンサイ</t>
    </rPh>
    <rPh sb="2" eb="3">
      <t>ルイ</t>
    </rPh>
    <phoneticPr fontId="17"/>
  </si>
  <si>
    <t>&lt;7.9</t>
  </si>
  <si>
    <t>&lt;15</t>
  </si>
  <si>
    <t>小山町</t>
    <rPh sb="0" eb="3">
      <t>オヤマチョウ</t>
    </rPh>
    <phoneticPr fontId="17"/>
  </si>
  <si>
    <t>&lt;7.7</t>
  </si>
  <si>
    <t>&lt;16</t>
  </si>
  <si>
    <t>裾野市</t>
  </si>
  <si>
    <t>&lt;8.4</t>
  </si>
  <si>
    <t>&lt;18</t>
  </si>
  <si>
    <t>埼玉県</t>
    <rPh sb="0" eb="3">
      <t>サイタマケン</t>
    </rPh>
    <phoneticPr fontId="1"/>
  </si>
  <si>
    <t>埼玉県</t>
    <rPh sb="0" eb="3">
      <t>サイタマケン</t>
    </rPh>
    <phoneticPr fontId="7"/>
  </si>
  <si>
    <t>入間市</t>
    <rPh sb="0" eb="3">
      <t>イルマシ</t>
    </rPh>
    <phoneticPr fontId="1"/>
  </si>
  <si>
    <t>飲料水</t>
    <rPh sb="0" eb="3">
      <t>インリョウスイ</t>
    </rPh>
    <phoneticPr fontId="7"/>
  </si>
  <si>
    <t>緑茶</t>
    <rPh sb="0" eb="2">
      <t>リョクチャ</t>
    </rPh>
    <phoneticPr fontId="1"/>
  </si>
  <si>
    <t>一般財団法人
東京顕微鏡院</t>
    <rPh sb="0" eb="2">
      <t>イッパン</t>
    </rPh>
    <rPh sb="2" eb="4">
      <t>ザイダン</t>
    </rPh>
    <rPh sb="4" eb="6">
      <t>ホウジン</t>
    </rPh>
    <rPh sb="7" eb="9">
      <t>トウキョウ</t>
    </rPh>
    <rPh sb="9" eb="12">
      <t>ケンビキョウ</t>
    </rPh>
    <rPh sb="12" eb="13">
      <t>イン</t>
    </rPh>
    <phoneticPr fontId="1"/>
  </si>
  <si>
    <t>&lt;0.93</t>
    <phoneticPr fontId="1"/>
  </si>
  <si>
    <t>&lt;0.92</t>
    <phoneticPr fontId="1"/>
  </si>
  <si>
    <t>仙台市</t>
    <rPh sb="0" eb="3">
      <t>センダイシ</t>
    </rPh>
    <phoneticPr fontId="1"/>
  </si>
  <si>
    <t>宮城県沖</t>
    <rPh sb="0" eb="2">
      <t>ミヤギ</t>
    </rPh>
    <rPh sb="2" eb="3">
      <t>ケン</t>
    </rPh>
    <rPh sb="3" eb="4">
      <t>オキ</t>
    </rPh>
    <phoneticPr fontId="1"/>
  </si>
  <si>
    <t>流通品</t>
    <rPh sb="0" eb="2">
      <t>リュウツウ</t>
    </rPh>
    <rPh sb="2" eb="3">
      <t>ヒン</t>
    </rPh>
    <phoneticPr fontId="1"/>
  </si>
  <si>
    <t>水産物</t>
    <rPh sb="0" eb="3">
      <t>スイサンブツ</t>
    </rPh>
    <phoneticPr fontId="1"/>
  </si>
  <si>
    <t>シログチ</t>
    <phoneticPr fontId="1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</si>
  <si>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</si>
  <si>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Ge</t>
    <phoneticPr fontId="1"/>
  </si>
  <si>
    <t>宮城県沖</t>
    <rPh sb="0" eb="3">
      <t>ミヤギケン</t>
    </rPh>
    <rPh sb="3" eb="4">
      <t>オキ</t>
    </rPh>
    <phoneticPr fontId="1"/>
  </si>
  <si>
    <t>アカアマダイ</t>
    <phoneticPr fontId="1"/>
  </si>
  <si>
    <t>福島県沖</t>
    <rPh sb="0" eb="2">
      <t>フクシマ</t>
    </rPh>
    <rPh sb="2" eb="3">
      <t>ケン</t>
    </rPh>
    <rPh sb="3" eb="4">
      <t>オキ</t>
    </rPh>
    <phoneticPr fontId="1"/>
  </si>
  <si>
    <t>アオメエソ</t>
    <phoneticPr fontId="1"/>
  </si>
  <si>
    <t>&lt;20</t>
  </si>
  <si>
    <t>愛知県</t>
  </si>
  <si>
    <t>－</t>
  </si>
  <si>
    <t>イシモチ</t>
  </si>
  <si>
    <t>愛知県衛生研究所</t>
  </si>
  <si>
    <t>&lt;2.5</t>
  </si>
  <si>
    <t>&lt;5.0</t>
  </si>
  <si>
    <t>&lt;5.0</t>
    <phoneticPr fontId="1"/>
  </si>
  <si>
    <t>ミズダコ</t>
  </si>
  <si>
    <t>静岡県</t>
    <rPh sb="0" eb="3">
      <t>シズオカケン</t>
    </rPh>
    <phoneticPr fontId="7"/>
  </si>
  <si>
    <t>メロン</t>
  </si>
  <si>
    <t>&lt;2.1</t>
  </si>
  <si>
    <t>&lt;4.6</t>
  </si>
  <si>
    <t>&lt;2.3</t>
  </si>
  <si>
    <t>&lt;2.4</t>
  </si>
  <si>
    <t>&lt;4,7</t>
  </si>
  <si>
    <t>&lt;4.7</t>
  </si>
  <si>
    <t>群馬県</t>
    <rPh sb="0" eb="3">
      <t>グンマケン</t>
    </rPh>
    <phoneticPr fontId="7"/>
  </si>
  <si>
    <t>キュウリ</t>
  </si>
  <si>
    <t>&lt;2.0</t>
  </si>
  <si>
    <t>&lt;4,5</t>
  </si>
  <si>
    <t>千葉県</t>
    <rPh sb="0" eb="3">
      <t>チバケン</t>
    </rPh>
    <phoneticPr fontId="7"/>
  </si>
  <si>
    <t>ダイコン</t>
  </si>
  <si>
    <t>&lt;4,9</t>
  </si>
  <si>
    <t>ミズナ</t>
  </si>
  <si>
    <t>&lt;4,6</t>
  </si>
  <si>
    <t>新潟県</t>
    <rPh sb="0" eb="3">
      <t>ニイガタケン</t>
    </rPh>
    <phoneticPr fontId="7"/>
  </si>
  <si>
    <t>菌床</t>
    <rPh sb="0" eb="1">
      <t>キン</t>
    </rPh>
    <rPh sb="1" eb="2">
      <t>ユカ</t>
    </rPh>
    <phoneticPr fontId="1"/>
  </si>
  <si>
    <t>&lt;4,8</t>
  </si>
  <si>
    <t>長野県</t>
    <rPh sb="0" eb="3">
      <t>ナガノケン</t>
    </rPh>
    <phoneticPr fontId="7"/>
  </si>
  <si>
    <t>&lt;1.8</t>
  </si>
  <si>
    <t>&lt;4,3</t>
  </si>
  <si>
    <t>&lt;4.3</t>
  </si>
  <si>
    <t>岐阜市</t>
    <rPh sb="0" eb="3">
      <t>ギフシ</t>
    </rPh>
    <phoneticPr fontId="1"/>
  </si>
  <si>
    <t>栃木県</t>
    <rPh sb="0" eb="3">
      <t>トチギケン</t>
    </rPh>
    <phoneticPr fontId="7"/>
  </si>
  <si>
    <t>アスパラガス</t>
    <phoneticPr fontId="1"/>
  </si>
  <si>
    <t>栽培</t>
    <phoneticPr fontId="1"/>
  </si>
  <si>
    <t>岐阜市衛生試験所</t>
    <rPh sb="0" eb="3">
      <t>ギフシ</t>
    </rPh>
    <rPh sb="3" eb="5">
      <t>エイセイ</t>
    </rPh>
    <rPh sb="5" eb="7">
      <t>シケン</t>
    </rPh>
    <rPh sb="7" eb="8">
      <t>ジョ</t>
    </rPh>
    <phoneticPr fontId="1"/>
  </si>
  <si>
    <t>&lt;0.985</t>
    <phoneticPr fontId="1"/>
  </si>
  <si>
    <t>&lt;1.22</t>
    <phoneticPr fontId="1"/>
  </si>
  <si>
    <t>&lt;2.2</t>
    <phoneticPr fontId="1"/>
  </si>
  <si>
    <t>ブナシメジ</t>
    <phoneticPr fontId="1"/>
  </si>
  <si>
    <t>菌床</t>
    <phoneticPr fontId="1"/>
  </si>
  <si>
    <t>たくあん漬（薄切り）</t>
    <rPh sb="4" eb="5">
      <t>ヅ</t>
    </rPh>
    <rPh sb="6" eb="8">
      <t>ウスギ</t>
    </rPh>
    <phoneticPr fontId="9"/>
  </si>
  <si>
    <t>べったら漬</t>
  </si>
  <si>
    <t>はくさいキムチ（刻み）</t>
    <rPh sb="8" eb="9">
      <t>キザ</t>
    </rPh>
    <phoneticPr fontId="9"/>
  </si>
  <si>
    <t>その他</t>
    <phoneticPr fontId="1"/>
  </si>
  <si>
    <t>ジュース</t>
    <phoneticPr fontId="1"/>
  </si>
  <si>
    <t>ジュース</t>
    <phoneticPr fontId="9"/>
  </si>
  <si>
    <t>野菜・果実ミックス</t>
    <phoneticPr fontId="1"/>
  </si>
  <si>
    <t>さば水煮</t>
  </si>
  <si>
    <t>さばみそ煮</t>
  </si>
  <si>
    <t>さば煮付</t>
  </si>
  <si>
    <t>さいたま市</t>
    <rPh sb="4" eb="5">
      <t>シ</t>
    </rPh>
    <phoneticPr fontId="1"/>
  </si>
  <si>
    <t>埼玉県</t>
  </si>
  <si>
    <t>さいたま市</t>
  </si>
  <si>
    <t>ブルーベリー</t>
  </si>
  <si>
    <t>栽培</t>
  </si>
  <si>
    <t>さいたま市健康科学研究センター</t>
    <rPh sb="4" eb="5">
      <t>シ</t>
    </rPh>
    <rPh sb="5" eb="11">
      <t>ケンコウカガクケンキュウ</t>
    </rPh>
    <phoneticPr fontId="1"/>
  </si>
  <si>
    <t>&lt;1.31</t>
    <phoneticPr fontId="1"/>
  </si>
  <si>
    <t>&lt;1.52</t>
    <phoneticPr fontId="1"/>
  </si>
  <si>
    <t>&lt;2.8</t>
    <phoneticPr fontId="1"/>
  </si>
  <si>
    <t>横浜市</t>
    <rPh sb="0" eb="2">
      <t>ヨコハマ</t>
    </rPh>
    <rPh sb="2" eb="3">
      <t>シ</t>
    </rPh>
    <phoneticPr fontId="1"/>
  </si>
  <si>
    <t>アオメエソ
（メヒカリ）</t>
    <phoneticPr fontId="1"/>
  </si>
  <si>
    <t>本場食品衛生検査所</t>
  </si>
  <si>
    <t>&lt;3.13</t>
    <phoneticPr fontId="1"/>
  </si>
  <si>
    <t>&lt;6.1</t>
    <phoneticPr fontId="1"/>
  </si>
  <si>
    <t>スルメイカ</t>
    <phoneticPr fontId="1"/>
  </si>
  <si>
    <t>&lt;2.82</t>
    <phoneticPr fontId="1"/>
  </si>
  <si>
    <t>&lt;3.37</t>
    <phoneticPr fontId="1"/>
  </si>
  <si>
    <t>&lt;6.2</t>
    <phoneticPr fontId="1"/>
  </si>
  <si>
    <t>浜松市</t>
    <rPh sb="0" eb="3">
      <t>ハママツシ</t>
    </rPh>
    <phoneticPr fontId="19"/>
  </si>
  <si>
    <t>三重県</t>
    <rPh sb="0" eb="3">
      <t>ミエケン</t>
    </rPh>
    <phoneticPr fontId="7"/>
  </si>
  <si>
    <t>流通品</t>
    <rPh sb="0" eb="2">
      <t>リュウツウ</t>
    </rPh>
    <rPh sb="2" eb="3">
      <t>ヒン</t>
    </rPh>
    <phoneticPr fontId="7"/>
  </si>
  <si>
    <t>トマト</t>
    <phoneticPr fontId="1"/>
  </si>
  <si>
    <t>制限なし</t>
    <rPh sb="0" eb="2">
      <t>セイゲン</t>
    </rPh>
    <phoneticPr fontId="7"/>
  </si>
  <si>
    <t>浜松市保健環境研究所</t>
    <rPh sb="0" eb="3">
      <t>ハママツシ</t>
    </rPh>
    <rPh sb="3" eb="5">
      <t>ホケン</t>
    </rPh>
    <rPh sb="5" eb="7">
      <t>カンキョウ</t>
    </rPh>
    <rPh sb="7" eb="10">
      <t>ケンキュウジョ</t>
    </rPh>
    <phoneticPr fontId="19"/>
  </si>
  <si>
    <t>&lt;2.9</t>
  </si>
  <si>
    <t>&lt;3.3</t>
  </si>
  <si>
    <t>グリーンボール</t>
    <phoneticPr fontId="1"/>
  </si>
  <si>
    <t>&lt;3.9</t>
  </si>
  <si>
    <t>ナガイモ</t>
    <phoneticPr fontId="1"/>
  </si>
  <si>
    <t>&lt;2.2</t>
  </si>
  <si>
    <t>&lt;4.0</t>
  </si>
  <si>
    <t>加工者所在地：神奈川県高座郡寒川町</t>
    <rPh sb="0" eb="3">
      <t>カコウシャ</t>
    </rPh>
    <rPh sb="3" eb="6">
      <t>ショザイチ</t>
    </rPh>
    <rPh sb="7" eb="11">
      <t>カナガワケン</t>
    </rPh>
    <phoneticPr fontId="19"/>
  </si>
  <si>
    <t>その他</t>
    <rPh sb="2" eb="3">
      <t>タ</t>
    </rPh>
    <phoneticPr fontId="7"/>
  </si>
  <si>
    <t>もち麦</t>
    <rPh sb="2" eb="3">
      <t>ムギ</t>
    </rPh>
    <phoneticPr fontId="1"/>
  </si>
  <si>
    <t>&lt;3.0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</si>
</sst>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.0_);[Red]\(0.0\)"/>
  </numFmts>
  <fonts count="20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u/>
      <sz val="11"/>
      <color indexed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4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191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0" fontId="3" fillId="2" borderId="18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57" fontId="2" fillId="2" borderId="43" xfId="0" applyNumberFormat="1" applyFont="1" applyFill="1" applyBorder="1" applyAlignment="1">
      <alignment horizontal="center" vertical="center" wrapText="1"/>
    </xf>
    <xf numFmtId="176" fontId="2" fillId="2" borderId="44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/>
    </xf>
    <xf numFmtId="57" fontId="2" fillId="2" borderId="47" xfId="0" applyNumberFormat="1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26" xfId="1" applyFont="1" applyFill="1" applyBorder="1" applyAlignment="1">
      <alignment horizontal="center" vertical="center" wrapText="1"/>
    </xf>
    <xf numFmtId="0" fontId="2" fillId="2" borderId="41" xfId="1" applyFont="1" applyFill="1" applyBorder="1" applyAlignment="1">
      <alignment horizontal="center" vertical="center" wrapText="1"/>
    </xf>
    <xf numFmtId="0" fontId="2" fillId="2" borderId="27" xfId="1" applyFont="1" applyFill="1" applyBorder="1" applyAlignment="1">
      <alignment horizontal="center" vertical="center" wrapText="1"/>
    </xf>
    <xf numFmtId="176" fontId="2" fillId="2" borderId="27" xfId="1" applyNumberFormat="1" applyFont="1" applyFill="1" applyBorder="1" applyAlignment="1">
      <alignment horizontal="center" vertical="center" wrapText="1"/>
    </xf>
    <xf numFmtId="176" fontId="2" fillId="2" borderId="41" xfId="1" applyNumberFormat="1" applyFont="1" applyFill="1" applyBorder="1" applyAlignment="1">
      <alignment horizontal="center" vertical="center" wrapText="1"/>
    </xf>
    <xf numFmtId="176" fontId="2" fillId="2" borderId="26" xfId="1" applyNumberFormat="1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11" fillId="0" borderId="0" xfId="0" applyFont="1"/>
    <xf numFmtId="0" fontId="2" fillId="2" borderId="47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176" fontId="2" fillId="2" borderId="44" xfId="0" applyNumberFormat="1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26" xfId="1" applyFont="1" applyFill="1" applyBorder="1" applyAlignment="1">
      <alignment horizontal="center" vertical="center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1" xfId="0" applyNumberFormat="1" applyFont="1" applyFill="1" applyBorder="1" applyAlignment="1">
      <alignment horizontal="center" vertical="center" wrapText="1"/>
    </xf>
    <xf numFmtId="176" fontId="2" fillId="2" borderId="28" xfId="0" applyNumberFormat="1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176" fontId="2" fillId="2" borderId="30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5" fillId="2" borderId="50" xfId="0" applyFont="1" applyFill="1" applyBorder="1" applyAlignment="1">
      <alignment vertical="center"/>
    </xf>
    <xf numFmtId="176" fontId="2" fillId="2" borderId="36" xfId="0" applyNumberFormat="1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57" fontId="2" fillId="0" borderId="40" xfId="0" applyNumberFormat="1" applyFont="1" applyBorder="1" applyAlignment="1">
      <alignment horizontal="center" vertical="center"/>
    </xf>
    <xf numFmtId="176" fontId="2" fillId="0" borderId="39" xfId="0" applyNumberFormat="1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176" fontId="4" fillId="0" borderId="26" xfId="0" applyNumberFormat="1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57" fontId="2" fillId="0" borderId="47" xfId="0" applyNumberFormat="1" applyFont="1" applyBorder="1" applyAlignment="1">
      <alignment horizontal="center" vertical="center"/>
    </xf>
    <xf numFmtId="176" fontId="2" fillId="0" borderId="37" xfId="0" applyNumberFormat="1" applyFont="1" applyBorder="1" applyAlignment="1">
      <alignment horizontal="center" vertical="center"/>
    </xf>
    <xf numFmtId="176" fontId="2" fillId="0" borderId="40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57" fontId="2" fillId="0" borderId="43" xfId="0" applyNumberFormat="1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57" fontId="2" fillId="0" borderId="43" xfId="0" applyNumberFormat="1" applyFont="1" applyBorder="1" applyAlignment="1">
      <alignment horizontal="center" vertical="center" wrapText="1"/>
    </xf>
    <xf numFmtId="176" fontId="2" fillId="0" borderId="37" xfId="0" applyNumberFormat="1" applyFont="1" applyBorder="1" applyAlignment="1">
      <alignment horizontal="center" vertical="center" wrapText="1"/>
    </xf>
    <xf numFmtId="176" fontId="2" fillId="0" borderId="40" xfId="0" applyNumberFormat="1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57" fontId="2" fillId="0" borderId="40" xfId="0" applyNumberFormat="1" applyFont="1" applyBorder="1" applyAlignment="1">
      <alignment horizontal="center" vertical="center" wrapText="1"/>
    </xf>
    <xf numFmtId="176" fontId="2" fillId="0" borderId="39" xfId="0" applyNumberFormat="1" applyFont="1" applyBorder="1" applyAlignment="1">
      <alignment horizontal="center" vertical="center" wrapText="1"/>
    </xf>
    <xf numFmtId="49" fontId="2" fillId="0" borderId="26" xfId="0" applyNumberFormat="1" applyFont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57" fontId="2" fillId="2" borderId="15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49" fontId="4" fillId="0" borderId="23" xfId="0" applyNumberFormat="1" applyFont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/>
    </xf>
    <xf numFmtId="57" fontId="2" fillId="2" borderId="41" xfId="0" applyNumberFormat="1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" fillId="0" borderId="46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176" fontId="2" fillId="0" borderId="45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57" fontId="2" fillId="0" borderId="47" xfId="0" applyNumberFormat="1" applyFont="1" applyBorder="1" applyAlignment="1">
      <alignment horizontal="center" vertical="center" wrapText="1"/>
    </xf>
    <xf numFmtId="176" fontId="2" fillId="0" borderId="44" xfId="0" applyNumberFormat="1" applyFont="1" applyBorder="1" applyAlignment="1">
      <alignment horizontal="center" vertical="center" wrapText="1"/>
    </xf>
    <xf numFmtId="176" fontId="2" fillId="0" borderId="48" xfId="0" applyNumberFormat="1" applyFont="1" applyBorder="1" applyAlignment="1">
      <alignment horizontal="center" vertical="center" wrapText="1"/>
    </xf>
    <xf numFmtId="177" fontId="2" fillId="0" borderId="37" xfId="0" applyNumberFormat="1" applyFont="1" applyBorder="1" applyAlignment="1">
      <alignment horizontal="center" vertical="center" wrapText="1"/>
    </xf>
    <xf numFmtId="177" fontId="2" fillId="0" borderId="38" xfId="0" applyNumberFormat="1" applyFont="1" applyBorder="1" applyAlignment="1">
      <alignment horizontal="center" vertical="center" wrapText="1"/>
    </xf>
    <xf numFmtId="177" fontId="2" fillId="0" borderId="48" xfId="0" applyNumberFormat="1" applyFont="1" applyBorder="1" applyAlignment="1">
      <alignment horizontal="center" vertical="center" wrapText="1"/>
    </xf>
    <xf numFmtId="177" fontId="2" fillId="3" borderId="38" xfId="0" applyNumberFormat="1" applyFont="1" applyFill="1" applyBorder="1" applyAlignment="1">
      <alignment horizontal="center" vertical="center" wrapText="1"/>
    </xf>
    <xf numFmtId="177" fontId="2" fillId="3" borderId="39" xfId="0" applyNumberFormat="1" applyFont="1" applyFill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177" fontId="2" fillId="0" borderId="44" xfId="0" applyNumberFormat="1" applyFont="1" applyBorder="1" applyAlignment="1">
      <alignment horizontal="center" vertical="center" wrapText="1"/>
    </xf>
    <xf numFmtId="177" fontId="2" fillId="0" borderId="26" xfId="0" applyNumberFormat="1" applyFont="1" applyBorder="1" applyAlignment="1">
      <alignment horizontal="center" vertical="center" wrapText="1"/>
    </xf>
    <xf numFmtId="177" fontId="2" fillId="3" borderId="38" xfId="4" applyNumberFormat="1" applyFont="1" applyFill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176" fontId="2" fillId="0" borderId="41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42" xfId="1" applyFont="1" applyFill="1" applyBorder="1" applyAlignment="1">
      <alignment horizontal="center" vertical="center" wrapText="1"/>
    </xf>
    <xf numFmtId="176" fontId="2" fillId="2" borderId="44" xfId="1" applyNumberFormat="1" applyFont="1" applyFill="1" applyBorder="1" applyAlignment="1">
      <alignment horizontal="center" vertical="center" wrapText="1"/>
    </xf>
    <xf numFmtId="57" fontId="2" fillId="2" borderId="25" xfId="0" applyNumberFormat="1" applyFont="1" applyFill="1" applyBorder="1" applyAlignment="1">
      <alignment horizontal="center" vertical="center" wrapText="1"/>
    </xf>
    <xf numFmtId="57" fontId="2" fillId="0" borderId="11" xfId="0" applyNumberFormat="1" applyFont="1" applyBorder="1" applyAlignment="1">
      <alignment horizontal="center" vertical="center" wrapText="1"/>
    </xf>
    <xf numFmtId="57" fontId="2" fillId="0" borderId="27" xfId="0" applyNumberFormat="1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57" fontId="2" fillId="2" borderId="41" xfId="0" applyNumberFormat="1" applyFont="1" applyFill="1" applyBorder="1" applyAlignment="1">
      <alignment horizontal="center" vertical="center" wrapText="1"/>
    </xf>
    <xf numFmtId="176" fontId="2" fillId="2" borderId="51" xfId="0" applyNumberFormat="1" applyFont="1" applyFill="1" applyBorder="1" applyAlignment="1">
      <alignment horizontal="center" vertical="center" wrapText="1"/>
    </xf>
    <xf numFmtId="57" fontId="4" fillId="0" borderId="26" xfId="0" applyNumberFormat="1" applyFont="1" applyBorder="1" applyAlignment="1">
      <alignment horizontal="center" vertical="center"/>
    </xf>
  </cellXfs>
  <cellStyles count="5">
    <cellStyle name="桁区切り" xfId="4" builtinId="6"/>
    <cellStyle name="標準" xfId="0" builtinId="0"/>
    <cellStyle name="標準 2" xfId="2" xr:uid="{5A86DBEB-80E3-4DD6-93F2-34977869100D}"/>
    <cellStyle name="標準 2 2" xfId="3" xr:uid="{629E99CD-7797-418C-8828-FED7F1011D9C}"/>
    <cellStyle name="標準 5" xfId="1" xr:uid="{45323543-B265-41D8-8DA0-43FCC752E6FD}"/>
  </cellStyles>
  <dxfs count="12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9"/>
  <sheetViews>
    <sheetView tabSelected="1" workbookViewId="0">
      <selection activeCell="A2" sqref="A2"/>
    </sheetView>
  </sheetViews>
  <sheetFormatPr defaultColWidth="9" defaultRowHeight="18.75"/>
  <cols>
    <col min="1" max="1" width="8.625" style="1" customWidth="1"/>
    <col min="2" max="5" width="10.625" style="3" customWidth="1"/>
    <col min="6" max="6" width="34.5" style="4" bestFit="1" customWidth="1"/>
    <col min="7" max="7" width="26" style="4" bestFit="1" customWidth="1"/>
    <col min="8" max="8" width="13.375" style="4" bestFit="1" customWidth="1"/>
    <col min="9" max="9" width="24" style="4" bestFit="1" customWidth="1"/>
    <col min="10" max="10" width="39.625" style="4" bestFit="1" customWidth="1"/>
    <col min="11" max="11" width="21.625" style="3" customWidth="1"/>
    <col min="12" max="12" width="25.625" style="3" customWidth="1"/>
    <col min="13" max="13" width="38" style="4" bestFit="1" customWidth="1"/>
    <col min="14" max="14" width="10.625" style="3" customWidth="1"/>
    <col min="15" max="16" width="10.625" style="5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24" ht="24">
      <c r="A1" s="48" t="s">
        <v>0</v>
      </c>
      <c r="B1" s="6"/>
      <c r="C1" s="6"/>
      <c r="D1" s="7"/>
      <c r="E1" s="6"/>
      <c r="F1" s="7"/>
      <c r="G1" s="6"/>
      <c r="H1" s="6"/>
      <c r="I1" s="6"/>
      <c r="J1" s="6"/>
      <c r="K1" s="6"/>
      <c r="L1" s="7"/>
      <c r="M1" s="7"/>
      <c r="N1" s="6"/>
      <c r="O1" s="8"/>
      <c r="P1" s="8"/>
      <c r="Q1" s="6"/>
      <c r="R1" s="6"/>
      <c r="S1" s="8"/>
      <c r="T1" s="6"/>
      <c r="U1" s="6"/>
      <c r="V1" s="1"/>
    </row>
    <row r="2" spans="1:24" ht="19.5" thickBot="1">
      <c r="A2" s="106"/>
      <c r="B2" s="107"/>
      <c r="C2" s="6"/>
      <c r="D2" s="7"/>
      <c r="E2" s="6"/>
      <c r="F2" s="7"/>
      <c r="G2" s="6"/>
      <c r="H2" s="6"/>
      <c r="I2" s="6"/>
      <c r="J2" s="6"/>
      <c r="K2" s="6"/>
      <c r="L2" s="7"/>
      <c r="M2" s="7"/>
      <c r="N2" s="6"/>
      <c r="O2" s="8"/>
      <c r="P2" s="8"/>
      <c r="Q2" s="6"/>
      <c r="R2" s="6"/>
      <c r="S2" s="8"/>
      <c r="T2" s="6"/>
      <c r="U2" s="6"/>
      <c r="V2" s="1"/>
    </row>
    <row r="3" spans="1:24" ht="13.5" customHeight="1">
      <c r="A3" s="58" t="s">
        <v>1</v>
      </c>
      <c r="B3" s="56" t="s">
        <v>2</v>
      </c>
      <c r="C3" s="59" t="s">
        <v>3</v>
      </c>
      <c r="D3" s="62" t="s">
        <v>4</v>
      </c>
      <c r="E3" s="63"/>
      <c r="F3" s="64"/>
      <c r="G3" s="65" t="s">
        <v>5</v>
      </c>
      <c r="H3" s="83" t="s">
        <v>6</v>
      </c>
      <c r="I3" s="68" t="s">
        <v>7</v>
      </c>
      <c r="J3" s="63"/>
      <c r="K3" s="63"/>
      <c r="L3" s="64"/>
      <c r="M3" s="62" t="s">
        <v>8</v>
      </c>
      <c r="N3" s="64"/>
      <c r="O3" s="69" t="s">
        <v>9</v>
      </c>
      <c r="P3" s="70"/>
      <c r="Q3" s="62" t="s">
        <v>10</v>
      </c>
      <c r="R3" s="63"/>
      <c r="S3" s="63"/>
      <c r="T3" s="63"/>
      <c r="U3" s="63"/>
      <c r="V3" s="63"/>
      <c r="W3" s="64"/>
    </row>
    <row r="4" spans="1:24">
      <c r="A4" s="56"/>
      <c r="B4" s="56"/>
      <c r="C4" s="60"/>
      <c r="D4" s="71" t="s">
        <v>11</v>
      </c>
      <c r="E4" s="74" t="s">
        <v>12</v>
      </c>
      <c r="F4" s="77" t="s">
        <v>13</v>
      </c>
      <c r="G4" s="66"/>
      <c r="H4" s="84"/>
      <c r="I4" s="80" t="s">
        <v>14</v>
      </c>
      <c r="J4" s="9"/>
      <c r="K4" s="10"/>
      <c r="L4" s="77" t="s">
        <v>15</v>
      </c>
      <c r="M4" s="80" t="s">
        <v>16</v>
      </c>
      <c r="N4" s="77" t="s">
        <v>17</v>
      </c>
      <c r="O4" s="95" t="s">
        <v>18</v>
      </c>
      <c r="P4" s="98" t="s">
        <v>19</v>
      </c>
      <c r="Q4" s="101" t="s">
        <v>20</v>
      </c>
      <c r="R4" s="102"/>
      <c r="S4" s="102"/>
      <c r="T4" s="103" t="s">
        <v>21</v>
      </c>
      <c r="U4" s="86" t="s">
        <v>22</v>
      </c>
      <c r="V4" s="86" t="s">
        <v>23</v>
      </c>
      <c r="W4" s="77" t="s">
        <v>24</v>
      </c>
    </row>
    <row r="5" spans="1:24" ht="110.1" customHeight="1">
      <c r="A5" s="56"/>
      <c r="B5" s="56"/>
      <c r="C5" s="60"/>
      <c r="D5" s="72"/>
      <c r="E5" s="75"/>
      <c r="F5" s="78"/>
      <c r="G5" s="66"/>
      <c r="H5" s="84"/>
      <c r="I5" s="81"/>
      <c r="J5" s="89" t="s">
        <v>25</v>
      </c>
      <c r="K5" s="89" t="s">
        <v>26</v>
      </c>
      <c r="L5" s="60"/>
      <c r="M5" s="81"/>
      <c r="N5" s="60"/>
      <c r="O5" s="96"/>
      <c r="P5" s="99"/>
      <c r="Q5" s="92" t="s">
        <v>27</v>
      </c>
      <c r="R5" s="93"/>
      <c r="S5" s="94"/>
      <c r="T5" s="104"/>
      <c r="U5" s="87"/>
      <c r="V5" s="87"/>
      <c r="W5" s="60"/>
    </row>
    <row r="6" spans="1:24" ht="18.75" customHeight="1" thickBot="1">
      <c r="A6" s="57"/>
      <c r="B6" s="57"/>
      <c r="C6" s="61"/>
      <c r="D6" s="73"/>
      <c r="E6" s="76"/>
      <c r="F6" s="79"/>
      <c r="G6" s="67"/>
      <c r="H6" s="85"/>
      <c r="I6" s="82"/>
      <c r="J6" s="90"/>
      <c r="K6" s="91"/>
      <c r="L6" s="61"/>
      <c r="M6" s="82"/>
      <c r="N6" s="61"/>
      <c r="O6" s="97"/>
      <c r="P6" s="100"/>
      <c r="Q6" s="11" t="s">
        <v>28</v>
      </c>
      <c r="R6" s="46" t="s">
        <v>29</v>
      </c>
      <c r="S6" s="108" t="s">
        <v>30</v>
      </c>
      <c r="T6" s="105"/>
      <c r="U6" s="88"/>
      <c r="V6" s="88"/>
      <c r="W6" s="61"/>
      <c r="X6" s="2"/>
    </row>
    <row r="7" spans="1:24" ht="19.5" thickTop="1">
      <c r="A7" s="12">
        <v>1</v>
      </c>
      <c r="B7" s="109" t="s">
        <v>78</v>
      </c>
      <c r="C7" s="110" t="s">
        <v>78</v>
      </c>
      <c r="D7" s="111" t="s">
        <v>79</v>
      </c>
      <c r="E7" s="109" t="s">
        <v>80</v>
      </c>
      <c r="F7" s="112" t="s">
        <v>81</v>
      </c>
      <c r="G7" s="113" t="s">
        <v>82</v>
      </c>
      <c r="H7" s="114" t="s">
        <v>83</v>
      </c>
      <c r="I7" s="115" t="s">
        <v>84</v>
      </c>
      <c r="J7" s="12" t="s">
        <v>85</v>
      </c>
      <c r="K7" s="109" t="s">
        <v>38</v>
      </c>
      <c r="L7" s="116" t="s">
        <v>86</v>
      </c>
      <c r="M7" s="112" t="s">
        <v>87</v>
      </c>
      <c r="N7" s="117" t="s">
        <v>31</v>
      </c>
      <c r="O7" s="118">
        <v>46153</v>
      </c>
      <c r="P7" s="190">
        <v>46157</v>
      </c>
      <c r="Q7" s="111" t="s">
        <v>88</v>
      </c>
      <c r="R7" s="109" t="s">
        <v>89</v>
      </c>
      <c r="S7" s="119" t="s">
        <v>90</v>
      </c>
      <c r="T7" s="13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&lt;3.05</v>
      </c>
      <c r="U7" s="13" t="str">
        <f t="shared" si="0"/>
        <v>&lt;2.58</v>
      </c>
      <c r="V7" s="14" t="str">
        <f t="shared" ref="V7:V58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&lt;5.6</v>
      </c>
      <c r="W7" s="15"/>
    </row>
    <row r="8" spans="1:24">
      <c r="A8" s="12">
        <f t="shared" ref="A8:A71" si="2">A7+1</f>
        <v>2</v>
      </c>
      <c r="B8" s="109" t="s">
        <v>78</v>
      </c>
      <c r="C8" s="110" t="s">
        <v>78</v>
      </c>
      <c r="D8" s="111" t="s">
        <v>79</v>
      </c>
      <c r="E8" s="109" t="s">
        <v>80</v>
      </c>
      <c r="F8" s="112" t="s">
        <v>81</v>
      </c>
      <c r="G8" s="113" t="s">
        <v>82</v>
      </c>
      <c r="H8" s="114" t="s">
        <v>83</v>
      </c>
      <c r="I8" s="115" t="s">
        <v>84</v>
      </c>
      <c r="J8" s="12" t="s">
        <v>85</v>
      </c>
      <c r="K8" s="109" t="s">
        <v>38</v>
      </c>
      <c r="L8" s="116" t="s">
        <v>86</v>
      </c>
      <c r="M8" s="112" t="s">
        <v>87</v>
      </c>
      <c r="N8" s="117" t="s">
        <v>31</v>
      </c>
      <c r="O8" s="118">
        <v>46153</v>
      </c>
      <c r="P8" s="190">
        <v>46157</v>
      </c>
      <c r="Q8" s="111" t="s">
        <v>91</v>
      </c>
      <c r="R8" s="109" t="s">
        <v>92</v>
      </c>
      <c r="S8" s="119" t="s">
        <v>93</v>
      </c>
      <c r="T8" s="13" t="str">
        <f t="shared" si="0"/>
        <v>&lt;2.8</v>
      </c>
      <c r="U8" s="13" t="str">
        <f t="shared" si="0"/>
        <v>&lt;3.06</v>
      </c>
      <c r="V8" s="14" t="str">
        <f t="shared" si="1"/>
        <v>&lt;5.9</v>
      </c>
      <c r="W8" s="15"/>
    </row>
    <row r="9" spans="1:24">
      <c r="A9" s="12">
        <f t="shared" si="2"/>
        <v>3</v>
      </c>
      <c r="B9" s="109" t="s">
        <v>78</v>
      </c>
      <c r="C9" s="110" t="s">
        <v>78</v>
      </c>
      <c r="D9" s="111" t="s">
        <v>79</v>
      </c>
      <c r="E9" s="109" t="s">
        <v>80</v>
      </c>
      <c r="F9" s="112" t="s">
        <v>81</v>
      </c>
      <c r="G9" s="113" t="s">
        <v>82</v>
      </c>
      <c r="H9" s="114" t="s">
        <v>83</v>
      </c>
      <c r="I9" s="115" t="s">
        <v>84</v>
      </c>
      <c r="J9" s="12" t="s">
        <v>85</v>
      </c>
      <c r="K9" s="109" t="s">
        <v>38</v>
      </c>
      <c r="L9" s="116" t="s">
        <v>86</v>
      </c>
      <c r="M9" s="112" t="s">
        <v>87</v>
      </c>
      <c r="N9" s="117" t="s">
        <v>31</v>
      </c>
      <c r="O9" s="118">
        <v>46153</v>
      </c>
      <c r="P9" s="190">
        <v>46157</v>
      </c>
      <c r="Q9" s="111" t="s">
        <v>94</v>
      </c>
      <c r="R9" s="109" t="s">
        <v>95</v>
      </c>
      <c r="S9" s="119" t="s">
        <v>96</v>
      </c>
      <c r="T9" s="13" t="str">
        <f t="shared" si="0"/>
        <v>&lt;2.32</v>
      </c>
      <c r="U9" s="13" t="str">
        <f t="shared" si="0"/>
        <v>&lt;2.06</v>
      </c>
      <c r="V9" s="14" t="str">
        <f t="shared" si="1"/>
        <v>&lt;4.4</v>
      </c>
      <c r="W9" s="15"/>
    </row>
    <row r="10" spans="1:24">
      <c r="A10" s="12">
        <f t="shared" si="2"/>
        <v>4</v>
      </c>
      <c r="B10" s="109" t="s">
        <v>78</v>
      </c>
      <c r="C10" s="110" t="s">
        <v>78</v>
      </c>
      <c r="D10" s="111" t="s">
        <v>79</v>
      </c>
      <c r="E10" s="109" t="s">
        <v>80</v>
      </c>
      <c r="F10" s="112" t="s">
        <v>81</v>
      </c>
      <c r="G10" s="113" t="s">
        <v>82</v>
      </c>
      <c r="H10" s="114" t="s">
        <v>83</v>
      </c>
      <c r="I10" s="115" t="s">
        <v>84</v>
      </c>
      <c r="J10" s="12" t="s">
        <v>85</v>
      </c>
      <c r="K10" s="109" t="s">
        <v>38</v>
      </c>
      <c r="L10" s="116" t="s">
        <v>86</v>
      </c>
      <c r="M10" s="112" t="s">
        <v>87</v>
      </c>
      <c r="N10" s="117" t="s">
        <v>31</v>
      </c>
      <c r="O10" s="118">
        <v>46153</v>
      </c>
      <c r="P10" s="190">
        <v>46157</v>
      </c>
      <c r="Q10" s="111" t="s">
        <v>97</v>
      </c>
      <c r="R10" s="109" t="s">
        <v>98</v>
      </c>
      <c r="S10" s="119" t="s">
        <v>99</v>
      </c>
      <c r="T10" s="13" t="str">
        <f t="shared" si="0"/>
        <v>&lt;3.18</v>
      </c>
      <c r="U10" s="13" t="str">
        <f t="shared" si="0"/>
        <v>&lt;2.82</v>
      </c>
      <c r="V10" s="14" t="str">
        <f t="shared" si="1"/>
        <v>&lt;6</v>
      </c>
      <c r="W10" s="15"/>
    </row>
    <row r="11" spans="1:24">
      <c r="A11" s="12">
        <f t="shared" si="2"/>
        <v>5</v>
      </c>
      <c r="B11" s="109" t="s">
        <v>78</v>
      </c>
      <c r="C11" s="110" t="s">
        <v>78</v>
      </c>
      <c r="D11" s="111" t="s">
        <v>79</v>
      </c>
      <c r="E11" s="109" t="s">
        <v>80</v>
      </c>
      <c r="F11" s="112" t="s">
        <v>81</v>
      </c>
      <c r="G11" s="113" t="s">
        <v>82</v>
      </c>
      <c r="H11" s="114" t="s">
        <v>83</v>
      </c>
      <c r="I11" s="115" t="s">
        <v>84</v>
      </c>
      <c r="J11" s="12" t="s">
        <v>85</v>
      </c>
      <c r="K11" s="109" t="s">
        <v>38</v>
      </c>
      <c r="L11" s="116" t="s">
        <v>86</v>
      </c>
      <c r="M11" s="112" t="s">
        <v>87</v>
      </c>
      <c r="N11" s="117" t="s">
        <v>31</v>
      </c>
      <c r="O11" s="118">
        <v>46153</v>
      </c>
      <c r="P11" s="190">
        <v>46157</v>
      </c>
      <c r="Q11" s="111" t="s">
        <v>100</v>
      </c>
      <c r="R11" s="109" t="s">
        <v>101</v>
      </c>
      <c r="S11" s="119" t="s">
        <v>90</v>
      </c>
      <c r="T11" s="13" t="str">
        <f t="shared" si="0"/>
        <v>&lt;2.9</v>
      </c>
      <c r="U11" s="13" t="str">
        <f t="shared" si="0"/>
        <v>&lt;2.69</v>
      </c>
      <c r="V11" s="14" t="str">
        <f t="shared" si="1"/>
        <v>&lt;5.6</v>
      </c>
      <c r="W11" s="15"/>
    </row>
    <row r="12" spans="1:24">
      <c r="A12" s="12">
        <f t="shared" si="2"/>
        <v>6</v>
      </c>
      <c r="B12" s="109" t="s">
        <v>78</v>
      </c>
      <c r="C12" s="110" t="s">
        <v>78</v>
      </c>
      <c r="D12" s="111" t="s">
        <v>79</v>
      </c>
      <c r="E12" s="109" t="s">
        <v>80</v>
      </c>
      <c r="F12" s="112" t="s">
        <v>81</v>
      </c>
      <c r="G12" s="113" t="s">
        <v>82</v>
      </c>
      <c r="H12" s="114" t="s">
        <v>83</v>
      </c>
      <c r="I12" s="115" t="s">
        <v>84</v>
      </c>
      <c r="J12" s="12" t="s">
        <v>85</v>
      </c>
      <c r="K12" s="109" t="s">
        <v>38</v>
      </c>
      <c r="L12" s="116" t="s">
        <v>86</v>
      </c>
      <c r="M12" s="112" t="s">
        <v>87</v>
      </c>
      <c r="N12" s="117" t="s">
        <v>31</v>
      </c>
      <c r="O12" s="118">
        <v>46153</v>
      </c>
      <c r="P12" s="190">
        <v>46157</v>
      </c>
      <c r="Q12" s="111" t="s">
        <v>102</v>
      </c>
      <c r="R12" s="109" t="s">
        <v>103</v>
      </c>
      <c r="S12" s="119" t="s">
        <v>104</v>
      </c>
      <c r="T12" s="13" t="str">
        <f t="shared" si="0"/>
        <v>&lt;2.63</v>
      </c>
      <c r="U12" s="13" t="str">
        <f t="shared" si="0"/>
        <v>&lt;2.89</v>
      </c>
      <c r="V12" s="14" t="str">
        <f t="shared" si="1"/>
        <v>&lt;5.5</v>
      </c>
      <c r="W12" s="15"/>
    </row>
    <row r="13" spans="1:24">
      <c r="A13" s="12">
        <f t="shared" si="2"/>
        <v>7</v>
      </c>
      <c r="B13" s="109" t="s">
        <v>78</v>
      </c>
      <c r="C13" s="110" t="s">
        <v>78</v>
      </c>
      <c r="D13" s="111" t="s">
        <v>79</v>
      </c>
      <c r="E13" s="109" t="s">
        <v>80</v>
      </c>
      <c r="F13" s="112" t="s">
        <v>81</v>
      </c>
      <c r="G13" s="113" t="s">
        <v>82</v>
      </c>
      <c r="H13" s="114" t="s">
        <v>83</v>
      </c>
      <c r="I13" s="115" t="s">
        <v>84</v>
      </c>
      <c r="J13" s="12" t="s">
        <v>85</v>
      </c>
      <c r="K13" s="109" t="s">
        <v>38</v>
      </c>
      <c r="L13" s="116" t="s">
        <v>86</v>
      </c>
      <c r="M13" s="112" t="s">
        <v>87</v>
      </c>
      <c r="N13" s="117" t="s">
        <v>31</v>
      </c>
      <c r="O13" s="118">
        <v>46153</v>
      </c>
      <c r="P13" s="190">
        <v>46157</v>
      </c>
      <c r="Q13" s="111" t="s">
        <v>105</v>
      </c>
      <c r="R13" s="109" t="s">
        <v>106</v>
      </c>
      <c r="S13" s="119" t="s">
        <v>107</v>
      </c>
      <c r="T13" s="13" t="str">
        <f t="shared" si="0"/>
        <v>&lt;2.41</v>
      </c>
      <c r="U13" s="13" t="str">
        <f t="shared" si="0"/>
        <v>&lt;2.52</v>
      </c>
      <c r="V13" s="14" t="str">
        <f t="shared" si="1"/>
        <v>&lt;4.9</v>
      </c>
      <c r="W13" s="15"/>
    </row>
    <row r="14" spans="1:24">
      <c r="A14" s="12">
        <f t="shared" si="2"/>
        <v>8</v>
      </c>
      <c r="B14" s="109" t="s">
        <v>78</v>
      </c>
      <c r="C14" s="110" t="s">
        <v>78</v>
      </c>
      <c r="D14" s="111" t="s">
        <v>79</v>
      </c>
      <c r="E14" s="109" t="s">
        <v>80</v>
      </c>
      <c r="F14" s="112" t="s">
        <v>108</v>
      </c>
      <c r="G14" s="113" t="s">
        <v>82</v>
      </c>
      <c r="H14" s="114" t="s">
        <v>83</v>
      </c>
      <c r="I14" s="115" t="s">
        <v>109</v>
      </c>
      <c r="J14" s="12" t="s">
        <v>85</v>
      </c>
      <c r="K14" s="109" t="s">
        <v>38</v>
      </c>
      <c r="L14" s="116" t="s">
        <v>86</v>
      </c>
      <c r="M14" s="112" t="s">
        <v>87</v>
      </c>
      <c r="N14" s="117" t="s">
        <v>31</v>
      </c>
      <c r="O14" s="118">
        <v>46153</v>
      </c>
      <c r="P14" s="190">
        <v>46157</v>
      </c>
      <c r="Q14" s="111" t="s">
        <v>110</v>
      </c>
      <c r="R14" s="109" t="s">
        <v>111</v>
      </c>
      <c r="S14" s="119" t="s">
        <v>112</v>
      </c>
      <c r="T14" s="13" t="str">
        <f t="shared" si="0"/>
        <v>&lt;3.63</v>
      </c>
      <c r="U14" s="13" t="str">
        <f t="shared" si="0"/>
        <v>&lt;3.48</v>
      </c>
      <c r="V14" s="14" t="str">
        <f t="shared" si="1"/>
        <v>&lt;7.1</v>
      </c>
      <c r="W14" s="15"/>
    </row>
    <row r="15" spans="1:24">
      <c r="A15" s="12">
        <f t="shared" si="2"/>
        <v>9</v>
      </c>
      <c r="B15" s="109" t="s">
        <v>78</v>
      </c>
      <c r="C15" s="110" t="s">
        <v>78</v>
      </c>
      <c r="D15" s="111" t="s">
        <v>79</v>
      </c>
      <c r="E15" s="109" t="s">
        <v>80</v>
      </c>
      <c r="F15" s="112" t="s">
        <v>108</v>
      </c>
      <c r="G15" s="113" t="s">
        <v>82</v>
      </c>
      <c r="H15" s="114" t="s">
        <v>83</v>
      </c>
      <c r="I15" s="115" t="s">
        <v>109</v>
      </c>
      <c r="J15" s="12" t="s">
        <v>85</v>
      </c>
      <c r="K15" s="109" t="s">
        <v>38</v>
      </c>
      <c r="L15" s="116" t="s">
        <v>86</v>
      </c>
      <c r="M15" s="112" t="s">
        <v>87</v>
      </c>
      <c r="N15" s="117" t="s">
        <v>31</v>
      </c>
      <c r="O15" s="118">
        <v>46153</v>
      </c>
      <c r="P15" s="120">
        <v>46157</v>
      </c>
      <c r="Q15" s="121" t="s">
        <v>113</v>
      </c>
      <c r="R15" s="122" t="s">
        <v>114</v>
      </c>
      <c r="S15" s="119" t="s">
        <v>104</v>
      </c>
      <c r="T15" s="13" t="str">
        <f t="shared" si="0"/>
        <v>&lt;3.23</v>
      </c>
      <c r="U15" s="13" t="str">
        <f t="shared" si="0"/>
        <v>&lt;2.28</v>
      </c>
      <c r="V15" s="14" t="str">
        <f t="shared" si="1"/>
        <v>&lt;5.5</v>
      </c>
      <c r="W15" s="15"/>
    </row>
    <row r="16" spans="1:24">
      <c r="A16" s="12">
        <f t="shared" si="2"/>
        <v>10</v>
      </c>
      <c r="B16" s="109" t="s">
        <v>78</v>
      </c>
      <c r="C16" s="110" t="s">
        <v>78</v>
      </c>
      <c r="D16" s="111" t="s">
        <v>79</v>
      </c>
      <c r="E16" s="109" t="s">
        <v>80</v>
      </c>
      <c r="F16" s="112" t="s">
        <v>108</v>
      </c>
      <c r="G16" s="113" t="s">
        <v>82</v>
      </c>
      <c r="H16" s="114" t="s">
        <v>83</v>
      </c>
      <c r="I16" s="115" t="s">
        <v>109</v>
      </c>
      <c r="J16" s="12" t="s">
        <v>85</v>
      </c>
      <c r="K16" s="109" t="s">
        <v>38</v>
      </c>
      <c r="L16" s="116" t="s">
        <v>86</v>
      </c>
      <c r="M16" s="112" t="s">
        <v>87</v>
      </c>
      <c r="N16" s="117" t="s">
        <v>31</v>
      </c>
      <c r="O16" s="118">
        <v>46153</v>
      </c>
      <c r="P16" s="120">
        <v>46157</v>
      </c>
      <c r="Q16" s="121" t="s">
        <v>115</v>
      </c>
      <c r="R16" s="122" t="s">
        <v>116</v>
      </c>
      <c r="S16" s="119" t="s">
        <v>117</v>
      </c>
      <c r="T16" s="13" t="str">
        <f t="shared" si="0"/>
        <v>&lt;3.04</v>
      </c>
      <c r="U16" s="13" t="str">
        <f t="shared" si="0"/>
        <v>&lt;3.32</v>
      </c>
      <c r="V16" s="14" t="str">
        <f t="shared" si="1"/>
        <v>&lt;6.4</v>
      </c>
      <c r="W16" s="15"/>
    </row>
    <row r="17" spans="1:23">
      <c r="A17" s="12">
        <f t="shared" si="2"/>
        <v>11</v>
      </c>
      <c r="B17" s="109" t="s">
        <v>78</v>
      </c>
      <c r="C17" s="110" t="s">
        <v>78</v>
      </c>
      <c r="D17" s="111" t="s">
        <v>79</v>
      </c>
      <c r="E17" s="109" t="s">
        <v>80</v>
      </c>
      <c r="F17" s="112" t="s">
        <v>108</v>
      </c>
      <c r="G17" s="113" t="s">
        <v>82</v>
      </c>
      <c r="H17" s="114" t="s">
        <v>83</v>
      </c>
      <c r="I17" s="115" t="s">
        <v>109</v>
      </c>
      <c r="J17" s="12" t="s">
        <v>85</v>
      </c>
      <c r="K17" s="109" t="s">
        <v>38</v>
      </c>
      <c r="L17" s="116" t="s">
        <v>86</v>
      </c>
      <c r="M17" s="112" t="s">
        <v>87</v>
      </c>
      <c r="N17" s="117" t="s">
        <v>31</v>
      </c>
      <c r="O17" s="118">
        <v>46153</v>
      </c>
      <c r="P17" s="120">
        <v>46157</v>
      </c>
      <c r="Q17" s="121" t="s">
        <v>118</v>
      </c>
      <c r="R17" s="122" t="s">
        <v>119</v>
      </c>
      <c r="S17" s="119" t="s">
        <v>120</v>
      </c>
      <c r="T17" s="13" t="str">
        <f t="shared" si="0"/>
        <v>&lt;2.4</v>
      </c>
      <c r="U17" s="13" t="str">
        <f t="shared" si="0"/>
        <v>&lt;2.44</v>
      </c>
      <c r="V17" s="14" t="str">
        <f t="shared" si="1"/>
        <v>&lt;4.8</v>
      </c>
      <c r="W17" s="15"/>
    </row>
    <row r="18" spans="1:23">
      <c r="A18" s="12">
        <f t="shared" si="2"/>
        <v>12</v>
      </c>
      <c r="B18" s="109" t="s">
        <v>78</v>
      </c>
      <c r="C18" s="110" t="s">
        <v>78</v>
      </c>
      <c r="D18" s="111" t="s">
        <v>79</v>
      </c>
      <c r="E18" s="109" t="s">
        <v>80</v>
      </c>
      <c r="F18" s="112" t="s">
        <v>108</v>
      </c>
      <c r="G18" s="113" t="s">
        <v>82</v>
      </c>
      <c r="H18" s="114" t="s">
        <v>83</v>
      </c>
      <c r="I18" s="115" t="s">
        <v>109</v>
      </c>
      <c r="J18" s="12" t="s">
        <v>85</v>
      </c>
      <c r="K18" s="109" t="s">
        <v>38</v>
      </c>
      <c r="L18" s="116" t="s">
        <v>86</v>
      </c>
      <c r="M18" s="112" t="s">
        <v>87</v>
      </c>
      <c r="N18" s="117" t="s">
        <v>31</v>
      </c>
      <c r="O18" s="118">
        <v>46153</v>
      </c>
      <c r="P18" s="120">
        <v>46157</v>
      </c>
      <c r="Q18" s="121" t="s">
        <v>113</v>
      </c>
      <c r="R18" s="122" t="s">
        <v>121</v>
      </c>
      <c r="S18" s="119" t="s">
        <v>117</v>
      </c>
      <c r="T18" s="13" t="str">
        <f t="shared" si="0"/>
        <v>&lt;3.23</v>
      </c>
      <c r="U18" s="13" t="str">
        <f t="shared" si="0"/>
        <v>&lt;3.15</v>
      </c>
      <c r="V18" s="14" t="str">
        <f t="shared" si="1"/>
        <v>&lt;6.4</v>
      </c>
      <c r="W18" s="15"/>
    </row>
    <row r="19" spans="1:23">
      <c r="A19" s="12">
        <f t="shared" si="2"/>
        <v>13</v>
      </c>
      <c r="B19" s="109" t="s">
        <v>78</v>
      </c>
      <c r="C19" s="110" t="s">
        <v>78</v>
      </c>
      <c r="D19" s="111" t="s">
        <v>79</v>
      </c>
      <c r="E19" s="109" t="s">
        <v>80</v>
      </c>
      <c r="F19" s="112" t="s">
        <v>108</v>
      </c>
      <c r="G19" s="113" t="s">
        <v>82</v>
      </c>
      <c r="H19" s="114" t="s">
        <v>83</v>
      </c>
      <c r="I19" s="115" t="s">
        <v>109</v>
      </c>
      <c r="J19" s="12" t="s">
        <v>85</v>
      </c>
      <c r="K19" s="109" t="s">
        <v>38</v>
      </c>
      <c r="L19" s="116" t="s">
        <v>86</v>
      </c>
      <c r="M19" s="112" t="s">
        <v>87</v>
      </c>
      <c r="N19" s="117" t="s">
        <v>31</v>
      </c>
      <c r="O19" s="118">
        <v>46153</v>
      </c>
      <c r="P19" s="120">
        <v>46157</v>
      </c>
      <c r="Q19" s="121" t="s">
        <v>122</v>
      </c>
      <c r="R19" s="122" t="s">
        <v>123</v>
      </c>
      <c r="S19" s="119" t="s">
        <v>124</v>
      </c>
      <c r="T19" s="13" t="str">
        <f t="shared" si="0"/>
        <v>&lt;3.39</v>
      </c>
      <c r="U19" s="13" t="str">
        <f t="shared" si="0"/>
        <v>&lt;3.1</v>
      </c>
      <c r="V19" s="14" t="str">
        <f t="shared" si="1"/>
        <v>&lt;6.5</v>
      </c>
      <c r="W19" s="15"/>
    </row>
    <row r="20" spans="1:23">
      <c r="A20" s="12">
        <f t="shared" si="2"/>
        <v>14</v>
      </c>
      <c r="B20" s="109" t="s">
        <v>78</v>
      </c>
      <c r="C20" s="110" t="s">
        <v>78</v>
      </c>
      <c r="D20" s="111" t="s">
        <v>79</v>
      </c>
      <c r="E20" s="109" t="s">
        <v>80</v>
      </c>
      <c r="F20" s="112" t="s">
        <v>108</v>
      </c>
      <c r="G20" s="113" t="s">
        <v>82</v>
      </c>
      <c r="H20" s="114" t="s">
        <v>83</v>
      </c>
      <c r="I20" s="115" t="s">
        <v>109</v>
      </c>
      <c r="J20" s="12" t="s">
        <v>85</v>
      </c>
      <c r="K20" s="109" t="s">
        <v>38</v>
      </c>
      <c r="L20" s="116" t="s">
        <v>86</v>
      </c>
      <c r="M20" s="112" t="s">
        <v>87</v>
      </c>
      <c r="N20" s="117" t="s">
        <v>31</v>
      </c>
      <c r="O20" s="118">
        <v>46153</v>
      </c>
      <c r="P20" s="120">
        <v>46157</v>
      </c>
      <c r="Q20" s="121" t="s">
        <v>125</v>
      </c>
      <c r="R20" s="122" t="s">
        <v>126</v>
      </c>
      <c r="S20" s="119" t="s">
        <v>127</v>
      </c>
      <c r="T20" s="13" t="str">
        <f t="shared" si="0"/>
        <v>&lt;3.47</v>
      </c>
      <c r="U20" s="13" t="str">
        <f t="shared" si="0"/>
        <v>&lt;2.81</v>
      </c>
      <c r="V20" s="14" t="str">
        <f t="shared" si="1"/>
        <v>&lt;6.3</v>
      </c>
      <c r="W20" s="15"/>
    </row>
    <row r="21" spans="1:23">
      <c r="A21" s="12">
        <f t="shared" si="2"/>
        <v>15</v>
      </c>
      <c r="B21" s="109" t="s">
        <v>78</v>
      </c>
      <c r="C21" s="110" t="s">
        <v>78</v>
      </c>
      <c r="D21" s="111" t="s">
        <v>79</v>
      </c>
      <c r="E21" s="109" t="s">
        <v>80</v>
      </c>
      <c r="F21" s="112" t="s">
        <v>108</v>
      </c>
      <c r="G21" s="113" t="s">
        <v>82</v>
      </c>
      <c r="H21" s="114" t="s">
        <v>83</v>
      </c>
      <c r="I21" s="115" t="s">
        <v>109</v>
      </c>
      <c r="J21" s="12" t="s">
        <v>85</v>
      </c>
      <c r="K21" s="109" t="s">
        <v>38</v>
      </c>
      <c r="L21" s="116" t="s">
        <v>86</v>
      </c>
      <c r="M21" s="112" t="s">
        <v>87</v>
      </c>
      <c r="N21" s="117" t="s">
        <v>31</v>
      </c>
      <c r="O21" s="118">
        <v>46153</v>
      </c>
      <c r="P21" s="120">
        <v>46157</v>
      </c>
      <c r="Q21" s="121" t="s">
        <v>113</v>
      </c>
      <c r="R21" s="122" t="s">
        <v>128</v>
      </c>
      <c r="S21" s="119" t="s">
        <v>129</v>
      </c>
      <c r="T21" s="13" t="str">
        <f t="shared" si="0"/>
        <v>&lt;3.23</v>
      </c>
      <c r="U21" s="13" t="str">
        <f t="shared" si="0"/>
        <v>&lt;3.61</v>
      </c>
      <c r="V21" s="14" t="str">
        <f t="shared" si="1"/>
        <v>&lt;6.8</v>
      </c>
      <c r="W21" s="15"/>
    </row>
    <row r="22" spans="1:23">
      <c r="A22" s="12">
        <f t="shared" si="2"/>
        <v>16</v>
      </c>
      <c r="B22" s="109" t="s">
        <v>78</v>
      </c>
      <c r="C22" s="110" t="s">
        <v>78</v>
      </c>
      <c r="D22" s="111" t="s">
        <v>79</v>
      </c>
      <c r="E22" s="109" t="s">
        <v>80</v>
      </c>
      <c r="F22" s="112" t="s">
        <v>130</v>
      </c>
      <c r="G22" s="113" t="s">
        <v>82</v>
      </c>
      <c r="H22" s="114" t="s">
        <v>83</v>
      </c>
      <c r="I22" s="115" t="s">
        <v>131</v>
      </c>
      <c r="J22" s="12" t="s">
        <v>85</v>
      </c>
      <c r="K22" s="109" t="s">
        <v>38</v>
      </c>
      <c r="L22" s="116" t="s">
        <v>86</v>
      </c>
      <c r="M22" s="112" t="s">
        <v>132</v>
      </c>
      <c r="N22" s="117" t="s">
        <v>31</v>
      </c>
      <c r="O22" s="118">
        <v>46153</v>
      </c>
      <c r="P22" s="120">
        <v>46157</v>
      </c>
      <c r="Q22" s="121" t="s">
        <v>133</v>
      </c>
      <c r="R22" s="122" t="s">
        <v>134</v>
      </c>
      <c r="S22" s="119" t="s">
        <v>135</v>
      </c>
      <c r="T22" s="13" t="str">
        <f t="shared" si="0"/>
        <v>&lt;4.48</v>
      </c>
      <c r="U22" s="13" t="str">
        <f t="shared" si="0"/>
        <v>&lt;4.9</v>
      </c>
      <c r="V22" s="14" t="str">
        <f t="shared" si="1"/>
        <v>&lt;9.4</v>
      </c>
      <c r="W22" s="15"/>
    </row>
    <row r="23" spans="1:23">
      <c r="A23" s="12">
        <f t="shared" si="2"/>
        <v>17</v>
      </c>
      <c r="B23" s="109" t="s">
        <v>78</v>
      </c>
      <c r="C23" s="110" t="s">
        <v>78</v>
      </c>
      <c r="D23" s="111" t="s">
        <v>79</v>
      </c>
      <c r="E23" s="109" t="s">
        <v>80</v>
      </c>
      <c r="F23" s="112" t="s">
        <v>130</v>
      </c>
      <c r="G23" s="113" t="s">
        <v>82</v>
      </c>
      <c r="H23" s="114" t="s">
        <v>83</v>
      </c>
      <c r="I23" s="115" t="s">
        <v>131</v>
      </c>
      <c r="J23" s="12" t="s">
        <v>85</v>
      </c>
      <c r="K23" s="109" t="s">
        <v>38</v>
      </c>
      <c r="L23" s="116" t="s">
        <v>86</v>
      </c>
      <c r="M23" s="112" t="s">
        <v>132</v>
      </c>
      <c r="N23" s="117" t="s">
        <v>31</v>
      </c>
      <c r="O23" s="118">
        <v>46153</v>
      </c>
      <c r="P23" s="120">
        <v>46157</v>
      </c>
      <c r="Q23" s="121" t="s">
        <v>136</v>
      </c>
      <c r="R23" s="122" t="s">
        <v>137</v>
      </c>
      <c r="S23" s="119" t="s">
        <v>124</v>
      </c>
      <c r="T23" s="13" t="str">
        <f t="shared" ref="T23:U38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&lt;3.24</v>
      </c>
      <c r="U23" s="13" t="str">
        <f t="shared" si="3"/>
        <v>&lt;3.29</v>
      </c>
      <c r="V23" s="14" t="str">
        <f t="shared" si="1"/>
        <v>&lt;6.5</v>
      </c>
      <c r="W23" s="15"/>
    </row>
    <row r="24" spans="1:23">
      <c r="A24" s="12">
        <f t="shared" si="2"/>
        <v>18</v>
      </c>
      <c r="B24" s="109" t="s">
        <v>78</v>
      </c>
      <c r="C24" s="110" t="s">
        <v>78</v>
      </c>
      <c r="D24" s="111" t="s">
        <v>79</v>
      </c>
      <c r="E24" s="109" t="s">
        <v>80</v>
      </c>
      <c r="F24" s="112" t="s">
        <v>130</v>
      </c>
      <c r="G24" s="113" t="s">
        <v>82</v>
      </c>
      <c r="H24" s="114" t="s">
        <v>83</v>
      </c>
      <c r="I24" s="115" t="s">
        <v>131</v>
      </c>
      <c r="J24" s="12" t="s">
        <v>85</v>
      </c>
      <c r="K24" s="109" t="s">
        <v>38</v>
      </c>
      <c r="L24" s="116" t="s">
        <v>86</v>
      </c>
      <c r="M24" s="112" t="s">
        <v>132</v>
      </c>
      <c r="N24" s="117" t="s">
        <v>31</v>
      </c>
      <c r="O24" s="118">
        <v>46153</v>
      </c>
      <c r="P24" s="120">
        <v>46157</v>
      </c>
      <c r="Q24" s="121" t="s">
        <v>138</v>
      </c>
      <c r="R24" s="122" t="s">
        <v>102</v>
      </c>
      <c r="S24" s="119" t="s">
        <v>90</v>
      </c>
      <c r="T24" s="13" t="str">
        <f t="shared" si="3"/>
        <v>&lt;2.92</v>
      </c>
      <c r="U24" s="13" t="str">
        <f t="shared" si="3"/>
        <v>&lt;2.63</v>
      </c>
      <c r="V24" s="14" t="str">
        <f t="shared" si="1"/>
        <v>&lt;5.6</v>
      </c>
      <c r="W24" s="15"/>
    </row>
    <row r="25" spans="1:23">
      <c r="A25" s="12">
        <f t="shared" si="2"/>
        <v>19</v>
      </c>
      <c r="B25" s="109" t="s">
        <v>78</v>
      </c>
      <c r="C25" s="110" t="s">
        <v>78</v>
      </c>
      <c r="D25" s="111" t="s">
        <v>79</v>
      </c>
      <c r="E25" s="109" t="s">
        <v>80</v>
      </c>
      <c r="F25" s="112" t="s">
        <v>130</v>
      </c>
      <c r="G25" s="113" t="s">
        <v>82</v>
      </c>
      <c r="H25" s="114" t="s">
        <v>83</v>
      </c>
      <c r="I25" s="115" t="s">
        <v>131</v>
      </c>
      <c r="J25" s="12" t="s">
        <v>85</v>
      </c>
      <c r="K25" s="109" t="s">
        <v>38</v>
      </c>
      <c r="L25" s="116" t="s">
        <v>86</v>
      </c>
      <c r="M25" s="112" t="s">
        <v>132</v>
      </c>
      <c r="N25" s="117" t="s">
        <v>31</v>
      </c>
      <c r="O25" s="118">
        <v>46153</v>
      </c>
      <c r="P25" s="120">
        <v>46157</v>
      </c>
      <c r="Q25" s="121" t="s">
        <v>139</v>
      </c>
      <c r="R25" s="122" t="s">
        <v>140</v>
      </c>
      <c r="S25" s="119" t="s">
        <v>141</v>
      </c>
      <c r="T25" s="13" t="str">
        <f t="shared" si="3"/>
        <v>&lt;3.36</v>
      </c>
      <c r="U25" s="13" t="str">
        <f t="shared" si="3"/>
        <v>&lt;4.02</v>
      </c>
      <c r="V25" s="14" t="str">
        <f t="shared" si="1"/>
        <v>&lt;7.4</v>
      </c>
      <c r="W25" s="15"/>
    </row>
    <row r="26" spans="1:23">
      <c r="A26" s="12">
        <f t="shared" si="2"/>
        <v>20</v>
      </c>
      <c r="B26" s="109" t="s">
        <v>78</v>
      </c>
      <c r="C26" s="110" t="s">
        <v>78</v>
      </c>
      <c r="D26" s="111" t="s">
        <v>79</v>
      </c>
      <c r="E26" s="109" t="s">
        <v>80</v>
      </c>
      <c r="F26" s="110" t="s">
        <v>130</v>
      </c>
      <c r="G26" s="113" t="s">
        <v>82</v>
      </c>
      <c r="H26" s="114" t="s">
        <v>83</v>
      </c>
      <c r="I26" s="122" t="s">
        <v>131</v>
      </c>
      <c r="J26" s="122" t="s">
        <v>85</v>
      </c>
      <c r="K26" s="109" t="s">
        <v>38</v>
      </c>
      <c r="L26" s="116" t="s">
        <v>86</v>
      </c>
      <c r="M26" s="109" t="s">
        <v>132</v>
      </c>
      <c r="N26" s="123" t="s">
        <v>31</v>
      </c>
      <c r="O26" s="124">
        <v>46153</v>
      </c>
      <c r="P26" s="125">
        <v>46157</v>
      </c>
      <c r="Q26" s="121" t="s">
        <v>142</v>
      </c>
      <c r="R26" s="122" t="s">
        <v>143</v>
      </c>
      <c r="S26" s="119" t="s">
        <v>144</v>
      </c>
      <c r="T26" s="13" t="str">
        <f t="shared" si="3"/>
        <v>&lt;2.45</v>
      </c>
      <c r="U26" s="13" t="str">
        <f t="shared" si="3"/>
        <v>&lt;2.94</v>
      </c>
      <c r="V26" s="14" t="str">
        <f t="shared" si="1"/>
        <v>&lt;5.4</v>
      </c>
      <c r="W26" s="15"/>
    </row>
    <row r="27" spans="1:23">
      <c r="A27" s="12">
        <f t="shared" si="2"/>
        <v>21</v>
      </c>
      <c r="B27" s="109" t="s">
        <v>78</v>
      </c>
      <c r="C27" s="110" t="s">
        <v>78</v>
      </c>
      <c r="D27" s="111" t="s">
        <v>79</v>
      </c>
      <c r="E27" s="126" t="s">
        <v>80</v>
      </c>
      <c r="F27" s="127" t="s">
        <v>130</v>
      </c>
      <c r="G27" s="128" t="s">
        <v>82</v>
      </c>
      <c r="H27" s="114" t="s">
        <v>83</v>
      </c>
      <c r="I27" s="122" t="s">
        <v>131</v>
      </c>
      <c r="J27" s="122" t="s">
        <v>85</v>
      </c>
      <c r="K27" s="109" t="s">
        <v>38</v>
      </c>
      <c r="L27" s="116" t="s">
        <v>86</v>
      </c>
      <c r="M27" s="109" t="s">
        <v>132</v>
      </c>
      <c r="N27" s="129" t="s">
        <v>31</v>
      </c>
      <c r="O27" s="124">
        <v>46153</v>
      </c>
      <c r="P27" s="125">
        <v>46157</v>
      </c>
      <c r="Q27" s="121" t="s">
        <v>145</v>
      </c>
      <c r="R27" s="122" t="s">
        <v>146</v>
      </c>
      <c r="S27" s="119" t="s">
        <v>147</v>
      </c>
      <c r="T27" s="13" t="str">
        <f t="shared" si="3"/>
        <v>&lt;3.45</v>
      </c>
      <c r="U27" s="13" t="str">
        <f t="shared" si="3"/>
        <v>&lt;3.56</v>
      </c>
      <c r="V27" s="14" t="str">
        <f t="shared" si="1"/>
        <v>&lt;7</v>
      </c>
      <c r="W27" s="15"/>
    </row>
    <row r="28" spans="1:23">
      <c r="A28" s="12">
        <f t="shared" si="2"/>
        <v>22</v>
      </c>
      <c r="B28" s="109" t="s">
        <v>78</v>
      </c>
      <c r="C28" s="110" t="s">
        <v>78</v>
      </c>
      <c r="D28" s="111" t="s">
        <v>79</v>
      </c>
      <c r="E28" s="122" t="s">
        <v>80</v>
      </c>
      <c r="F28" s="127" t="s">
        <v>130</v>
      </c>
      <c r="G28" s="128" t="s">
        <v>82</v>
      </c>
      <c r="H28" s="114" t="s">
        <v>83</v>
      </c>
      <c r="I28" s="122" t="s">
        <v>131</v>
      </c>
      <c r="J28" s="122" t="s">
        <v>85</v>
      </c>
      <c r="K28" s="109" t="s">
        <v>38</v>
      </c>
      <c r="L28" s="116" t="s">
        <v>86</v>
      </c>
      <c r="M28" s="109" t="s">
        <v>132</v>
      </c>
      <c r="N28" s="129" t="s">
        <v>31</v>
      </c>
      <c r="O28" s="124">
        <v>46153</v>
      </c>
      <c r="P28" s="125">
        <v>46157</v>
      </c>
      <c r="Q28" s="121" t="s">
        <v>148</v>
      </c>
      <c r="R28" s="122" t="s">
        <v>149</v>
      </c>
      <c r="S28" s="119" t="s">
        <v>124</v>
      </c>
      <c r="T28" s="13" t="str">
        <f t="shared" si="3"/>
        <v>&lt;3.14</v>
      </c>
      <c r="U28" s="13" t="str">
        <f t="shared" si="3"/>
        <v>&lt;3.4</v>
      </c>
      <c r="V28" s="14" t="str">
        <f t="shared" si="1"/>
        <v>&lt;6.5</v>
      </c>
      <c r="W28" s="15"/>
    </row>
    <row r="29" spans="1:23">
      <c r="A29" s="12">
        <f t="shared" si="2"/>
        <v>23</v>
      </c>
      <c r="B29" s="109" t="s">
        <v>78</v>
      </c>
      <c r="C29" s="110" t="s">
        <v>78</v>
      </c>
      <c r="D29" s="111" t="s">
        <v>79</v>
      </c>
      <c r="E29" s="122" t="s">
        <v>80</v>
      </c>
      <c r="F29" s="127" t="s">
        <v>130</v>
      </c>
      <c r="G29" s="128" t="s">
        <v>82</v>
      </c>
      <c r="H29" s="114" t="s">
        <v>83</v>
      </c>
      <c r="I29" s="122" t="s">
        <v>131</v>
      </c>
      <c r="J29" s="122" t="s">
        <v>85</v>
      </c>
      <c r="K29" s="109" t="s">
        <v>38</v>
      </c>
      <c r="L29" s="116" t="s">
        <v>86</v>
      </c>
      <c r="M29" s="109" t="s">
        <v>132</v>
      </c>
      <c r="N29" s="129" t="s">
        <v>31</v>
      </c>
      <c r="O29" s="124">
        <v>46153</v>
      </c>
      <c r="P29" s="125">
        <v>46157</v>
      </c>
      <c r="Q29" s="121" t="s">
        <v>150</v>
      </c>
      <c r="R29" s="122" t="s">
        <v>151</v>
      </c>
      <c r="S29" s="119" t="s">
        <v>152</v>
      </c>
      <c r="T29" s="13" t="str">
        <f t="shared" si="3"/>
        <v>&lt;3.74</v>
      </c>
      <c r="U29" s="13" t="str">
        <f t="shared" si="3"/>
        <v>&lt;3.76</v>
      </c>
      <c r="V29" s="14" t="str">
        <f t="shared" si="1"/>
        <v>&lt;7.5</v>
      </c>
      <c r="W29" s="15"/>
    </row>
    <row r="30" spans="1:23">
      <c r="A30" s="12">
        <f t="shared" si="2"/>
        <v>24</v>
      </c>
      <c r="B30" s="109" t="s">
        <v>78</v>
      </c>
      <c r="C30" s="110" t="s">
        <v>78</v>
      </c>
      <c r="D30" s="111" t="s">
        <v>79</v>
      </c>
      <c r="E30" s="122" t="s">
        <v>153</v>
      </c>
      <c r="F30" s="127" t="s">
        <v>154</v>
      </c>
      <c r="G30" s="128" t="s">
        <v>82</v>
      </c>
      <c r="H30" s="114" t="s">
        <v>83</v>
      </c>
      <c r="I30" s="122" t="s">
        <v>155</v>
      </c>
      <c r="J30" s="122" t="s">
        <v>85</v>
      </c>
      <c r="K30" s="109" t="s">
        <v>38</v>
      </c>
      <c r="L30" s="116" t="s">
        <v>86</v>
      </c>
      <c r="M30" s="109" t="s">
        <v>132</v>
      </c>
      <c r="N30" s="129" t="s">
        <v>31</v>
      </c>
      <c r="O30" s="124">
        <v>46156</v>
      </c>
      <c r="P30" s="125">
        <v>46160</v>
      </c>
      <c r="Q30" s="121" t="s">
        <v>156</v>
      </c>
      <c r="R30" s="122" t="s">
        <v>157</v>
      </c>
      <c r="S30" s="119" t="s">
        <v>158</v>
      </c>
      <c r="T30" s="13" t="str">
        <f t="shared" si="3"/>
        <v>&lt;4</v>
      </c>
      <c r="U30" s="13" t="str">
        <f t="shared" si="3"/>
        <v>&lt;4.64</v>
      </c>
      <c r="V30" s="14" t="str">
        <f t="shared" si="1"/>
        <v>&lt;8.6</v>
      </c>
      <c r="W30" s="15"/>
    </row>
    <row r="31" spans="1:23">
      <c r="A31" s="12">
        <f t="shared" si="2"/>
        <v>25</v>
      </c>
      <c r="B31" s="109" t="s">
        <v>78</v>
      </c>
      <c r="C31" s="110" t="s">
        <v>78</v>
      </c>
      <c r="D31" s="111" t="s">
        <v>79</v>
      </c>
      <c r="E31" s="109" t="s">
        <v>153</v>
      </c>
      <c r="F31" s="110" t="s">
        <v>154</v>
      </c>
      <c r="G31" s="113" t="s">
        <v>82</v>
      </c>
      <c r="H31" s="114" t="s">
        <v>83</v>
      </c>
      <c r="I31" s="122" t="s">
        <v>155</v>
      </c>
      <c r="J31" s="122" t="s">
        <v>85</v>
      </c>
      <c r="K31" s="109" t="s">
        <v>38</v>
      </c>
      <c r="L31" s="116" t="s">
        <v>86</v>
      </c>
      <c r="M31" s="109" t="s">
        <v>132</v>
      </c>
      <c r="N31" s="123" t="s">
        <v>31</v>
      </c>
      <c r="O31" s="124">
        <v>46156</v>
      </c>
      <c r="P31" s="125">
        <v>46160</v>
      </c>
      <c r="Q31" s="121" t="s">
        <v>159</v>
      </c>
      <c r="R31" s="122" t="s">
        <v>98</v>
      </c>
      <c r="S31" s="119" t="s">
        <v>160</v>
      </c>
      <c r="T31" s="13" t="str">
        <f t="shared" si="3"/>
        <v>&lt;3.35</v>
      </c>
      <c r="U31" s="13" t="str">
        <f t="shared" si="3"/>
        <v>&lt;2.82</v>
      </c>
      <c r="V31" s="14" t="str">
        <f t="shared" si="1"/>
        <v>&lt;6.2</v>
      </c>
      <c r="W31" s="15"/>
    </row>
    <row r="32" spans="1:23">
      <c r="A32" s="12">
        <f t="shared" si="2"/>
        <v>26</v>
      </c>
      <c r="B32" s="109" t="s">
        <v>78</v>
      </c>
      <c r="C32" s="110" t="s">
        <v>78</v>
      </c>
      <c r="D32" s="111" t="s">
        <v>79</v>
      </c>
      <c r="E32" s="126" t="s">
        <v>161</v>
      </c>
      <c r="F32" s="127" t="s">
        <v>162</v>
      </c>
      <c r="G32" s="128" t="s">
        <v>82</v>
      </c>
      <c r="H32" s="114" t="s">
        <v>83</v>
      </c>
      <c r="I32" s="122" t="s">
        <v>84</v>
      </c>
      <c r="J32" s="122" t="s">
        <v>85</v>
      </c>
      <c r="K32" s="109" t="s">
        <v>38</v>
      </c>
      <c r="L32" s="116" t="s">
        <v>86</v>
      </c>
      <c r="M32" s="109" t="s">
        <v>87</v>
      </c>
      <c r="N32" s="129" t="s">
        <v>31</v>
      </c>
      <c r="O32" s="124">
        <v>46160</v>
      </c>
      <c r="P32" s="125">
        <v>46164</v>
      </c>
      <c r="Q32" s="121" t="s">
        <v>163</v>
      </c>
      <c r="R32" s="122" t="s">
        <v>164</v>
      </c>
      <c r="S32" s="119" t="s">
        <v>144</v>
      </c>
      <c r="T32" s="13" t="str">
        <f t="shared" si="3"/>
        <v>&lt;2.95</v>
      </c>
      <c r="U32" s="13" t="str">
        <f t="shared" si="3"/>
        <v>&lt;2.47</v>
      </c>
      <c r="V32" s="14" t="str">
        <f t="shared" si="1"/>
        <v>&lt;5.4</v>
      </c>
      <c r="W32" s="15"/>
    </row>
    <row r="33" spans="1:23">
      <c r="A33" s="12">
        <f t="shared" si="2"/>
        <v>27</v>
      </c>
      <c r="B33" s="109" t="s">
        <v>78</v>
      </c>
      <c r="C33" s="110" t="s">
        <v>78</v>
      </c>
      <c r="D33" s="111" t="s">
        <v>79</v>
      </c>
      <c r="E33" s="122" t="s">
        <v>161</v>
      </c>
      <c r="F33" s="127" t="s">
        <v>162</v>
      </c>
      <c r="G33" s="128" t="s">
        <v>82</v>
      </c>
      <c r="H33" s="114" t="s">
        <v>83</v>
      </c>
      <c r="I33" s="122" t="s">
        <v>84</v>
      </c>
      <c r="J33" s="122" t="s">
        <v>85</v>
      </c>
      <c r="K33" s="109" t="s">
        <v>38</v>
      </c>
      <c r="L33" s="116" t="s">
        <v>86</v>
      </c>
      <c r="M33" s="109" t="s">
        <v>87</v>
      </c>
      <c r="N33" s="129" t="s">
        <v>31</v>
      </c>
      <c r="O33" s="124">
        <v>46160</v>
      </c>
      <c r="P33" s="125">
        <v>46164</v>
      </c>
      <c r="Q33" s="121" t="s">
        <v>165</v>
      </c>
      <c r="R33" s="122" t="s">
        <v>166</v>
      </c>
      <c r="S33" s="119" t="s">
        <v>160</v>
      </c>
      <c r="T33" s="13" t="str">
        <f t="shared" si="3"/>
        <v>&lt;2.98</v>
      </c>
      <c r="U33" s="13" t="str">
        <f t="shared" si="3"/>
        <v>&lt;3.2</v>
      </c>
      <c r="V33" s="14" t="str">
        <f t="shared" si="1"/>
        <v>&lt;6.2</v>
      </c>
      <c r="W33" s="15"/>
    </row>
    <row r="34" spans="1:23">
      <c r="A34" s="12">
        <f t="shared" si="2"/>
        <v>28</v>
      </c>
      <c r="B34" s="109" t="s">
        <v>78</v>
      </c>
      <c r="C34" s="110" t="s">
        <v>78</v>
      </c>
      <c r="D34" s="111" t="s">
        <v>79</v>
      </c>
      <c r="E34" s="122" t="s">
        <v>161</v>
      </c>
      <c r="F34" s="127" t="s">
        <v>162</v>
      </c>
      <c r="G34" s="128" t="s">
        <v>82</v>
      </c>
      <c r="H34" s="114" t="s">
        <v>83</v>
      </c>
      <c r="I34" s="122" t="s">
        <v>84</v>
      </c>
      <c r="J34" s="122" t="s">
        <v>85</v>
      </c>
      <c r="K34" s="109" t="s">
        <v>38</v>
      </c>
      <c r="L34" s="116" t="s">
        <v>86</v>
      </c>
      <c r="M34" s="109" t="s">
        <v>87</v>
      </c>
      <c r="N34" s="129" t="s">
        <v>31</v>
      </c>
      <c r="O34" s="124">
        <v>46160</v>
      </c>
      <c r="P34" s="125">
        <v>46164</v>
      </c>
      <c r="Q34" s="121" t="s">
        <v>167</v>
      </c>
      <c r="R34" s="122" t="s">
        <v>168</v>
      </c>
      <c r="S34" s="119" t="s">
        <v>169</v>
      </c>
      <c r="T34" s="13" t="str">
        <f t="shared" si="3"/>
        <v>&lt;2.19</v>
      </c>
      <c r="U34" s="13" t="str">
        <f t="shared" si="3"/>
        <v>&lt;1.99</v>
      </c>
      <c r="V34" s="14" t="str">
        <f t="shared" si="1"/>
        <v>&lt;4.2</v>
      </c>
      <c r="W34" s="15"/>
    </row>
    <row r="35" spans="1:23">
      <c r="A35" s="12">
        <f t="shared" si="2"/>
        <v>29</v>
      </c>
      <c r="B35" s="109" t="s">
        <v>78</v>
      </c>
      <c r="C35" s="110" t="s">
        <v>78</v>
      </c>
      <c r="D35" s="111" t="s">
        <v>79</v>
      </c>
      <c r="E35" s="122" t="s">
        <v>161</v>
      </c>
      <c r="F35" s="127" t="s">
        <v>162</v>
      </c>
      <c r="G35" s="128" t="s">
        <v>82</v>
      </c>
      <c r="H35" s="114" t="s">
        <v>83</v>
      </c>
      <c r="I35" s="122" t="s">
        <v>84</v>
      </c>
      <c r="J35" s="122" t="s">
        <v>85</v>
      </c>
      <c r="K35" s="109" t="s">
        <v>38</v>
      </c>
      <c r="L35" s="116" t="s">
        <v>86</v>
      </c>
      <c r="M35" s="109" t="s">
        <v>87</v>
      </c>
      <c r="N35" s="129" t="s">
        <v>31</v>
      </c>
      <c r="O35" s="124">
        <v>46160</v>
      </c>
      <c r="P35" s="125">
        <v>46164</v>
      </c>
      <c r="Q35" s="121" t="s">
        <v>170</v>
      </c>
      <c r="R35" s="122" t="s">
        <v>171</v>
      </c>
      <c r="S35" s="119" t="s">
        <v>172</v>
      </c>
      <c r="T35" s="13" t="str">
        <f t="shared" si="3"/>
        <v>&lt;3.31</v>
      </c>
      <c r="U35" s="13" t="str">
        <f t="shared" si="3"/>
        <v>&lt;3.64</v>
      </c>
      <c r="V35" s="14" t="str">
        <f t="shared" si="1"/>
        <v>&lt;7</v>
      </c>
      <c r="W35" s="15"/>
    </row>
    <row r="36" spans="1:23">
      <c r="A36" s="12">
        <f t="shared" si="2"/>
        <v>30</v>
      </c>
      <c r="B36" s="109" t="s">
        <v>78</v>
      </c>
      <c r="C36" s="110" t="s">
        <v>78</v>
      </c>
      <c r="D36" s="111" t="s">
        <v>79</v>
      </c>
      <c r="E36" s="122" t="s">
        <v>161</v>
      </c>
      <c r="F36" s="127" t="s">
        <v>162</v>
      </c>
      <c r="G36" s="128" t="s">
        <v>82</v>
      </c>
      <c r="H36" s="114" t="s">
        <v>83</v>
      </c>
      <c r="I36" s="122" t="s">
        <v>84</v>
      </c>
      <c r="J36" s="122" t="s">
        <v>85</v>
      </c>
      <c r="K36" s="109" t="s">
        <v>38</v>
      </c>
      <c r="L36" s="116" t="s">
        <v>86</v>
      </c>
      <c r="M36" s="109" t="s">
        <v>87</v>
      </c>
      <c r="N36" s="129" t="s">
        <v>31</v>
      </c>
      <c r="O36" s="124">
        <v>46160</v>
      </c>
      <c r="P36" s="125">
        <v>46164</v>
      </c>
      <c r="Q36" s="121" t="s">
        <v>173</v>
      </c>
      <c r="R36" s="122" t="s">
        <v>143</v>
      </c>
      <c r="S36" s="119" t="s">
        <v>174</v>
      </c>
      <c r="T36" s="13" t="str">
        <f t="shared" si="3"/>
        <v>&lt;2.71</v>
      </c>
      <c r="U36" s="13" t="str">
        <f t="shared" si="3"/>
        <v>&lt;2.94</v>
      </c>
      <c r="V36" s="14" t="str">
        <f t="shared" si="1"/>
        <v>&lt;5.7</v>
      </c>
      <c r="W36" s="15"/>
    </row>
    <row r="37" spans="1:23">
      <c r="A37" s="45">
        <f t="shared" si="2"/>
        <v>31</v>
      </c>
      <c r="B37" s="130" t="s">
        <v>78</v>
      </c>
      <c r="C37" s="131" t="s">
        <v>78</v>
      </c>
      <c r="D37" s="132" t="s">
        <v>79</v>
      </c>
      <c r="E37" s="133" t="s">
        <v>161</v>
      </c>
      <c r="F37" s="127" t="s">
        <v>162</v>
      </c>
      <c r="G37" s="128" t="s">
        <v>82</v>
      </c>
      <c r="H37" s="114" t="s">
        <v>83</v>
      </c>
      <c r="I37" s="122" t="s">
        <v>84</v>
      </c>
      <c r="J37" s="122" t="s">
        <v>85</v>
      </c>
      <c r="K37" s="130" t="s">
        <v>38</v>
      </c>
      <c r="L37" s="134" t="s">
        <v>86</v>
      </c>
      <c r="M37" s="109" t="s">
        <v>87</v>
      </c>
      <c r="N37" s="135" t="s">
        <v>31</v>
      </c>
      <c r="O37" s="136">
        <v>46160</v>
      </c>
      <c r="P37" s="137">
        <v>46164</v>
      </c>
      <c r="Q37" s="138" t="s">
        <v>175</v>
      </c>
      <c r="R37" s="133" t="s">
        <v>176</v>
      </c>
      <c r="S37" s="139" t="s">
        <v>177</v>
      </c>
      <c r="T37" s="13" t="str">
        <f t="shared" si="3"/>
        <v>&lt;2.64</v>
      </c>
      <c r="U37" s="13" t="str">
        <f t="shared" si="3"/>
        <v>&lt;2.6</v>
      </c>
      <c r="V37" s="14" t="str">
        <f t="shared" si="1"/>
        <v>&lt;5.2</v>
      </c>
      <c r="W37" s="33"/>
    </row>
    <row r="38" spans="1:23">
      <c r="A38" s="45">
        <f t="shared" si="2"/>
        <v>32</v>
      </c>
      <c r="B38" s="130" t="s">
        <v>78</v>
      </c>
      <c r="C38" s="131" t="s">
        <v>78</v>
      </c>
      <c r="D38" s="132" t="s">
        <v>79</v>
      </c>
      <c r="E38" s="130" t="s">
        <v>161</v>
      </c>
      <c r="F38" s="112" t="s">
        <v>162</v>
      </c>
      <c r="G38" s="113" t="s">
        <v>82</v>
      </c>
      <c r="H38" s="114" t="s">
        <v>83</v>
      </c>
      <c r="I38" s="115" t="s">
        <v>84</v>
      </c>
      <c r="J38" s="12" t="s">
        <v>85</v>
      </c>
      <c r="K38" s="130" t="s">
        <v>38</v>
      </c>
      <c r="L38" s="134" t="s">
        <v>86</v>
      </c>
      <c r="M38" s="112" t="s">
        <v>87</v>
      </c>
      <c r="N38" s="140" t="s">
        <v>31</v>
      </c>
      <c r="O38" s="141">
        <v>46160</v>
      </c>
      <c r="P38" s="120">
        <v>46164</v>
      </c>
      <c r="Q38" s="121" t="s">
        <v>178</v>
      </c>
      <c r="R38" s="122" t="s">
        <v>179</v>
      </c>
      <c r="S38" s="119" t="s">
        <v>180</v>
      </c>
      <c r="T38" s="13" t="str">
        <f t="shared" si="3"/>
        <v>&lt;2.1</v>
      </c>
      <c r="U38" s="13" t="str">
        <f t="shared" si="3"/>
        <v>&lt;2.42</v>
      </c>
      <c r="V38" s="14" t="str">
        <f t="shared" si="1"/>
        <v>&lt;4.5</v>
      </c>
      <c r="W38" s="33"/>
    </row>
    <row r="39" spans="1:23">
      <c r="A39" s="45">
        <f t="shared" si="2"/>
        <v>33</v>
      </c>
      <c r="B39" s="130" t="s">
        <v>78</v>
      </c>
      <c r="C39" s="131" t="s">
        <v>78</v>
      </c>
      <c r="D39" s="132" t="s">
        <v>79</v>
      </c>
      <c r="E39" s="133" t="s">
        <v>161</v>
      </c>
      <c r="F39" s="127" t="s">
        <v>181</v>
      </c>
      <c r="G39" s="128" t="s">
        <v>82</v>
      </c>
      <c r="H39" s="114" t="s">
        <v>83</v>
      </c>
      <c r="I39" s="122" t="s">
        <v>109</v>
      </c>
      <c r="J39" s="122" t="s">
        <v>85</v>
      </c>
      <c r="K39" s="130" t="s">
        <v>38</v>
      </c>
      <c r="L39" s="134" t="s">
        <v>86</v>
      </c>
      <c r="M39" s="109" t="s">
        <v>87</v>
      </c>
      <c r="N39" s="135" t="s">
        <v>31</v>
      </c>
      <c r="O39" s="136">
        <v>46160</v>
      </c>
      <c r="P39" s="137">
        <v>46164</v>
      </c>
      <c r="Q39" s="138" t="s">
        <v>182</v>
      </c>
      <c r="R39" s="133" t="s">
        <v>183</v>
      </c>
      <c r="S39" s="139" t="s">
        <v>124</v>
      </c>
      <c r="T39" s="13" t="str">
        <f t="shared" ref="T39:U54" si="4">IF(Q39="","",IF(NOT(ISERROR(Q39*1)),ROUNDDOWN(Q39*1,2-INT(LOG(ABS(Q39*1)))),IFERROR("&lt;"&amp;ROUNDDOWN(IF(SUBSTITUTE(Q39,"&lt;","")*1&lt;=50,SUBSTITUTE(Q39,"&lt;","")*1,""),2-INT(LOG(ABS(SUBSTITUTE(Q39,"&lt;","")*1)))),IF(Q39="-",Q39,"入力形式が間違っています"))))</f>
        <v>&lt;3.27</v>
      </c>
      <c r="U39" s="13" t="str">
        <f t="shared" si="4"/>
        <v>&lt;3.2</v>
      </c>
      <c r="V39" s="14" t="str">
        <f t="shared" si="1"/>
        <v>&lt;6.5</v>
      </c>
      <c r="W39" s="33"/>
    </row>
    <row r="40" spans="1:23">
      <c r="A40" s="45">
        <f t="shared" si="2"/>
        <v>34</v>
      </c>
      <c r="B40" s="130" t="s">
        <v>78</v>
      </c>
      <c r="C40" s="131" t="s">
        <v>78</v>
      </c>
      <c r="D40" s="132" t="s">
        <v>79</v>
      </c>
      <c r="E40" s="133" t="s">
        <v>161</v>
      </c>
      <c r="F40" s="127" t="s">
        <v>181</v>
      </c>
      <c r="G40" s="128" t="s">
        <v>82</v>
      </c>
      <c r="H40" s="114" t="s">
        <v>83</v>
      </c>
      <c r="I40" s="122" t="s">
        <v>109</v>
      </c>
      <c r="J40" s="122" t="s">
        <v>85</v>
      </c>
      <c r="K40" s="130" t="s">
        <v>38</v>
      </c>
      <c r="L40" s="134" t="s">
        <v>86</v>
      </c>
      <c r="M40" s="109" t="s">
        <v>87</v>
      </c>
      <c r="N40" s="135" t="s">
        <v>31</v>
      </c>
      <c r="O40" s="136">
        <v>46160</v>
      </c>
      <c r="P40" s="137">
        <v>46164</v>
      </c>
      <c r="Q40" s="138" t="s">
        <v>138</v>
      </c>
      <c r="R40" s="133" t="s">
        <v>184</v>
      </c>
      <c r="S40" s="139" t="s">
        <v>185</v>
      </c>
      <c r="T40" s="13" t="str">
        <f t="shared" si="4"/>
        <v>&lt;2.92</v>
      </c>
      <c r="U40" s="13" t="str">
        <f t="shared" si="4"/>
        <v>&lt;3.1</v>
      </c>
      <c r="V40" s="14" t="str">
        <f t="shared" si="1"/>
        <v>&lt;6</v>
      </c>
      <c r="W40" s="33"/>
    </row>
    <row r="41" spans="1:23">
      <c r="A41" s="45">
        <f t="shared" si="2"/>
        <v>35</v>
      </c>
      <c r="B41" s="130" t="s">
        <v>78</v>
      </c>
      <c r="C41" s="131" t="s">
        <v>78</v>
      </c>
      <c r="D41" s="132" t="s">
        <v>79</v>
      </c>
      <c r="E41" s="133" t="s">
        <v>161</v>
      </c>
      <c r="F41" s="127" t="s">
        <v>181</v>
      </c>
      <c r="G41" s="128" t="s">
        <v>82</v>
      </c>
      <c r="H41" s="114" t="s">
        <v>83</v>
      </c>
      <c r="I41" s="122" t="s">
        <v>109</v>
      </c>
      <c r="J41" s="122" t="s">
        <v>85</v>
      </c>
      <c r="K41" s="130" t="s">
        <v>38</v>
      </c>
      <c r="L41" s="134" t="s">
        <v>86</v>
      </c>
      <c r="M41" s="109" t="s">
        <v>87</v>
      </c>
      <c r="N41" s="135" t="s">
        <v>31</v>
      </c>
      <c r="O41" s="136">
        <v>46160</v>
      </c>
      <c r="P41" s="137">
        <v>46164</v>
      </c>
      <c r="Q41" s="138" t="s">
        <v>186</v>
      </c>
      <c r="R41" s="133" t="s">
        <v>186</v>
      </c>
      <c r="S41" s="139" t="s">
        <v>187</v>
      </c>
      <c r="T41" s="13" t="str">
        <f t="shared" si="4"/>
        <v>&lt;3.07</v>
      </c>
      <c r="U41" s="13" t="str">
        <f t="shared" si="4"/>
        <v>&lt;3.07</v>
      </c>
      <c r="V41" s="14" t="str">
        <f t="shared" si="1"/>
        <v>&lt;6.1</v>
      </c>
      <c r="W41" s="33"/>
    </row>
    <row r="42" spans="1:23">
      <c r="A42" s="45">
        <f t="shared" si="2"/>
        <v>36</v>
      </c>
      <c r="B42" s="130" t="s">
        <v>78</v>
      </c>
      <c r="C42" s="131" t="s">
        <v>78</v>
      </c>
      <c r="D42" s="132" t="s">
        <v>79</v>
      </c>
      <c r="E42" s="133" t="s">
        <v>161</v>
      </c>
      <c r="F42" s="127" t="s">
        <v>181</v>
      </c>
      <c r="G42" s="128" t="s">
        <v>82</v>
      </c>
      <c r="H42" s="114" t="s">
        <v>83</v>
      </c>
      <c r="I42" s="122" t="s">
        <v>109</v>
      </c>
      <c r="J42" s="122" t="s">
        <v>85</v>
      </c>
      <c r="K42" s="130" t="s">
        <v>38</v>
      </c>
      <c r="L42" s="134" t="s">
        <v>86</v>
      </c>
      <c r="M42" s="109" t="s">
        <v>87</v>
      </c>
      <c r="N42" s="135" t="s">
        <v>31</v>
      </c>
      <c r="O42" s="136">
        <v>46160</v>
      </c>
      <c r="P42" s="137">
        <v>46164</v>
      </c>
      <c r="Q42" s="138" t="s">
        <v>188</v>
      </c>
      <c r="R42" s="133" t="s">
        <v>189</v>
      </c>
      <c r="S42" s="139" t="s">
        <v>96</v>
      </c>
      <c r="T42" s="13" t="str">
        <f t="shared" si="4"/>
        <v>&lt;2.33</v>
      </c>
      <c r="U42" s="13" t="str">
        <f t="shared" si="4"/>
        <v>&lt;2.05</v>
      </c>
      <c r="V42" s="14" t="str">
        <f t="shared" si="1"/>
        <v>&lt;4.4</v>
      </c>
      <c r="W42" s="33"/>
    </row>
    <row r="43" spans="1:23">
      <c r="A43" s="45">
        <f t="shared" si="2"/>
        <v>37</v>
      </c>
      <c r="B43" s="130" t="s">
        <v>78</v>
      </c>
      <c r="C43" s="131" t="s">
        <v>78</v>
      </c>
      <c r="D43" s="132" t="s">
        <v>79</v>
      </c>
      <c r="E43" s="133" t="s">
        <v>161</v>
      </c>
      <c r="F43" s="127" t="s">
        <v>181</v>
      </c>
      <c r="G43" s="128" t="s">
        <v>82</v>
      </c>
      <c r="H43" s="114" t="s">
        <v>83</v>
      </c>
      <c r="I43" s="122" t="s">
        <v>109</v>
      </c>
      <c r="J43" s="122" t="s">
        <v>85</v>
      </c>
      <c r="K43" s="130" t="s">
        <v>38</v>
      </c>
      <c r="L43" s="134" t="s">
        <v>86</v>
      </c>
      <c r="M43" s="109" t="s">
        <v>87</v>
      </c>
      <c r="N43" s="135" t="s">
        <v>31</v>
      </c>
      <c r="O43" s="136">
        <v>46160</v>
      </c>
      <c r="P43" s="137">
        <v>46164</v>
      </c>
      <c r="Q43" s="138" t="s">
        <v>116</v>
      </c>
      <c r="R43" s="133" t="s">
        <v>190</v>
      </c>
      <c r="S43" s="139" t="s">
        <v>93</v>
      </c>
      <c r="T43" s="13" t="str">
        <f t="shared" si="4"/>
        <v>&lt;3.32</v>
      </c>
      <c r="U43" s="13" t="str">
        <f t="shared" si="4"/>
        <v>&lt;2.55</v>
      </c>
      <c r="V43" s="14" t="str">
        <f t="shared" si="1"/>
        <v>&lt;5.9</v>
      </c>
      <c r="W43" s="33"/>
    </row>
    <row r="44" spans="1:23">
      <c r="A44" s="45">
        <f t="shared" si="2"/>
        <v>38</v>
      </c>
      <c r="B44" s="130" t="s">
        <v>78</v>
      </c>
      <c r="C44" s="131" t="s">
        <v>78</v>
      </c>
      <c r="D44" s="132" t="s">
        <v>79</v>
      </c>
      <c r="E44" s="133" t="s">
        <v>161</v>
      </c>
      <c r="F44" s="127" t="s">
        <v>181</v>
      </c>
      <c r="G44" s="128" t="s">
        <v>82</v>
      </c>
      <c r="H44" s="114" t="s">
        <v>83</v>
      </c>
      <c r="I44" s="122" t="s">
        <v>109</v>
      </c>
      <c r="J44" s="122" t="s">
        <v>85</v>
      </c>
      <c r="K44" s="130" t="s">
        <v>38</v>
      </c>
      <c r="L44" s="134" t="s">
        <v>86</v>
      </c>
      <c r="M44" s="109" t="s">
        <v>132</v>
      </c>
      <c r="N44" s="135" t="s">
        <v>31</v>
      </c>
      <c r="O44" s="136">
        <v>46160</v>
      </c>
      <c r="P44" s="137">
        <v>46164</v>
      </c>
      <c r="Q44" s="138" t="s">
        <v>191</v>
      </c>
      <c r="R44" s="133" t="s">
        <v>192</v>
      </c>
      <c r="S44" s="139" t="s">
        <v>54</v>
      </c>
      <c r="T44" s="13" t="str">
        <f t="shared" si="4"/>
        <v>&lt;4.98</v>
      </c>
      <c r="U44" s="13" t="str">
        <f t="shared" si="4"/>
        <v>&lt;4.06</v>
      </c>
      <c r="V44" s="14" t="str">
        <f t="shared" si="1"/>
        <v>&lt;9</v>
      </c>
      <c r="W44" s="33"/>
    </row>
    <row r="45" spans="1:23">
      <c r="A45" s="45">
        <f t="shared" si="2"/>
        <v>39</v>
      </c>
      <c r="B45" s="130" t="s">
        <v>78</v>
      </c>
      <c r="C45" s="131" t="s">
        <v>78</v>
      </c>
      <c r="D45" s="132" t="s">
        <v>79</v>
      </c>
      <c r="E45" s="133" t="s">
        <v>161</v>
      </c>
      <c r="F45" s="127" t="s">
        <v>181</v>
      </c>
      <c r="G45" s="128" t="s">
        <v>82</v>
      </c>
      <c r="H45" s="114" t="s">
        <v>83</v>
      </c>
      <c r="I45" s="122" t="s">
        <v>109</v>
      </c>
      <c r="J45" s="122" t="s">
        <v>85</v>
      </c>
      <c r="K45" s="130" t="s">
        <v>38</v>
      </c>
      <c r="L45" s="134" t="s">
        <v>86</v>
      </c>
      <c r="M45" s="109" t="s">
        <v>132</v>
      </c>
      <c r="N45" s="135" t="s">
        <v>31</v>
      </c>
      <c r="O45" s="136">
        <v>46160</v>
      </c>
      <c r="P45" s="137">
        <v>46164</v>
      </c>
      <c r="Q45" s="138" t="s">
        <v>193</v>
      </c>
      <c r="R45" s="133" t="s">
        <v>194</v>
      </c>
      <c r="S45" s="139" t="s">
        <v>195</v>
      </c>
      <c r="T45" s="13" t="str">
        <f t="shared" si="4"/>
        <v>&lt;3.82</v>
      </c>
      <c r="U45" s="13" t="str">
        <f t="shared" si="4"/>
        <v>&lt;4.47</v>
      </c>
      <c r="V45" s="14" t="str">
        <f t="shared" si="1"/>
        <v>&lt;8.3</v>
      </c>
      <c r="W45" s="33"/>
    </row>
    <row r="46" spans="1:23">
      <c r="A46" s="45">
        <f t="shared" si="2"/>
        <v>40</v>
      </c>
      <c r="B46" s="130" t="s">
        <v>78</v>
      </c>
      <c r="C46" s="131" t="s">
        <v>78</v>
      </c>
      <c r="D46" s="132" t="s">
        <v>79</v>
      </c>
      <c r="E46" s="133" t="s">
        <v>161</v>
      </c>
      <c r="F46" s="127" t="s">
        <v>181</v>
      </c>
      <c r="G46" s="128" t="s">
        <v>82</v>
      </c>
      <c r="H46" s="114" t="s">
        <v>83</v>
      </c>
      <c r="I46" s="122" t="s">
        <v>109</v>
      </c>
      <c r="J46" s="122" t="s">
        <v>85</v>
      </c>
      <c r="K46" s="130" t="s">
        <v>38</v>
      </c>
      <c r="L46" s="134" t="s">
        <v>86</v>
      </c>
      <c r="M46" s="109" t="s">
        <v>132</v>
      </c>
      <c r="N46" s="135" t="s">
        <v>31</v>
      </c>
      <c r="O46" s="136">
        <v>46160</v>
      </c>
      <c r="P46" s="137">
        <v>46164</v>
      </c>
      <c r="Q46" s="138" t="s">
        <v>196</v>
      </c>
      <c r="R46" s="133" t="s">
        <v>197</v>
      </c>
      <c r="S46" s="139" t="s">
        <v>198</v>
      </c>
      <c r="T46" s="13" t="str">
        <f t="shared" si="4"/>
        <v>&lt;4.75</v>
      </c>
      <c r="U46" s="13" t="str">
        <f t="shared" si="4"/>
        <v>&lt;3.93</v>
      </c>
      <c r="V46" s="14" t="str">
        <f t="shared" si="1"/>
        <v>&lt;8.7</v>
      </c>
      <c r="W46" s="33"/>
    </row>
    <row r="47" spans="1:23">
      <c r="A47" s="45">
        <f t="shared" si="2"/>
        <v>41</v>
      </c>
      <c r="B47" s="130" t="s">
        <v>78</v>
      </c>
      <c r="C47" s="131" t="s">
        <v>78</v>
      </c>
      <c r="D47" s="132" t="s">
        <v>79</v>
      </c>
      <c r="E47" s="133" t="s">
        <v>199</v>
      </c>
      <c r="F47" s="127" t="s">
        <v>200</v>
      </c>
      <c r="G47" s="128" t="s">
        <v>82</v>
      </c>
      <c r="H47" s="114" t="s">
        <v>83</v>
      </c>
      <c r="I47" s="122" t="s">
        <v>84</v>
      </c>
      <c r="J47" s="122" t="s">
        <v>85</v>
      </c>
      <c r="K47" s="130" t="s">
        <v>38</v>
      </c>
      <c r="L47" s="134" t="s">
        <v>86</v>
      </c>
      <c r="M47" s="109" t="s">
        <v>132</v>
      </c>
      <c r="N47" s="135" t="s">
        <v>31</v>
      </c>
      <c r="O47" s="136">
        <v>46161</v>
      </c>
      <c r="P47" s="137">
        <v>46164</v>
      </c>
      <c r="Q47" s="138" t="s">
        <v>201</v>
      </c>
      <c r="R47" s="133" t="s">
        <v>202</v>
      </c>
      <c r="S47" s="139" t="s">
        <v>152</v>
      </c>
      <c r="T47" s="13" t="str">
        <f t="shared" si="4"/>
        <v>&lt;3.86</v>
      </c>
      <c r="U47" s="13" t="str">
        <f t="shared" si="4"/>
        <v>&lt;3.67</v>
      </c>
      <c r="V47" s="14" t="str">
        <f t="shared" si="1"/>
        <v>&lt;7.5</v>
      </c>
      <c r="W47" s="33"/>
    </row>
    <row r="48" spans="1:23">
      <c r="A48" s="45">
        <f t="shared" si="2"/>
        <v>42</v>
      </c>
      <c r="B48" s="130" t="s">
        <v>78</v>
      </c>
      <c r="C48" s="131" t="s">
        <v>78</v>
      </c>
      <c r="D48" s="132" t="s">
        <v>79</v>
      </c>
      <c r="E48" s="133" t="s">
        <v>199</v>
      </c>
      <c r="F48" s="127" t="s">
        <v>200</v>
      </c>
      <c r="G48" s="128" t="s">
        <v>82</v>
      </c>
      <c r="H48" s="114" t="s">
        <v>83</v>
      </c>
      <c r="I48" s="122" t="s">
        <v>84</v>
      </c>
      <c r="J48" s="122" t="s">
        <v>85</v>
      </c>
      <c r="K48" s="130" t="s">
        <v>38</v>
      </c>
      <c r="L48" s="134" t="s">
        <v>86</v>
      </c>
      <c r="M48" s="109" t="s">
        <v>132</v>
      </c>
      <c r="N48" s="135" t="s">
        <v>31</v>
      </c>
      <c r="O48" s="136">
        <v>46161</v>
      </c>
      <c r="P48" s="137">
        <v>46164</v>
      </c>
      <c r="Q48" s="138" t="s">
        <v>203</v>
      </c>
      <c r="R48" s="133" t="s">
        <v>204</v>
      </c>
      <c r="S48" s="139" t="s">
        <v>144</v>
      </c>
      <c r="T48" s="13" t="str">
        <f t="shared" si="4"/>
        <v>&lt;2.39</v>
      </c>
      <c r="U48" s="13" t="str">
        <f t="shared" si="4"/>
        <v>&lt;3.02</v>
      </c>
      <c r="V48" s="14" t="str">
        <f t="shared" si="1"/>
        <v>&lt;5.4</v>
      </c>
      <c r="W48" s="33"/>
    </row>
    <row r="49" spans="1:23">
      <c r="A49" s="45">
        <f t="shared" si="2"/>
        <v>43</v>
      </c>
      <c r="B49" s="130" t="s">
        <v>78</v>
      </c>
      <c r="C49" s="131" t="s">
        <v>78</v>
      </c>
      <c r="D49" s="132" t="s">
        <v>79</v>
      </c>
      <c r="E49" s="130" t="s">
        <v>199</v>
      </c>
      <c r="F49" s="112" t="s">
        <v>200</v>
      </c>
      <c r="G49" s="113" t="s">
        <v>82</v>
      </c>
      <c r="H49" s="114" t="s">
        <v>83</v>
      </c>
      <c r="I49" s="115" t="s">
        <v>84</v>
      </c>
      <c r="J49" s="12" t="s">
        <v>85</v>
      </c>
      <c r="K49" s="130" t="s">
        <v>38</v>
      </c>
      <c r="L49" s="134" t="s">
        <v>86</v>
      </c>
      <c r="M49" s="112" t="s">
        <v>132</v>
      </c>
      <c r="N49" s="140" t="s">
        <v>31</v>
      </c>
      <c r="O49" s="141">
        <v>46161</v>
      </c>
      <c r="P49" s="120">
        <v>46164</v>
      </c>
      <c r="Q49" s="121" t="s">
        <v>205</v>
      </c>
      <c r="R49" s="122" t="s">
        <v>206</v>
      </c>
      <c r="S49" s="119" t="s">
        <v>172</v>
      </c>
      <c r="T49" s="13" t="str">
        <f t="shared" si="4"/>
        <v>&lt;3.41</v>
      </c>
      <c r="U49" s="13" t="str">
        <f t="shared" si="4"/>
        <v>&lt;3.54</v>
      </c>
      <c r="V49" s="14" t="str">
        <f t="shared" si="1"/>
        <v>&lt;7</v>
      </c>
      <c r="W49" s="33"/>
    </row>
    <row r="50" spans="1:23">
      <c r="A50" s="45">
        <f t="shared" si="2"/>
        <v>44</v>
      </c>
      <c r="B50" s="130" t="s">
        <v>78</v>
      </c>
      <c r="C50" s="131" t="s">
        <v>78</v>
      </c>
      <c r="D50" s="132" t="s">
        <v>79</v>
      </c>
      <c r="E50" s="130" t="s">
        <v>199</v>
      </c>
      <c r="F50" s="112" t="s">
        <v>200</v>
      </c>
      <c r="G50" s="113" t="s">
        <v>82</v>
      </c>
      <c r="H50" s="114" t="s">
        <v>83</v>
      </c>
      <c r="I50" s="115" t="s">
        <v>84</v>
      </c>
      <c r="J50" s="12" t="s">
        <v>85</v>
      </c>
      <c r="K50" s="130" t="s">
        <v>38</v>
      </c>
      <c r="L50" s="134" t="s">
        <v>86</v>
      </c>
      <c r="M50" s="112" t="s">
        <v>132</v>
      </c>
      <c r="N50" s="140" t="s">
        <v>31</v>
      </c>
      <c r="O50" s="141">
        <v>46161</v>
      </c>
      <c r="P50" s="120">
        <v>46164</v>
      </c>
      <c r="Q50" s="121" t="s">
        <v>148</v>
      </c>
      <c r="R50" s="122" t="s">
        <v>207</v>
      </c>
      <c r="S50" s="119" t="s">
        <v>160</v>
      </c>
      <c r="T50" s="13" t="str">
        <f t="shared" si="4"/>
        <v>&lt;3.14</v>
      </c>
      <c r="U50" s="13" t="str">
        <f t="shared" si="4"/>
        <v>&lt;3.03</v>
      </c>
      <c r="V50" s="14" t="str">
        <f t="shared" si="1"/>
        <v>&lt;6.2</v>
      </c>
      <c r="W50" s="33"/>
    </row>
    <row r="51" spans="1:23">
      <c r="A51" s="45">
        <f t="shared" si="2"/>
        <v>45</v>
      </c>
      <c r="B51" s="130" t="s">
        <v>78</v>
      </c>
      <c r="C51" s="131" t="s">
        <v>78</v>
      </c>
      <c r="D51" s="132" t="s">
        <v>79</v>
      </c>
      <c r="E51" s="130" t="s">
        <v>199</v>
      </c>
      <c r="F51" s="112" t="s">
        <v>200</v>
      </c>
      <c r="G51" s="113" t="s">
        <v>82</v>
      </c>
      <c r="H51" s="114" t="s">
        <v>83</v>
      </c>
      <c r="I51" s="115" t="s">
        <v>84</v>
      </c>
      <c r="J51" s="12" t="s">
        <v>85</v>
      </c>
      <c r="K51" s="130" t="s">
        <v>38</v>
      </c>
      <c r="L51" s="134" t="s">
        <v>86</v>
      </c>
      <c r="M51" s="112" t="s">
        <v>132</v>
      </c>
      <c r="N51" s="140" t="s">
        <v>31</v>
      </c>
      <c r="O51" s="141">
        <v>46161</v>
      </c>
      <c r="P51" s="120">
        <v>46164</v>
      </c>
      <c r="Q51" s="111" t="s">
        <v>208</v>
      </c>
      <c r="R51" s="109" t="s">
        <v>209</v>
      </c>
      <c r="S51" s="119" t="s">
        <v>152</v>
      </c>
      <c r="T51" s="13" t="str">
        <f t="shared" si="4"/>
        <v>&lt;3.5</v>
      </c>
      <c r="U51" s="13" t="str">
        <f t="shared" si="4"/>
        <v>&lt;4.01</v>
      </c>
      <c r="V51" s="14" t="str">
        <f t="shared" si="1"/>
        <v>&lt;7.5</v>
      </c>
      <c r="W51" s="33"/>
    </row>
    <row r="52" spans="1:23">
      <c r="A52" s="45">
        <f t="shared" si="2"/>
        <v>46</v>
      </c>
      <c r="B52" s="130" t="s">
        <v>78</v>
      </c>
      <c r="C52" s="131" t="s">
        <v>78</v>
      </c>
      <c r="D52" s="132" t="s">
        <v>79</v>
      </c>
      <c r="E52" s="130" t="s">
        <v>199</v>
      </c>
      <c r="F52" s="112" t="s">
        <v>200</v>
      </c>
      <c r="G52" s="113" t="s">
        <v>82</v>
      </c>
      <c r="H52" s="114" t="s">
        <v>83</v>
      </c>
      <c r="I52" s="115" t="s">
        <v>84</v>
      </c>
      <c r="J52" s="12" t="s">
        <v>85</v>
      </c>
      <c r="K52" s="130" t="s">
        <v>38</v>
      </c>
      <c r="L52" s="134" t="s">
        <v>86</v>
      </c>
      <c r="M52" s="112" t="s">
        <v>132</v>
      </c>
      <c r="N52" s="140" t="s">
        <v>31</v>
      </c>
      <c r="O52" s="141">
        <v>46161</v>
      </c>
      <c r="P52" s="120">
        <v>46164</v>
      </c>
      <c r="Q52" s="111" t="s">
        <v>100</v>
      </c>
      <c r="R52" s="109" t="s">
        <v>210</v>
      </c>
      <c r="S52" s="119" t="s">
        <v>127</v>
      </c>
      <c r="T52" s="13" t="str">
        <f t="shared" si="4"/>
        <v>&lt;2.9</v>
      </c>
      <c r="U52" s="13" t="str">
        <f t="shared" si="4"/>
        <v>&lt;3.37</v>
      </c>
      <c r="V52" s="14" t="str">
        <f t="shared" si="1"/>
        <v>&lt;6.3</v>
      </c>
      <c r="W52" s="33"/>
    </row>
    <row r="53" spans="1:23">
      <c r="A53" s="45">
        <f t="shared" si="2"/>
        <v>47</v>
      </c>
      <c r="B53" s="130" t="s">
        <v>78</v>
      </c>
      <c r="C53" s="131" t="s">
        <v>78</v>
      </c>
      <c r="D53" s="132" t="s">
        <v>79</v>
      </c>
      <c r="E53" s="130" t="s">
        <v>199</v>
      </c>
      <c r="F53" s="112" t="s">
        <v>200</v>
      </c>
      <c r="G53" s="113" t="s">
        <v>82</v>
      </c>
      <c r="H53" s="114" t="s">
        <v>83</v>
      </c>
      <c r="I53" s="115" t="s">
        <v>84</v>
      </c>
      <c r="J53" s="12" t="s">
        <v>85</v>
      </c>
      <c r="K53" s="130" t="s">
        <v>38</v>
      </c>
      <c r="L53" s="134" t="s">
        <v>86</v>
      </c>
      <c r="M53" s="112" t="s">
        <v>132</v>
      </c>
      <c r="N53" s="140" t="s">
        <v>31</v>
      </c>
      <c r="O53" s="141">
        <v>46161</v>
      </c>
      <c r="P53" s="120">
        <v>46164</v>
      </c>
      <c r="Q53" s="111" t="s">
        <v>211</v>
      </c>
      <c r="R53" s="109" t="s">
        <v>212</v>
      </c>
      <c r="S53" s="119" t="s">
        <v>158</v>
      </c>
      <c r="T53" s="13" t="str">
        <f t="shared" si="4"/>
        <v>&lt;3.52</v>
      </c>
      <c r="U53" s="13" t="str">
        <f t="shared" si="4"/>
        <v>&lt;5.04</v>
      </c>
      <c r="V53" s="14" t="str">
        <f t="shared" si="1"/>
        <v>&lt;8.6</v>
      </c>
      <c r="W53" s="33"/>
    </row>
    <row r="54" spans="1:23">
      <c r="A54" s="45">
        <f t="shared" si="2"/>
        <v>48</v>
      </c>
      <c r="B54" s="130" t="s">
        <v>78</v>
      </c>
      <c r="C54" s="131" t="s">
        <v>78</v>
      </c>
      <c r="D54" s="132" t="s">
        <v>79</v>
      </c>
      <c r="E54" s="130" t="s">
        <v>161</v>
      </c>
      <c r="F54" s="112" t="s">
        <v>162</v>
      </c>
      <c r="G54" s="113" t="s">
        <v>82</v>
      </c>
      <c r="H54" s="114" t="s">
        <v>83</v>
      </c>
      <c r="I54" s="115" t="s">
        <v>84</v>
      </c>
      <c r="J54" s="12" t="s">
        <v>85</v>
      </c>
      <c r="K54" s="130" t="s">
        <v>38</v>
      </c>
      <c r="L54" s="134" t="s">
        <v>86</v>
      </c>
      <c r="M54" s="112" t="s">
        <v>132</v>
      </c>
      <c r="N54" s="140" t="s">
        <v>31</v>
      </c>
      <c r="O54" s="141">
        <v>46160</v>
      </c>
      <c r="P54" s="120">
        <v>46164</v>
      </c>
      <c r="Q54" s="111" t="s">
        <v>213</v>
      </c>
      <c r="R54" s="109" t="s">
        <v>214</v>
      </c>
      <c r="S54" s="119" t="s">
        <v>215</v>
      </c>
      <c r="T54" s="13" t="str">
        <f t="shared" si="4"/>
        <v>&lt;3.12</v>
      </c>
      <c r="U54" s="13" t="str">
        <f t="shared" si="4"/>
        <v>&lt;3.49</v>
      </c>
      <c r="V54" s="14" t="str">
        <f t="shared" si="1"/>
        <v>&lt;6.6</v>
      </c>
      <c r="W54" s="33"/>
    </row>
    <row r="55" spans="1:23">
      <c r="A55" s="45">
        <f t="shared" si="2"/>
        <v>49</v>
      </c>
      <c r="B55" s="26" t="s">
        <v>216</v>
      </c>
      <c r="C55" s="40" t="s">
        <v>216</v>
      </c>
      <c r="D55" s="27" t="s">
        <v>217</v>
      </c>
      <c r="E55" s="26" t="s">
        <v>218</v>
      </c>
      <c r="F55" s="40" t="s">
        <v>219</v>
      </c>
      <c r="G55" s="28" t="s">
        <v>37</v>
      </c>
      <c r="H55" s="20" t="s">
        <v>33</v>
      </c>
      <c r="I55" s="29" t="s">
        <v>220</v>
      </c>
      <c r="J55" s="26" t="s">
        <v>34</v>
      </c>
      <c r="K55" s="26" t="s">
        <v>221</v>
      </c>
      <c r="L55" s="33" t="s">
        <v>35</v>
      </c>
      <c r="M55" s="29" t="s">
        <v>222</v>
      </c>
      <c r="N55" s="30" t="s">
        <v>31</v>
      </c>
      <c r="O55" s="54">
        <v>46155</v>
      </c>
      <c r="P55" s="55">
        <v>46171</v>
      </c>
      <c r="Q55" s="27" t="s">
        <v>223</v>
      </c>
      <c r="R55" s="26" t="s">
        <v>224</v>
      </c>
      <c r="S55" s="32" t="s">
        <v>225</v>
      </c>
      <c r="T55" s="17" t="str">
        <f t="shared" ref="T55:U63" si="5">IF(Q55="","",IF(NOT(ISERROR(Q55*1)),ROUNDDOWN(Q55*1,2-INT(LOG(ABS(Q55*1)))),IFERROR("&lt;"&amp;ROUNDDOWN(IF(SUBSTITUTE(Q55,"&lt;","")*1&lt;=50,SUBSTITUTE(Q55,"&lt;","")*1,""),2-INT(LOG(ABS(SUBSTITUTE(Q55,"&lt;","")*1)))),IF(Q55="-",Q55,"入力形式が間違っています"))))</f>
        <v>&lt;2.7</v>
      </c>
      <c r="U55" s="17" t="str">
        <f t="shared" si="5"/>
        <v>&lt;2.4</v>
      </c>
      <c r="V55" s="18" t="str">
        <f t="shared" si="1"/>
        <v>&lt;5.1</v>
      </c>
      <c r="W55" s="33" t="str">
        <f t="shared" ref="W55:W58" si="6">IF(ISERROR(V55*1),"",IF(AND(H55="飲料水",V55&gt;=11),"○",IF(AND(H55="牛乳・乳児用食品",V55&gt;=51),"○",IF(AND(H55&lt;&gt;"",V55&gt;=110),"○",""))))</f>
        <v/>
      </c>
    </row>
    <row r="56" spans="1:23">
      <c r="A56" s="45">
        <f t="shared" si="2"/>
        <v>50</v>
      </c>
      <c r="B56" s="26" t="s">
        <v>216</v>
      </c>
      <c r="C56" s="40" t="s">
        <v>216</v>
      </c>
      <c r="D56" s="27" t="s">
        <v>217</v>
      </c>
      <c r="E56" s="45" t="s">
        <v>226</v>
      </c>
      <c r="F56" s="19" t="s">
        <v>227</v>
      </c>
      <c r="G56" s="28" t="s">
        <v>37</v>
      </c>
      <c r="H56" s="20" t="s">
        <v>33</v>
      </c>
      <c r="I56" s="29" t="s">
        <v>228</v>
      </c>
      <c r="J56" s="26" t="s">
        <v>34</v>
      </c>
      <c r="K56" s="45" t="s">
        <v>221</v>
      </c>
      <c r="L56" s="33" t="s">
        <v>35</v>
      </c>
      <c r="M56" s="29" t="s">
        <v>222</v>
      </c>
      <c r="N56" s="30" t="s">
        <v>31</v>
      </c>
      <c r="O56" s="54">
        <v>46158</v>
      </c>
      <c r="P56" s="55">
        <v>46171</v>
      </c>
      <c r="Q56" s="20" t="s">
        <v>229</v>
      </c>
      <c r="R56" s="45" t="s">
        <v>229</v>
      </c>
      <c r="S56" s="32" t="s">
        <v>230</v>
      </c>
      <c r="T56" s="17" t="str">
        <f t="shared" si="5"/>
        <v>&lt;0.3</v>
      </c>
      <c r="U56" s="17" t="str">
        <f t="shared" si="5"/>
        <v>&lt;0.3</v>
      </c>
      <c r="V56" s="18" t="str">
        <f t="shared" si="1"/>
        <v>&lt;0.6</v>
      </c>
      <c r="W56" s="33" t="str">
        <f t="shared" si="6"/>
        <v/>
      </c>
    </row>
    <row r="57" spans="1:23">
      <c r="A57" s="45">
        <f t="shared" si="2"/>
        <v>51</v>
      </c>
      <c r="B57" s="26" t="s">
        <v>216</v>
      </c>
      <c r="C57" s="40" t="s">
        <v>216</v>
      </c>
      <c r="D57" s="27" t="s">
        <v>217</v>
      </c>
      <c r="E57" s="45" t="s">
        <v>231</v>
      </c>
      <c r="F57" s="19" t="s">
        <v>232</v>
      </c>
      <c r="G57" s="28" t="s">
        <v>32</v>
      </c>
      <c r="H57" s="20" t="s">
        <v>33</v>
      </c>
      <c r="I57" s="29" t="s">
        <v>233</v>
      </c>
      <c r="J57" s="26" t="s">
        <v>34</v>
      </c>
      <c r="K57" s="45" t="s">
        <v>221</v>
      </c>
      <c r="L57" s="33" t="s">
        <v>35</v>
      </c>
      <c r="M57" s="29" t="s">
        <v>222</v>
      </c>
      <c r="N57" s="30" t="s">
        <v>31</v>
      </c>
      <c r="O57" s="54">
        <v>46151</v>
      </c>
      <c r="P57" s="55">
        <v>46171</v>
      </c>
      <c r="Q57" s="20" t="s">
        <v>234</v>
      </c>
      <c r="R57" s="45" t="s">
        <v>235</v>
      </c>
      <c r="S57" s="32" t="s">
        <v>236</v>
      </c>
      <c r="T57" s="17" t="str">
        <f t="shared" si="5"/>
        <v>&lt;3.2</v>
      </c>
      <c r="U57" s="17" t="str">
        <f t="shared" si="5"/>
        <v>&lt;3.9</v>
      </c>
      <c r="V57" s="18" t="str">
        <f t="shared" si="1"/>
        <v>&lt;7.1</v>
      </c>
      <c r="W57" s="33" t="str">
        <f t="shared" si="6"/>
        <v/>
      </c>
    </row>
    <row r="58" spans="1:23">
      <c r="A58" s="45">
        <f t="shared" si="2"/>
        <v>52</v>
      </c>
      <c r="B58" s="26" t="s">
        <v>216</v>
      </c>
      <c r="C58" s="40" t="s">
        <v>216</v>
      </c>
      <c r="D58" s="27" t="s">
        <v>217</v>
      </c>
      <c r="E58" s="45" t="s">
        <v>237</v>
      </c>
      <c r="F58" s="19" t="s">
        <v>238</v>
      </c>
      <c r="G58" s="28" t="s">
        <v>37</v>
      </c>
      <c r="H58" s="20" t="s">
        <v>33</v>
      </c>
      <c r="I58" s="29" t="s">
        <v>239</v>
      </c>
      <c r="J58" s="26" t="s">
        <v>34</v>
      </c>
      <c r="K58" s="45" t="s">
        <v>221</v>
      </c>
      <c r="L58" s="33" t="s">
        <v>35</v>
      </c>
      <c r="M58" s="29" t="s">
        <v>222</v>
      </c>
      <c r="N58" s="30" t="s">
        <v>31</v>
      </c>
      <c r="O58" s="54">
        <v>46157</v>
      </c>
      <c r="P58" s="55">
        <v>46171</v>
      </c>
      <c r="Q58" s="20" t="s">
        <v>240</v>
      </c>
      <c r="R58" s="45" t="s">
        <v>241</v>
      </c>
      <c r="S58" s="32" t="s">
        <v>76</v>
      </c>
      <c r="T58" s="17" t="str">
        <f t="shared" si="5"/>
        <v>&lt;3</v>
      </c>
      <c r="U58" s="17" t="str">
        <f t="shared" si="5"/>
        <v>&lt;3.5</v>
      </c>
      <c r="V58" s="18" t="str">
        <f t="shared" si="1"/>
        <v>&lt;6.5</v>
      </c>
      <c r="W58" s="33" t="str">
        <f t="shared" si="6"/>
        <v/>
      </c>
    </row>
    <row r="59" spans="1:23">
      <c r="A59" s="45">
        <f t="shared" si="2"/>
        <v>53</v>
      </c>
      <c r="B59" s="26" t="s">
        <v>242</v>
      </c>
      <c r="C59" s="40" t="s">
        <v>242</v>
      </c>
      <c r="D59" s="27" t="s">
        <v>242</v>
      </c>
      <c r="E59" s="122" t="s">
        <v>243</v>
      </c>
      <c r="F59" s="19"/>
      <c r="G59" s="28" t="s">
        <v>244</v>
      </c>
      <c r="H59" s="20" t="s">
        <v>245</v>
      </c>
      <c r="I59" s="109" t="s">
        <v>246</v>
      </c>
      <c r="J59" s="45" t="s">
        <v>247</v>
      </c>
      <c r="K59" s="45"/>
      <c r="L59" s="33" t="s">
        <v>248</v>
      </c>
      <c r="M59" s="12" t="s">
        <v>249</v>
      </c>
      <c r="N59" s="21" t="s">
        <v>31</v>
      </c>
      <c r="O59" s="43">
        <v>46134</v>
      </c>
      <c r="P59" s="55">
        <v>46174</v>
      </c>
      <c r="Q59" s="142" t="s">
        <v>250</v>
      </c>
      <c r="R59" s="122">
        <v>13.9</v>
      </c>
      <c r="S59" s="122">
        <v>14</v>
      </c>
      <c r="T59" s="17" t="str">
        <f t="shared" si="5"/>
        <v>&lt;9.5</v>
      </c>
      <c r="U59" s="17">
        <f t="shared" si="5"/>
        <v>13.9</v>
      </c>
      <c r="V59" s="18">
        <f>IFERROR(IF(AND(T59="",U59=""),"",IF(AND(T59="-",U59="-"),IF(S59="","Cs合計を入力してください",S59),IF(NOT(ISERROR(T59*1+U59*1)),ROUND(T59+U59,1-INT(LOG(ABS(T59+U59)))),IF(NOT(ISERROR(T59*1)),ROUND(T59,1-INT(LOG(ABS(T59)))),IF(NOT(ISERROR(U59*1)),ROUND(U59,1-INT(LOG(ABS(U59)))),IF(ISERROR(T59*1+U59*1),"&lt;"&amp;ROUND(IF(T59="-",0,SUBSTITUTE(T59,"&lt;",""))*1+IF(U59="-",0,SUBSTITUTE(U59,"&lt;",""))*1,1-INT(LOG(ABS(IF(T59="-",0,SUBSTITUTE(T59,"&lt;",""))*1+IF(U59="-",0,SUBSTITUTE(U59,"&lt;",""))*1)))))))))),"入力形式が間違っています")</f>
        <v>14</v>
      </c>
      <c r="W59" s="33" t="str">
        <f>IF(ISERROR(V59*1),"",IF(AND(H59="飲料水",V59&gt;=11),"○",IF(AND(H59="牛乳・乳児用食品",V59&gt;=51),"○",IF(AND(H59&lt;&gt;"",V59&gt;=110),"○",""))))</f>
        <v/>
      </c>
    </row>
    <row r="60" spans="1:23">
      <c r="A60" s="45">
        <f t="shared" si="2"/>
        <v>54</v>
      </c>
      <c r="B60" s="26" t="s">
        <v>242</v>
      </c>
      <c r="C60" s="40" t="s">
        <v>242</v>
      </c>
      <c r="D60" s="27" t="s">
        <v>242</v>
      </c>
      <c r="E60" s="122" t="s">
        <v>251</v>
      </c>
      <c r="F60" s="19"/>
      <c r="G60" s="28" t="s">
        <v>244</v>
      </c>
      <c r="H60" s="20" t="s">
        <v>245</v>
      </c>
      <c r="I60" s="109" t="s">
        <v>252</v>
      </c>
      <c r="J60" s="45" t="s">
        <v>247</v>
      </c>
      <c r="K60" s="45"/>
      <c r="L60" s="33" t="s">
        <v>248</v>
      </c>
      <c r="M60" s="12" t="s">
        <v>249</v>
      </c>
      <c r="N60" s="21" t="s">
        <v>31</v>
      </c>
      <c r="O60" s="43">
        <v>46134</v>
      </c>
      <c r="P60" s="55">
        <v>46174</v>
      </c>
      <c r="Q60" s="142" t="s">
        <v>253</v>
      </c>
      <c r="R60" s="142" t="s">
        <v>129</v>
      </c>
      <c r="S60" s="142" t="s">
        <v>254</v>
      </c>
      <c r="T60" s="17" t="str">
        <f t="shared" si="5"/>
        <v>&lt;7.9</v>
      </c>
      <c r="U60" s="17" t="str">
        <f t="shared" si="5"/>
        <v>&lt;6.8</v>
      </c>
      <c r="V60" s="18" t="str">
        <f>IFERROR(IF(AND(T60="",U60=""),"",IF(AND(T60="-",U60="-"),IF(S60="","Cs合計を入力してください",S60),IF(NOT(ISERROR(T60*1+U60*1)),ROUND(T60+U60,1-INT(LOG(ABS(T60+U60)))),IF(NOT(ISERROR(T60*1)),ROUND(T60,1-INT(LOG(ABS(T60)))),IF(NOT(ISERROR(U60*1)),ROUND(U60,1-INT(LOG(ABS(U60)))),IF(ISERROR(T60*1+U60*1),"&lt;"&amp;ROUND(IF(T60="-",0,SUBSTITUTE(T60,"&lt;",""))*1+IF(U60="-",0,SUBSTITUTE(U60,"&lt;",""))*1,1-INT(LOG(ABS(IF(T60="-",0,SUBSTITUTE(T60,"&lt;",""))*1+IF(U60="-",0,SUBSTITUTE(U60,"&lt;",""))*1)))))))))),"入力形式が間違っています")</f>
        <v>&lt;15</v>
      </c>
      <c r="W60" s="25"/>
    </row>
    <row r="61" spans="1:23">
      <c r="A61" s="45">
        <f t="shared" si="2"/>
        <v>55</v>
      </c>
      <c r="B61" s="26" t="s">
        <v>242</v>
      </c>
      <c r="C61" s="40" t="s">
        <v>242</v>
      </c>
      <c r="D61" s="27" t="s">
        <v>242</v>
      </c>
      <c r="E61" s="122" t="s">
        <v>255</v>
      </c>
      <c r="F61" s="19"/>
      <c r="G61" s="28" t="s">
        <v>244</v>
      </c>
      <c r="H61" s="20" t="s">
        <v>245</v>
      </c>
      <c r="I61" s="109" t="s">
        <v>246</v>
      </c>
      <c r="J61" s="45" t="s">
        <v>247</v>
      </c>
      <c r="K61" s="45"/>
      <c r="L61" s="33" t="s">
        <v>248</v>
      </c>
      <c r="M61" s="12" t="s">
        <v>249</v>
      </c>
      <c r="N61" s="21" t="s">
        <v>31</v>
      </c>
      <c r="O61" s="43">
        <v>46155</v>
      </c>
      <c r="P61" s="55">
        <v>46174</v>
      </c>
      <c r="Q61" s="143" t="s">
        <v>253</v>
      </c>
      <c r="R61" s="144" t="s">
        <v>256</v>
      </c>
      <c r="S61" s="144" t="s">
        <v>257</v>
      </c>
      <c r="T61" s="17" t="str">
        <f t="shared" si="5"/>
        <v>&lt;7.9</v>
      </c>
      <c r="U61" s="17" t="str">
        <f t="shared" si="5"/>
        <v>&lt;7.7</v>
      </c>
      <c r="V61" s="18" t="str">
        <f>IFERROR(IF(AND(T61="",U61=""),"",IF(AND(T61="-",U61="-"),IF(S61="","Cs合計を入力してください",S61),IF(NOT(ISERROR(T61*1+U61*1)),ROUND(T61+U61,1-INT(LOG(ABS(T61+U61)))),IF(NOT(ISERROR(T61*1)),ROUND(T61,1-INT(LOG(ABS(T61)))),IF(NOT(ISERROR(U61*1)),ROUND(U61,1-INT(LOG(ABS(U61)))),IF(ISERROR(T61*1+U61*1),"&lt;"&amp;ROUND(IF(T61="-",0,SUBSTITUTE(T61,"&lt;",""))*1+IF(U61="-",0,SUBSTITUTE(U61,"&lt;",""))*1,1-INT(LOG(ABS(IF(T61="-",0,SUBSTITUTE(T61,"&lt;",""))*1+IF(U61="-",0,SUBSTITUTE(U61,"&lt;",""))*1)))))))))),"入力形式が間違っています")</f>
        <v>&lt;16</v>
      </c>
      <c r="W61" s="25"/>
    </row>
    <row r="62" spans="1:23">
      <c r="A62" s="45">
        <f t="shared" si="2"/>
        <v>56</v>
      </c>
      <c r="B62" s="47" t="s">
        <v>242</v>
      </c>
      <c r="C62" s="44" t="s">
        <v>242</v>
      </c>
      <c r="D62" s="145" t="s">
        <v>242</v>
      </c>
      <c r="E62" s="146" t="s">
        <v>258</v>
      </c>
      <c r="F62" s="25"/>
      <c r="G62" s="147" t="s">
        <v>244</v>
      </c>
      <c r="H62" s="148" t="s">
        <v>245</v>
      </c>
      <c r="I62" s="149" t="s">
        <v>246</v>
      </c>
      <c r="J62" s="45" t="s">
        <v>247</v>
      </c>
      <c r="K62" s="150"/>
      <c r="L62" s="25" t="s">
        <v>248</v>
      </c>
      <c r="M62" s="151" t="s">
        <v>249</v>
      </c>
      <c r="N62" s="152" t="s">
        <v>31</v>
      </c>
      <c r="O62" s="43">
        <v>46155</v>
      </c>
      <c r="P62" s="153">
        <v>46174</v>
      </c>
      <c r="Q62" s="143" t="s">
        <v>259</v>
      </c>
      <c r="R62" s="154" t="s">
        <v>250</v>
      </c>
      <c r="S62" s="144" t="s">
        <v>260</v>
      </c>
      <c r="T62" s="155" t="str">
        <f t="shared" si="5"/>
        <v>&lt;8.4</v>
      </c>
      <c r="U62" s="155" t="str">
        <f t="shared" si="5"/>
        <v>&lt;9.5</v>
      </c>
      <c r="V62" s="155" t="str">
        <f>IFERROR(IF(AND(T62="",U62=""),"",IF(AND(T62="-",U62="-"),IF(S62="","Cs合計を入力してください",S62),IF(NOT(ISERROR(T62*1+U62*1)),ROUND(T62+U62,1-INT(LOG(ABS(T62+U62)))),IF(NOT(ISERROR(T62*1)),ROUND(T62,1-INT(LOG(ABS(T62)))),IF(NOT(ISERROR(U62*1)),ROUND(U62,1-INT(LOG(ABS(U62)))),IF(ISERROR(T62*1+U62*1),"&lt;"&amp;ROUND(IF(T62="-",0,SUBSTITUTE(T62,"&lt;",""))*1+IF(U62="-",0,SUBSTITUTE(U62,"&lt;",""))*1,1-INT(LOG(ABS(IF(T62="-",0,SUBSTITUTE(T62,"&lt;",""))*1+IF(U62="-",0,SUBSTITUTE(U62,"&lt;",""))*1)))))))))),"入力形式が間違っています")</f>
        <v>&lt;18</v>
      </c>
      <c r="W62" s="25"/>
    </row>
    <row r="63" spans="1:23">
      <c r="A63" s="12">
        <f t="shared" si="2"/>
        <v>57</v>
      </c>
      <c r="B63" s="122" t="s">
        <v>261</v>
      </c>
      <c r="C63" s="156" t="s">
        <v>261</v>
      </c>
      <c r="D63" s="114" t="s">
        <v>262</v>
      </c>
      <c r="E63" s="12" t="s">
        <v>263</v>
      </c>
      <c r="F63" s="49" t="s">
        <v>49</v>
      </c>
      <c r="G63" s="16" t="s">
        <v>32</v>
      </c>
      <c r="H63" s="50" t="s">
        <v>264</v>
      </c>
      <c r="I63" s="12" t="s">
        <v>265</v>
      </c>
      <c r="J63" s="29" t="s">
        <v>38</v>
      </c>
      <c r="K63" s="12" t="s">
        <v>38</v>
      </c>
      <c r="L63" s="116" t="s">
        <v>35</v>
      </c>
      <c r="M63" s="114" t="s">
        <v>266</v>
      </c>
      <c r="N63" s="157" t="s">
        <v>31</v>
      </c>
      <c r="O63" s="51">
        <v>46153</v>
      </c>
      <c r="P63" s="158">
        <v>46170</v>
      </c>
      <c r="Q63" s="159" t="s">
        <v>267</v>
      </c>
      <c r="R63" s="12" t="s">
        <v>268</v>
      </c>
      <c r="S63" s="52" t="s">
        <v>66</v>
      </c>
      <c r="T63" s="13" t="str">
        <f t="shared" si="5"/>
        <v>&lt;0.93</v>
      </c>
      <c r="U63" s="13" t="str">
        <f t="shared" si="5"/>
        <v>&lt;0.92</v>
      </c>
      <c r="V63" s="14" t="str">
        <f t="shared" ref="V63" si="7">IFERROR(IF(AND(T63="",U63=""),"",IF(AND(T63="-",U63="-"),IF(S63="","Cs合計を入力してください",S63),IF(NOT(ISERROR(T63*1+U63*1)),ROUND(T63+U63, 1-INT(LOG(ABS(T63+U63)))),IF(NOT(ISERROR(T63*1)),ROUND(T63, 1-INT(LOG(ABS(T63)))),IF(NOT(ISERROR(U63*1)),ROUND(U63, 1-INT(LOG(ABS(U63)))),IF(ISERROR(T63*1+U63*1),"&lt;"&amp;ROUND(IF(T63="-",0,SUBSTITUTE(T63,"&lt;",""))*1+IF(U63="-",0,SUBSTITUTE(U63,"&lt;",""))*1,1-INT(LOG(ABS(IF(T63="-",0,SUBSTITUTE(T63,"&lt;",""))*1+IF(U63="-",0,SUBSTITUTE(U63,"&lt;",""))*1)))))))))),"入力形式が間違っています")</f>
        <v>&lt;1.9</v>
      </c>
      <c r="W63" s="15" t="str">
        <f t="shared" ref="W63" si="8">IF(ISERROR(V62*1),"",IF(AND(H62="飲料水",V62&gt;=11),"○",IF(AND(H62="牛乳・乳児用食品",V62&gt;=51),"○",IF(AND(H62&lt;&gt;"",V62&gt;=110),"○",""))))</f>
        <v/>
      </c>
    </row>
    <row r="64" spans="1:23">
      <c r="A64" s="12">
        <f t="shared" si="2"/>
        <v>58</v>
      </c>
      <c r="B64" s="26" t="s">
        <v>269</v>
      </c>
      <c r="C64" s="26" t="s">
        <v>269</v>
      </c>
      <c r="D64" s="132" t="s">
        <v>43</v>
      </c>
      <c r="E64" s="130" t="s">
        <v>45</v>
      </c>
      <c r="F64" s="131" t="s">
        <v>270</v>
      </c>
      <c r="G64" s="160" t="s">
        <v>271</v>
      </c>
      <c r="H64" s="161" t="s">
        <v>272</v>
      </c>
      <c r="I64" s="122" t="s">
        <v>273</v>
      </c>
      <c r="J64" s="130" t="s">
        <v>34</v>
      </c>
      <c r="K64" s="130" t="s">
        <v>45</v>
      </c>
      <c r="L64" s="134" t="s">
        <v>35</v>
      </c>
      <c r="M64" s="26" t="s">
        <v>274</v>
      </c>
      <c r="N64" s="30" t="s">
        <v>275</v>
      </c>
      <c r="O64" s="22">
        <v>46154</v>
      </c>
      <c r="P64" s="162">
        <v>46157</v>
      </c>
      <c r="Q64" s="31" t="s">
        <v>73</v>
      </c>
      <c r="R64" s="26" t="s">
        <v>73</v>
      </c>
      <c r="S64" s="32" t="s">
        <v>74</v>
      </c>
      <c r="T64" s="17" t="str">
        <f>IF(Q64="","",IF(NOT(ISERROR(Q64*1)),ROUNDDOWN(Q64*1,2-INT(LOG(ABS(Q64*1)))),IFERROR("&lt;"&amp;ROUNDDOWN(IF(SUBSTITUTE(Q64,"&lt;","")*1&lt;=50,SUBSTITUTE(Q64,"&lt;","")*1,""),2-INT(LOG(ABS(SUBSTITUTE(Q64,"&lt;","")*1)))),IF(Q64="-",Q64,"入力形式が間違っています"))))</f>
        <v>&lt;10</v>
      </c>
      <c r="U64" s="17" t="str">
        <f>IF(R64="","",IF(NOT(ISERROR(R64*1)),ROUNDDOWN(R64*1,2-INT(LOG(ABS(R64*1)))),IFERROR("&lt;"&amp;ROUNDDOWN(IF(SUBSTITUTE(R64,"&lt;","")*1&lt;=50,SUBSTITUTE(R64,"&lt;","")*1,""),2-INT(LOG(ABS(SUBSTITUTE(R64,"&lt;","")*1)))),IF(R64="-",R64,"入力形式が間違っています"))))</f>
        <v>&lt;10</v>
      </c>
      <c r="V64" s="18" t="str">
        <f>IFERROR(IF(AND(T64="",U64=""),"",IF(AND(T64="-",U64="-"),IF(S64="","Cs合計を入力してください",S64),IF(NOT(ISERROR(T64*1+U64*1)),ROUND(T64+U64, 1-INT(LOG(ABS(T64+U64)))),IF(NOT(ISERROR(T64*1)),ROUND(T64, 1-INT(LOG(ABS(T64)))),IF(NOT(ISERROR(U64*1)),ROUND(U64, 1-INT(LOG(ABS(U64)))),IF(ISERROR(T64*1+U64*1),"&lt;"&amp;ROUND(IF(T64="-",0,SUBSTITUTE(T64,"&lt;",""))*1+IF(U64="-",0,SUBSTITUTE(U64,"&lt;",""))*1,1-INT(LOG(ABS(IF(T64="-",0,SUBSTITUTE(T64,"&lt;",""))*1+IF(U64="-",0,SUBSTITUTE(U64,"&lt;",""))*1)))))))))),"入力形式が間違っています")</f>
        <v>&lt;20</v>
      </c>
      <c r="W64" s="33" t="str">
        <f>IF(ISERROR(V64*1),"",IF(AND(H64="飲料水",V64&gt;=11),"○",IF(AND(H64="牛乳・乳児用食品",V64&gt;=51),"○",IF(AND(H64&lt;&gt;"",V64&gt;=110),"○",""))))</f>
        <v/>
      </c>
    </row>
    <row r="65" spans="1:23">
      <c r="A65" s="12">
        <f t="shared" si="2"/>
        <v>59</v>
      </c>
      <c r="B65" s="26" t="s">
        <v>269</v>
      </c>
      <c r="C65" s="26" t="s">
        <v>269</v>
      </c>
      <c r="D65" s="132" t="s">
        <v>43</v>
      </c>
      <c r="E65" s="130" t="s">
        <v>45</v>
      </c>
      <c r="F65" s="131" t="s">
        <v>276</v>
      </c>
      <c r="G65" s="160" t="s">
        <v>271</v>
      </c>
      <c r="H65" s="161" t="s">
        <v>272</v>
      </c>
      <c r="I65" s="122" t="s">
        <v>277</v>
      </c>
      <c r="J65" s="130" t="s">
        <v>34</v>
      </c>
      <c r="K65" s="130" t="s">
        <v>45</v>
      </c>
      <c r="L65" s="134" t="s">
        <v>35</v>
      </c>
      <c r="M65" s="26" t="s">
        <v>274</v>
      </c>
      <c r="N65" s="30" t="s">
        <v>275</v>
      </c>
      <c r="O65" s="54">
        <v>46154</v>
      </c>
      <c r="P65" s="162">
        <v>46157</v>
      </c>
      <c r="Q65" s="31" t="s">
        <v>73</v>
      </c>
      <c r="R65" s="26" t="s">
        <v>73</v>
      </c>
      <c r="S65" s="32" t="s">
        <v>74</v>
      </c>
      <c r="T65" s="17" t="str">
        <f t="shared" ref="T65:U67" si="9">IF(Q65="","",IF(NOT(ISERROR(Q65*1)),ROUNDDOWN(Q65*1,2-INT(LOG(ABS(Q65*1)))),IFERROR("&lt;"&amp;ROUNDDOWN(IF(SUBSTITUTE(Q65,"&lt;","")*1&lt;=50,SUBSTITUTE(Q65,"&lt;","")*1,""),2-INT(LOG(ABS(SUBSTITUTE(Q65,"&lt;","")*1)))),IF(Q65="-",Q65,"入力形式が間違っています"))))</f>
        <v>&lt;10</v>
      </c>
      <c r="U65" s="17" t="str">
        <f t="shared" si="9"/>
        <v>&lt;10</v>
      </c>
      <c r="V65" s="18" t="str">
        <f t="shared" ref="V65:V67" si="10">IFERROR(IF(AND(T65="",U65=""),"",IF(AND(T65="-",U65="-"),IF(S65="","Cs合計を入力してください",S65),IF(NOT(ISERROR(T65*1+U65*1)),ROUND(T65+U65, 1-INT(LOG(ABS(T65+U65)))),IF(NOT(ISERROR(T65*1)),ROUND(T65, 1-INT(LOG(ABS(T65)))),IF(NOT(ISERROR(U65*1)),ROUND(U65, 1-INT(LOG(ABS(U65)))),IF(ISERROR(T65*1+U65*1),"&lt;"&amp;ROUND(IF(T65="-",0,SUBSTITUTE(T65,"&lt;",""))*1+IF(U65="-",0,SUBSTITUTE(U65,"&lt;",""))*1,1-INT(LOG(ABS(IF(T65="-",0,SUBSTITUTE(T65,"&lt;",""))*1+IF(U65="-",0,SUBSTITUTE(U65,"&lt;",""))*1)))))))))),"入力形式が間違っています")</f>
        <v>&lt;20</v>
      </c>
      <c r="W65" s="33" t="str">
        <f t="shared" ref="W65" si="11">IF(ISERROR(V65*1),"",IF(AND(H65="飲料水",V65&gt;=11),"○",IF(AND(H65="牛乳・乳児用食品",V65&gt;=51),"○",IF(AND(H65&lt;&gt;"",V65&gt;=110),"○",""))))</f>
        <v/>
      </c>
    </row>
    <row r="66" spans="1:23">
      <c r="A66" s="12">
        <f t="shared" si="2"/>
        <v>60</v>
      </c>
      <c r="B66" s="26" t="s">
        <v>269</v>
      </c>
      <c r="C66" s="26" t="s">
        <v>269</v>
      </c>
      <c r="D66" s="132" t="s">
        <v>43</v>
      </c>
      <c r="E66" s="130" t="s">
        <v>45</v>
      </c>
      <c r="F66" s="131" t="s">
        <v>270</v>
      </c>
      <c r="G66" s="160" t="s">
        <v>271</v>
      </c>
      <c r="H66" s="161" t="s">
        <v>272</v>
      </c>
      <c r="I66" s="122" t="s">
        <v>228</v>
      </c>
      <c r="J66" s="130" t="s">
        <v>34</v>
      </c>
      <c r="K66" s="130" t="s">
        <v>45</v>
      </c>
      <c r="L66" s="134" t="s">
        <v>35</v>
      </c>
      <c r="M66" s="26" t="s">
        <v>274</v>
      </c>
      <c r="N66" s="30" t="s">
        <v>275</v>
      </c>
      <c r="O66" s="54">
        <v>46154</v>
      </c>
      <c r="P66" s="162">
        <v>46157</v>
      </c>
      <c r="Q66" s="31" t="s">
        <v>73</v>
      </c>
      <c r="R66" s="26" t="s">
        <v>73</v>
      </c>
      <c r="S66" s="32" t="s">
        <v>74</v>
      </c>
      <c r="T66" s="17" t="str">
        <f>IF(Q66="","",IF(NOT(ISERROR(Q66*1)),ROUNDDOWN(Q66*1,2-INT(LOG(ABS(Q66*1)))),IFERROR("&lt;"&amp;ROUNDDOWN(IF(SUBSTITUTE(Q66,"&lt;","")*1&lt;=50,SUBSTITUTE(Q66,"&lt;","")*1,""),2-INT(LOG(ABS(SUBSTITUTE(Q66,"&lt;","")*1)))),IF(Q66="-",Q66,"入力形式が間違っています"))))</f>
        <v>&lt;10</v>
      </c>
      <c r="U66" s="17" t="str">
        <f>IF(R66="","",IF(NOT(ISERROR(R66*1)),ROUNDDOWN(R66*1,2-INT(LOG(ABS(R66*1)))),IFERROR("&lt;"&amp;ROUNDDOWN(IF(SUBSTITUTE(R66,"&lt;","")*1&lt;=50,SUBSTITUTE(R66,"&lt;","")*1,""),2-INT(LOG(ABS(SUBSTITUTE(R66,"&lt;","")*1)))),IF(R66="-",R66,"入力形式が間違っています"))))</f>
        <v>&lt;10</v>
      </c>
      <c r="V66" s="18" t="str">
        <f>IFERROR(IF(AND(T66="",U66=""),"",IF(AND(T66="-",U66="-"),IF(S66="","Cs合計を入力してください",S66),IF(NOT(ISERROR(T66*1+U66*1)),ROUND(T66+U66, 1-INT(LOG(ABS(T66+U66)))),IF(NOT(ISERROR(T66*1)),ROUND(T66, 1-INT(LOG(ABS(T66)))),IF(NOT(ISERROR(U66*1)),ROUND(U66, 1-INT(LOG(ABS(U66)))),IF(ISERROR(T66*1+U66*1),"&lt;"&amp;ROUND(IF(T66="-",0,SUBSTITUTE(T66,"&lt;",""))*1+IF(U66="-",0,SUBSTITUTE(U66,"&lt;",""))*1,1-INT(LOG(ABS(IF(T66="-",0,SUBSTITUTE(T66,"&lt;",""))*1+IF(U66="-",0,SUBSTITUTE(U66,"&lt;",""))*1)))))))))),"入力形式が間違っています")</f>
        <v>&lt;20</v>
      </c>
      <c r="W66" s="33" t="str">
        <f>IF(ISERROR(V66*1),"",IF(AND(H66="飲料水",V66&gt;=11),"○",IF(AND(H66="牛乳・乳児用食品",V66&gt;=51),"○",IF(AND(H66&lt;&gt;"",V66&gt;=110),"○",""))))</f>
        <v/>
      </c>
    </row>
    <row r="67" spans="1:23">
      <c r="A67" s="12">
        <f t="shared" si="2"/>
        <v>61</v>
      </c>
      <c r="B67" s="26" t="s">
        <v>269</v>
      </c>
      <c r="C67" s="26" t="s">
        <v>269</v>
      </c>
      <c r="D67" s="132" t="s">
        <v>47</v>
      </c>
      <c r="E67" s="130" t="s">
        <v>45</v>
      </c>
      <c r="F67" s="131" t="s">
        <v>278</v>
      </c>
      <c r="G67" s="160" t="s">
        <v>40</v>
      </c>
      <c r="H67" s="161" t="s">
        <v>33</v>
      </c>
      <c r="I67" s="122" t="s">
        <v>279</v>
      </c>
      <c r="J67" s="130" t="s">
        <v>34</v>
      </c>
      <c r="K67" s="130" t="s">
        <v>45</v>
      </c>
      <c r="L67" s="134" t="s">
        <v>35</v>
      </c>
      <c r="M67" s="26" t="s">
        <v>274</v>
      </c>
      <c r="N67" s="30" t="s">
        <v>31</v>
      </c>
      <c r="O67" s="54">
        <v>46154</v>
      </c>
      <c r="P67" s="162">
        <v>46157</v>
      </c>
      <c r="Q67" s="31" t="s">
        <v>36</v>
      </c>
      <c r="R67" s="26" t="s">
        <v>36</v>
      </c>
      <c r="S67" s="32" t="s">
        <v>280</v>
      </c>
      <c r="T67" s="17" t="str">
        <f t="shared" si="9"/>
        <v>&lt;10</v>
      </c>
      <c r="U67" s="17" t="str">
        <f t="shared" si="9"/>
        <v>&lt;10</v>
      </c>
      <c r="V67" s="18" t="str">
        <f t="shared" si="10"/>
        <v>&lt;20</v>
      </c>
      <c r="W67" s="33"/>
    </row>
    <row r="68" spans="1:23">
      <c r="A68" s="12">
        <f t="shared" si="2"/>
        <v>62</v>
      </c>
      <c r="B68" s="26" t="s">
        <v>281</v>
      </c>
      <c r="C68" s="40" t="s">
        <v>281</v>
      </c>
      <c r="D68" s="161" t="s">
        <v>43</v>
      </c>
      <c r="E68" s="130" t="s">
        <v>282</v>
      </c>
      <c r="F68" s="131" t="s">
        <v>282</v>
      </c>
      <c r="G68" s="160" t="s">
        <v>40</v>
      </c>
      <c r="H68" s="161" t="s">
        <v>33</v>
      </c>
      <c r="I68" s="109" t="s">
        <v>283</v>
      </c>
      <c r="J68" s="133" t="s">
        <v>34</v>
      </c>
      <c r="K68" s="163" t="s">
        <v>45</v>
      </c>
      <c r="L68" s="134" t="s">
        <v>35</v>
      </c>
      <c r="M68" s="130" t="s">
        <v>284</v>
      </c>
      <c r="N68" s="164" t="s">
        <v>31</v>
      </c>
      <c r="O68" s="165">
        <v>46133</v>
      </c>
      <c r="P68" s="166">
        <v>46133</v>
      </c>
      <c r="Q68" s="167" t="s">
        <v>285</v>
      </c>
      <c r="R68" s="168" t="s">
        <v>285</v>
      </c>
      <c r="S68" s="169" t="s">
        <v>286</v>
      </c>
      <c r="T68" s="170" t="s">
        <v>285</v>
      </c>
      <c r="U68" s="170" t="s">
        <v>285</v>
      </c>
      <c r="V68" s="171" t="s">
        <v>287</v>
      </c>
      <c r="W68" s="134" t="str">
        <f t="shared" ref="W68:W79" si="12">IF(ISERROR(V68*1),"",IF(AND(H68="飲料水",V68&gt;=11),"○",IF(AND(H68="牛乳・乳児用食品",V68&gt;=51),"○",IF(AND(H68&lt;&gt;"",V68&gt;=110),"○",""))))</f>
        <v/>
      </c>
    </row>
    <row r="69" spans="1:23">
      <c r="A69" s="12">
        <f t="shared" si="2"/>
        <v>63</v>
      </c>
      <c r="B69" s="45" t="s">
        <v>281</v>
      </c>
      <c r="C69" s="45" t="s">
        <v>281</v>
      </c>
      <c r="D69" s="161" t="s">
        <v>43</v>
      </c>
      <c r="E69" s="133" t="s">
        <v>282</v>
      </c>
      <c r="F69" s="172" t="s">
        <v>282</v>
      </c>
      <c r="G69" s="160" t="s">
        <v>40</v>
      </c>
      <c r="H69" s="161" t="s">
        <v>33</v>
      </c>
      <c r="I69" s="122" t="s">
        <v>288</v>
      </c>
      <c r="J69" s="133" t="s">
        <v>34</v>
      </c>
      <c r="K69" s="163" t="s">
        <v>45</v>
      </c>
      <c r="L69" s="134" t="s">
        <v>35</v>
      </c>
      <c r="M69" s="133" t="s">
        <v>284</v>
      </c>
      <c r="N69" s="135" t="s">
        <v>31</v>
      </c>
      <c r="O69" s="136">
        <v>46133</v>
      </c>
      <c r="P69" s="166">
        <v>46133</v>
      </c>
      <c r="Q69" s="173" t="s">
        <v>285</v>
      </c>
      <c r="R69" s="174" t="s">
        <v>285</v>
      </c>
      <c r="S69" s="174" t="s">
        <v>286</v>
      </c>
      <c r="T69" s="170" t="s">
        <v>285</v>
      </c>
      <c r="U69" s="170" t="s">
        <v>285</v>
      </c>
      <c r="V69" s="171" t="s">
        <v>287</v>
      </c>
      <c r="W69" s="134" t="str">
        <f t="shared" si="12"/>
        <v/>
      </c>
    </row>
    <row r="70" spans="1:23">
      <c r="A70" s="12">
        <f t="shared" si="2"/>
        <v>64</v>
      </c>
      <c r="B70" s="45" t="s">
        <v>281</v>
      </c>
      <c r="C70" s="45" t="s">
        <v>281</v>
      </c>
      <c r="D70" s="161" t="s">
        <v>289</v>
      </c>
      <c r="E70" s="133" t="s">
        <v>282</v>
      </c>
      <c r="F70" s="172" t="s">
        <v>282</v>
      </c>
      <c r="G70" s="160" t="s">
        <v>40</v>
      </c>
      <c r="H70" s="161" t="s">
        <v>41</v>
      </c>
      <c r="I70" s="122" t="s">
        <v>290</v>
      </c>
      <c r="J70" s="133" t="s">
        <v>42</v>
      </c>
      <c r="K70" s="163" t="s">
        <v>45</v>
      </c>
      <c r="L70" s="134" t="s">
        <v>35</v>
      </c>
      <c r="M70" s="133" t="s">
        <v>284</v>
      </c>
      <c r="N70" s="135" t="s">
        <v>31</v>
      </c>
      <c r="O70" s="136">
        <v>46156</v>
      </c>
      <c r="P70" s="166">
        <v>46156</v>
      </c>
      <c r="Q70" s="173" t="s">
        <v>285</v>
      </c>
      <c r="R70" s="174" t="s">
        <v>291</v>
      </c>
      <c r="S70" s="174" t="s">
        <v>292</v>
      </c>
      <c r="T70" s="170" t="s">
        <v>285</v>
      </c>
      <c r="U70" s="170" t="s">
        <v>291</v>
      </c>
      <c r="V70" s="171" t="s">
        <v>292</v>
      </c>
      <c r="W70" s="134" t="str">
        <f t="shared" si="12"/>
        <v/>
      </c>
    </row>
    <row r="71" spans="1:23">
      <c r="A71" s="12">
        <f t="shared" si="2"/>
        <v>65</v>
      </c>
      <c r="B71" s="45" t="s">
        <v>281</v>
      </c>
      <c r="C71" s="45" t="s">
        <v>281</v>
      </c>
      <c r="D71" s="161" t="s">
        <v>289</v>
      </c>
      <c r="E71" s="133" t="s">
        <v>282</v>
      </c>
      <c r="F71" s="172" t="s">
        <v>282</v>
      </c>
      <c r="G71" s="160" t="s">
        <v>40</v>
      </c>
      <c r="H71" s="161" t="s">
        <v>41</v>
      </c>
      <c r="I71" s="122" t="s">
        <v>290</v>
      </c>
      <c r="J71" s="133" t="s">
        <v>42</v>
      </c>
      <c r="K71" s="163" t="s">
        <v>45</v>
      </c>
      <c r="L71" s="134" t="s">
        <v>35</v>
      </c>
      <c r="M71" s="133" t="s">
        <v>284</v>
      </c>
      <c r="N71" s="135" t="s">
        <v>31</v>
      </c>
      <c r="O71" s="136">
        <v>46156</v>
      </c>
      <c r="P71" s="166">
        <v>46156</v>
      </c>
      <c r="Q71" s="173" t="s">
        <v>293</v>
      </c>
      <c r="R71" s="174" t="s">
        <v>294</v>
      </c>
      <c r="S71" s="174" t="s">
        <v>295</v>
      </c>
      <c r="T71" s="170" t="s">
        <v>293</v>
      </c>
      <c r="U71" s="175" t="s">
        <v>294</v>
      </c>
      <c r="V71" s="171" t="s">
        <v>296</v>
      </c>
      <c r="W71" s="134" t="str">
        <f t="shared" si="12"/>
        <v/>
      </c>
    </row>
    <row r="72" spans="1:23">
      <c r="A72" s="12">
        <f t="shared" ref="A72:A99" si="13">A71+1</f>
        <v>66</v>
      </c>
      <c r="B72" s="45" t="s">
        <v>281</v>
      </c>
      <c r="C72" s="45" t="s">
        <v>281</v>
      </c>
      <c r="D72" s="161" t="s">
        <v>297</v>
      </c>
      <c r="E72" s="133" t="s">
        <v>282</v>
      </c>
      <c r="F72" s="172" t="s">
        <v>282</v>
      </c>
      <c r="G72" s="160" t="s">
        <v>40</v>
      </c>
      <c r="H72" s="161" t="s">
        <v>41</v>
      </c>
      <c r="I72" s="122" t="s">
        <v>298</v>
      </c>
      <c r="J72" s="133" t="s">
        <v>42</v>
      </c>
      <c r="K72" s="163" t="s">
        <v>45</v>
      </c>
      <c r="L72" s="134" t="s">
        <v>35</v>
      </c>
      <c r="M72" s="133" t="s">
        <v>284</v>
      </c>
      <c r="N72" s="135" t="s">
        <v>31</v>
      </c>
      <c r="O72" s="136">
        <v>46156</v>
      </c>
      <c r="P72" s="166">
        <v>46156</v>
      </c>
      <c r="Q72" s="173" t="s">
        <v>299</v>
      </c>
      <c r="R72" s="174" t="s">
        <v>285</v>
      </c>
      <c r="S72" s="174" t="s">
        <v>300</v>
      </c>
      <c r="T72" s="170" t="s">
        <v>299</v>
      </c>
      <c r="U72" s="170" t="s">
        <v>285</v>
      </c>
      <c r="V72" s="171" t="s">
        <v>180</v>
      </c>
      <c r="W72" s="134" t="str">
        <f t="shared" si="12"/>
        <v/>
      </c>
    </row>
    <row r="73" spans="1:23">
      <c r="A73" s="12">
        <f t="shared" si="13"/>
        <v>67</v>
      </c>
      <c r="B73" s="45" t="s">
        <v>281</v>
      </c>
      <c r="C73" s="45" t="s">
        <v>281</v>
      </c>
      <c r="D73" s="161" t="s">
        <v>301</v>
      </c>
      <c r="E73" s="133" t="s">
        <v>282</v>
      </c>
      <c r="F73" s="172" t="s">
        <v>282</v>
      </c>
      <c r="G73" s="160" t="s">
        <v>40</v>
      </c>
      <c r="H73" s="161" t="s">
        <v>41</v>
      </c>
      <c r="I73" s="122" t="s">
        <v>302</v>
      </c>
      <c r="J73" s="133" t="s">
        <v>42</v>
      </c>
      <c r="K73" s="163" t="s">
        <v>45</v>
      </c>
      <c r="L73" s="134" t="s">
        <v>35</v>
      </c>
      <c r="M73" s="133" t="s">
        <v>284</v>
      </c>
      <c r="N73" s="135" t="s">
        <v>31</v>
      </c>
      <c r="O73" s="136">
        <v>46156</v>
      </c>
      <c r="P73" s="166">
        <v>46156</v>
      </c>
      <c r="Q73" s="173" t="s">
        <v>294</v>
      </c>
      <c r="R73" s="174" t="s">
        <v>285</v>
      </c>
      <c r="S73" s="174" t="s">
        <v>303</v>
      </c>
      <c r="T73" s="170" t="s">
        <v>294</v>
      </c>
      <c r="U73" s="170" t="s">
        <v>285</v>
      </c>
      <c r="V73" s="171" t="s">
        <v>107</v>
      </c>
      <c r="W73" s="134" t="str">
        <f t="shared" si="12"/>
        <v/>
      </c>
    </row>
    <row r="74" spans="1:23">
      <c r="A74" s="12">
        <f t="shared" si="13"/>
        <v>68</v>
      </c>
      <c r="B74" s="45" t="s">
        <v>281</v>
      </c>
      <c r="C74" s="45" t="s">
        <v>281</v>
      </c>
      <c r="D74" s="161" t="s">
        <v>44</v>
      </c>
      <c r="E74" s="133" t="s">
        <v>282</v>
      </c>
      <c r="F74" s="172" t="s">
        <v>282</v>
      </c>
      <c r="G74" s="160" t="s">
        <v>40</v>
      </c>
      <c r="H74" s="132" t="s">
        <v>41</v>
      </c>
      <c r="I74" s="122" t="s">
        <v>304</v>
      </c>
      <c r="J74" s="133" t="s">
        <v>42</v>
      </c>
      <c r="K74" s="163" t="s">
        <v>45</v>
      </c>
      <c r="L74" s="134" t="s">
        <v>35</v>
      </c>
      <c r="M74" s="133" t="s">
        <v>284</v>
      </c>
      <c r="N74" s="135" t="s">
        <v>31</v>
      </c>
      <c r="O74" s="136">
        <v>46156</v>
      </c>
      <c r="P74" s="166">
        <v>46156</v>
      </c>
      <c r="Q74" s="173" t="s">
        <v>291</v>
      </c>
      <c r="R74" s="174" t="s">
        <v>285</v>
      </c>
      <c r="S74" s="174" t="s">
        <v>305</v>
      </c>
      <c r="T74" s="170" t="s">
        <v>291</v>
      </c>
      <c r="U74" s="170" t="s">
        <v>285</v>
      </c>
      <c r="V74" s="171" t="s">
        <v>292</v>
      </c>
      <c r="W74" s="134" t="str">
        <f t="shared" si="12"/>
        <v/>
      </c>
    </row>
    <row r="75" spans="1:23">
      <c r="A75" s="12">
        <f t="shared" si="13"/>
        <v>69</v>
      </c>
      <c r="B75" s="45" t="s">
        <v>281</v>
      </c>
      <c r="C75" s="19" t="s">
        <v>281</v>
      </c>
      <c r="D75" s="161" t="s">
        <v>306</v>
      </c>
      <c r="E75" s="133" t="s">
        <v>282</v>
      </c>
      <c r="F75" s="172" t="s">
        <v>282</v>
      </c>
      <c r="G75" s="176" t="s">
        <v>40</v>
      </c>
      <c r="H75" s="161" t="s">
        <v>41</v>
      </c>
      <c r="I75" s="122" t="s">
        <v>69</v>
      </c>
      <c r="J75" s="133" t="s">
        <v>42</v>
      </c>
      <c r="K75" s="163" t="s">
        <v>307</v>
      </c>
      <c r="L75" s="177" t="s">
        <v>35</v>
      </c>
      <c r="M75" s="133" t="s">
        <v>284</v>
      </c>
      <c r="N75" s="135" t="s">
        <v>31</v>
      </c>
      <c r="O75" s="165">
        <v>46163</v>
      </c>
      <c r="P75" s="178">
        <v>46163</v>
      </c>
      <c r="Q75" s="161" t="s">
        <v>294</v>
      </c>
      <c r="R75" s="133" t="s">
        <v>285</v>
      </c>
      <c r="S75" s="179" t="s">
        <v>107</v>
      </c>
      <c r="T75" s="17" t="s">
        <v>294</v>
      </c>
      <c r="U75" s="17" t="s">
        <v>285</v>
      </c>
      <c r="V75" s="18" t="s">
        <v>107</v>
      </c>
      <c r="W75" s="134" t="str">
        <f t="shared" si="12"/>
        <v/>
      </c>
    </row>
    <row r="76" spans="1:23">
      <c r="A76" s="12">
        <f t="shared" si="13"/>
        <v>70</v>
      </c>
      <c r="B76" s="45" t="s">
        <v>281</v>
      </c>
      <c r="C76" s="19" t="s">
        <v>281</v>
      </c>
      <c r="D76" s="161" t="s">
        <v>306</v>
      </c>
      <c r="E76" s="133" t="s">
        <v>282</v>
      </c>
      <c r="F76" s="172" t="s">
        <v>282</v>
      </c>
      <c r="G76" s="160" t="s">
        <v>40</v>
      </c>
      <c r="H76" s="161" t="s">
        <v>41</v>
      </c>
      <c r="I76" s="122" t="s">
        <v>70</v>
      </c>
      <c r="J76" s="133" t="s">
        <v>42</v>
      </c>
      <c r="K76" s="163" t="s">
        <v>307</v>
      </c>
      <c r="L76" s="177" t="s">
        <v>35</v>
      </c>
      <c r="M76" s="133" t="s">
        <v>284</v>
      </c>
      <c r="N76" s="135" t="s">
        <v>31</v>
      </c>
      <c r="O76" s="165">
        <v>46163</v>
      </c>
      <c r="P76" s="178">
        <v>46163</v>
      </c>
      <c r="Q76" s="161" t="s">
        <v>293</v>
      </c>
      <c r="R76" s="133" t="s">
        <v>285</v>
      </c>
      <c r="S76" s="179" t="s">
        <v>308</v>
      </c>
      <c r="T76" s="17" t="s">
        <v>293</v>
      </c>
      <c r="U76" s="17" t="s">
        <v>285</v>
      </c>
      <c r="V76" s="18" t="s">
        <v>120</v>
      </c>
      <c r="W76" s="134" t="str">
        <f t="shared" si="12"/>
        <v/>
      </c>
    </row>
    <row r="77" spans="1:23">
      <c r="A77" s="12">
        <f t="shared" si="13"/>
        <v>71</v>
      </c>
      <c r="B77" s="45" t="s">
        <v>281</v>
      </c>
      <c r="C77" s="19" t="s">
        <v>281</v>
      </c>
      <c r="D77" s="161" t="s">
        <v>309</v>
      </c>
      <c r="E77" s="133" t="s">
        <v>282</v>
      </c>
      <c r="F77" s="172" t="s">
        <v>282</v>
      </c>
      <c r="G77" s="176" t="s">
        <v>40</v>
      </c>
      <c r="H77" s="132" t="s">
        <v>41</v>
      </c>
      <c r="I77" s="122" t="s">
        <v>70</v>
      </c>
      <c r="J77" s="133" t="s">
        <v>42</v>
      </c>
      <c r="K77" s="163" t="s">
        <v>307</v>
      </c>
      <c r="L77" s="177" t="s">
        <v>35</v>
      </c>
      <c r="M77" s="133" t="s">
        <v>284</v>
      </c>
      <c r="N77" s="135" t="s">
        <v>31</v>
      </c>
      <c r="O77" s="165">
        <v>46163</v>
      </c>
      <c r="P77" s="178">
        <v>46163</v>
      </c>
      <c r="Q77" s="161" t="s">
        <v>285</v>
      </c>
      <c r="R77" s="133" t="s">
        <v>293</v>
      </c>
      <c r="S77" s="179" t="s">
        <v>308</v>
      </c>
      <c r="T77" s="17" t="s">
        <v>285</v>
      </c>
      <c r="U77" s="17" t="s">
        <v>293</v>
      </c>
      <c r="V77" s="18" t="s">
        <v>120</v>
      </c>
      <c r="W77" s="134" t="str">
        <f t="shared" si="12"/>
        <v/>
      </c>
    </row>
    <row r="78" spans="1:23">
      <c r="A78" s="12">
        <f t="shared" si="13"/>
        <v>72</v>
      </c>
      <c r="B78" s="45" t="s">
        <v>281</v>
      </c>
      <c r="C78" s="19" t="s">
        <v>281</v>
      </c>
      <c r="D78" s="161" t="s">
        <v>289</v>
      </c>
      <c r="E78" s="133" t="s">
        <v>282</v>
      </c>
      <c r="F78" s="172" t="s">
        <v>282</v>
      </c>
      <c r="G78" s="176" t="s">
        <v>40</v>
      </c>
      <c r="H78" s="161" t="s">
        <v>41</v>
      </c>
      <c r="I78" s="122" t="s">
        <v>70</v>
      </c>
      <c r="J78" s="133" t="s">
        <v>42</v>
      </c>
      <c r="K78" s="163" t="s">
        <v>307</v>
      </c>
      <c r="L78" s="177" t="s">
        <v>35</v>
      </c>
      <c r="M78" s="133" t="s">
        <v>284</v>
      </c>
      <c r="N78" s="135" t="s">
        <v>31</v>
      </c>
      <c r="O78" s="165">
        <v>46163</v>
      </c>
      <c r="P78" s="178">
        <v>46163</v>
      </c>
      <c r="Q78" s="161" t="s">
        <v>285</v>
      </c>
      <c r="R78" s="133" t="s">
        <v>310</v>
      </c>
      <c r="S78" s="179" t="s">
        <v>311</v>
      </c>
      <c r="T78" s="17" t="s">
        <v>285</v>
      </c>
      <c r="U78" s="17" t="s">
        <v>310</v>
      </c>
      <c r="V78" s="18" t="s">
        <v>312</v>
      </c>
      <c r="W78" s="134" t="s">
        <v>62</v>
      </c>
    </row>
    <row r="79" spans="1:23">
      <c r="A79" s="12">
        <f t="shared" si="13"/>
        <v>73</v>
      </c>
      <c r="B79" s="45" t="s">
        <v>281</v>
      </c>
      <c r="C79" s="19" t="s">
        <v>281</v>
      </c>
      <c r="D79" s="161" t="s">
        <v>309</v>
      </c>
      <c r="E79" s="133" t="s">
        <v>282</v>
      </c>
      <c r="F79" s="172" t="s">
        <v>282</v>
      </c>
      <c r="G79" s="160" t="s">
        <v>40</v>
      </c>
      <c r="H79" s="132" t="s">
        <v>41</v>
      </c>
      <c r="I79" s="122" t="s">
        <v>68</v>
      </c>
      <c r="J79" s="133" t="s">
        <v>42</v>
      </c>
      <c r="K79" s="163" t="s">
        <v>307</v>
      </c>
      <c r="L79" s="177" t="s">
        <v>35</v>
      </c>
      <c r="M79" s="133" t="s">
        <v>284</v>
      </c>
      <c r="N79" s="135" t="s">
        <v>31</v>
      </c>
      <c r="O79" s="165">
        <v>46163</v>
      </c>
      <c r="P79" s="178">
        <v>46163</v>
      </c>
      <c r="Q79" s="161" t="s">
        <v>285</v>
      </c>
      <c r="R79" s="133" t="s">
        <v>294</v>
      </c>
      <c r="S79" s="179" t="s">
        <v>303</v>
      </c>
      <c r="T79" s="17" t="s">
        <v>285</v>
      </c>
      <c r="U79" s="17" t="s">
        <v>294</v>
      </c>
      <c r="V79" s="18" t="s">
        <v>107</v>
      </c>
      <c r="W79" s="134" t="s">
        <v>62</v>
      </c>
    </row>
    <row r="80" spans="1:23">
      <c r="A80" s="12">
        <f t="shared" si="13"/>
        <v>74</v>
      </c>
      <c r="B80" s="26" t="s">
        <v>313</v>
      </c>
      <c r="C80" s="26" t="s">
        <v>313</v>
      </c>
      <c r="D80" s="20" t="s">
        <v>314</v>
      </c>
      <c r="E80" s="133" t="s">
        <v>38</v>
      </c>
      <c r="F80" s="133" t="s">
        <v>38</v>
      </c>
      <c r="G80" s="28" t="s">
        <v>40</v>
      </c>
      <c r="H80" s="20" t="s">
        <v>41</v>
      </c>
      <c r="I80" s="12" t="s">
        <v>315</v>
      </c>
      <c r="J80" s="133" t="s">
        <v>316</v>
      </c>
      <c r="K80" s="133" t="s">
        <v>45</v>
      </c>
      <c r="L80" s="33" t="s">
        <v>35</v>
      </c>
      <c r="M80" s="26" t="s">
        <v>317</v>
      </c>
      <c r="N80" s="30" t="s">
        <v>31</v>
      </c>
      <c r="O80" s="54">
        <v>46161</v>
      </c>
      <c r="P80" s="55">
        <v>46163</v>
      </c>
      <c r="Q80" s="27" t="s">
        <v>318</v>
      </c>
      <c r="R80" s="26" t="s">
        <v>319</v>
      </c>
      <c r="S80" s="32" t="s">
        <v>320</v>
      </c>
      <c r="T80" s="17" t="str">
        <f t="shared" ref="T80:U95" si="14">IF(Q80="","",IF(NOT(ISERROR(Q80*1)),ROUNDDOWN(Q80*1,2-INT(LOG(ABS(Q80*1)))),IFERROR("&lt;"&amp;ROUNDDOWN(IF(SUBSTITUTE(Q80,"&lt;","")*1&lt;=50,SUBSTITUTE(Q80,"&lt;","")*1,""),2-INT(LOG(ABS(SUBSTITUTE(Q80,"&lt;","")*1)))),IF(Q80="-",Q80,"入力形式が間違っています"))))</f>
        <v>&lt;0.985</v>
      </c>
      <c r="U80" s="17" t="str">
        <f t="shared" si="14"/>
        <v>&lt;1.22</v>
      </c>
      <c r="V80" s="18" t="str">
        <f t="shared" ref="V80:V99" si="15">IFERROR(IF(AND(T80="",U80=""),"",IF(AND(T80="-",U80="-"),IF(S80="","Cs合計を入力してください",S80),IF(NOT(ISERROR(T80*1+U80*1)),ROUND(T80+U80, 1-INT(LOG(ABS(T80+U80)))),IF(NOT(ISERROR(T80*1)),ROUND(T80, 1-INT(LOG(ABS(T80)))),IF(NOT(ISERROR(U80*1)),ROUND(U80, 1-INT(LOG(ABS(U80)))),IF(ISERROR(T80*1+U80*1),"&lt;"&amp;ROUND(IF(T80="-",0,SUBSTITUTE(T80,"&lt;",""))*1+IF(U80="-",0,SUBSTITUTE(U80,"&lt;",""))*1,1-INT(LOG(ABS(IF(T80="-",0,SUBSTITUTE(T80,"&lt;",""))*1+IF(U80="-",0,SUBSTITUTE(U80,"&lt;",""))*1)))))))))),"入力形式が間違っています")</f>
        <v>&lt;2.2</v>
      </c>
      <c r="W80" s="33" t="str">
        <f t="shared" ref="W80:W92" si="16">IF(ISERROR(V80*1),"",IF(AND(H80="飲料水",V80&gt;=11),"○",IF(AND(H80="牛乳・乳児用食品",V80&gt;=51),"○",IF(AND(H80&lt;&gt;"",V80&gt;=110),"○",""))))</f>
        <v/>
      </c>
    </row>
    <row r="81" spans="1:23">
      <c r="A81" s="12">
        <f t="shared" si="13"/>
        <v>75</v>
      </c>
      <c r="B81" s="26" t="s">
        <v>313</v>
      </c>
      <c r="C81" s="26" t="s">
        <v>313</v>
      </c>
      <c r="D81" s="20" t="s">
        <v>309</v>
      </c>
      <c r="E81" s="133" t="s">
        <v>38</v>
      </c>
      <c r="F81" s="133" t="s">
        <v>45</v>
      </c>
      <c r="G81" s="28" t="s">
        <v>40</v>
      </c>
      <c r="H81" s="20" t="s">
        <v>41</v>
      </c>
      <c r="I81" s="12" t="s">
        <v>321</v>
      </c>
      <c r="J81" s="133" t="s">
        <v>64</v>
      </c>
      <c r="K81" s="133" t="s">
        <v>322</v>
      </c>
      <c r="L81" s="33" t="s">
        <v>35</v>
      </c>
      <c r="M81" s="26" t="s">
        <v>317</v>
      </c>
      <c r="N81" s="30" t="s">
        <v>31</v>
      </c>
      <c r="O81" s="54">
        <v>46161</v>
      </c>
      <c r="P81" s="55">
        <v>46163</v>
      </c>
      <c r="Q81" s="180" t="s">
        <v>63</v>
      </c>
      <c r="R81" s="45" t="s">
        <v>67</v>
      </c>
      <c r="S81" s="24" t="s">
        <v>320</v>
      </c>
      <c r="T81" s="17" t="str">
        <f t="shared" si="14"/>
        <v>&lt;1.01</v>
      </c>
      <c r="U81" s="17" t="str">
        <f t="shared" si="14"/>
        <v>&lt;1.21</v>
      </c>
      <c r="V81" s="18" t="str">
        <f t="shared" si="15"/>
        <v>&lt;2.2</v>
      </c>
      <c r="W81" s="33" t="str">
        <f t="shared" si="16"/>
        <v/>
      </c>
    </row>
    <row r="82" spans="1:23">
      <c r="A82" s="12">
        <f t="shared" si="13"/>
        <v>76</v>
      </c>
      <c r="B82" s="34" t="s">
        <v>48</v>
      </c>
      <c r="C82" s="35" t="s">
        <v>48</v>
      </c>
      <c r="D82" s="36" t="s">
        <v>49</v>
      </c>
      <c r="E82" s="34" t="s">
        <v>49</v>
      </c>
      <c r="F82" s="35" t="s">
        <v>49</v>
      </c>
      <c r="G82" s="181" t="s">
        <v>50</v>
      </c>
      <c r="H82" s="36" t="s">
        <v>71</v>
      </c>
      <c r="I82" s="53" t="s">
        <v>323</v>
      </c>
      <c r="J82" s="34" t="s">
        <v>49</v>
      </c>
      <c r="K82" s="34" t="s">
        <v>49</v>
      </c>
      <c r="L82" s="35" t="s">
        <v>52</v>
      </c>
      <c r="M82" s="36" t="s">
        <v>53</v>
      </c>
      <c r="N82" s="35" t="s">
        <v>39</v>
      </c>
      <c r="O82" s="37">
        <v>46163</v>
      </c>
      <c r="P82" s="38">
        <v>46169</v>
      </c>
      <c r="Q82" s="36" t="s">
        <v>55</v>
      </c>
      <c r="R82" s="34" t="s">
        <v>36</v>
      </c>
      <c r="S82" s="39" t="s">
        <v>56</v>
      </c>
      <c r="T82" s="17" t="str">
        <f t="shared" si="14"/>
        <v>&lt;11</v>
      </c>
      <c r="U82" s="17" t="str">
        <f t="shared" si="14"/>
        <v>&lt;10</v>
      </c>
      <c r="V82" s="18" t="str">
        <f t="shared" si="15"/>
        <v>&lt;21</v>
      </c>
      <c r="W82" s="33" t="str">
        <f t="shared" si="16"/>
        <v/>
      </c>
    </row>
    <row r="83" spans="1:23">
      <c r="A83" s="12">
        <f t="shared" si="13"/>
        <v>77</v>
      </c>
      <c r="B83" s="34" t="s">
        <v>48</v>
      </c>
      <c r="C83" s="35" t="s">
        <v>48</v>
      </c>
      <c r="D83" s="36" t="s">
        <v>49</v>
      </c>
      <c r="E83" s="34" t="s">
        <v>49</v>
      </c>
      <c r="F83" s="35" t="s">
        <v>49</v>
      </c>
      <c r="G83" s="181" t="s">
        <v>50</v>
      </c>
      <c r="H83" s="36" t="s">
        <v>71</v>
      </c>
      <c r="I83" s="53" t="s">
        <v>324</v>
      </c>
      <c r="J83" s="34" t="s">
        <v>49</v>
      </c>
      <c r="K83" s="34" t="s">
        <v>49</v>
      </c>
      <c r="L83" s="35" t="s">
        <v>52</v>
      </c>
      <c r="M83" s="36" t="s">
        <v>53</v>
      </c>
      <c r="N83" s="35" t="s">
        <v>39</v>
      </c>
      <c r="O83" s="37">
        <v>46163</v>
      </c>
      <c r="P83" s="38">
        <v>46169</v>
      </c>
      <c r="Q83" s="36" t="s">
        <v>55</v>
      </c>
      <c r="R83" s="34" t="s">
        <v>36</v>
      </c>
      <c r="S83" s="39" t="s">
        <v>56</v>
      </c>
      <c r="T83" s="17" t="str">
        <f t="shared" si="14"/>
        <v>&lt;11</v>
      </c>
      <c r="U83" s="17" t="str">
        <f t="shared" si="14"/>
        <v>&lt;10</v>
      </c>
      <c r="V83" s="18" t="str">
        <f t="shared" si="15"/>
        <v>&lt;21</v>
      </c>
      <c r="W83" s="33" t="str">
        <f t="shared" si="16"/>
        <v/>
      </c>
    </row>
    <row r="84" spans="1:23">
      <c r="A84" s="12">
        <f t="shared" si="13"/>
        <v>78</v>
      </c>
      <c r="B84" s="34" t="s">
        <v>48</v>
      </c>
      <c r="C84" s="35" t="s">
        <v>48</v>
      </c>
      <c r="D84" s="36" t="s">
        <v>49</v>
      </c>
      <c r="E84" s="34" t="s">
        <v>49</v>
      </c>
      <c r="F84" s="35" t="s">
        <v>49</v>
      </c>
      <c r="G84" s="181" t="s">
        <v>50</v>
      </c>
      <c r="H84" s="36" t="s">
        <v>71</v>
      </c>
      <c r="I84" s="53" t="s">
        <v>325</v>
      </c>
      <c r="J84" s="34" t="s">
        <v>49</v>
      </c>
      <c r="K84" s="34" t="s">
        <v>49</v>
      </c>
      <c r="L84" s="35" t="s">
        <v>52</v>
      </c>
      <c r="M84" s="36" t="s">
        <v>53</v>
      </c>
      <c r="N84" s="35" t="s">
        <v>39</v>
      </c>
      <c r="O84" s="37">
        <v>46163</v>
      </c>
      <c r="P84" s="38">
        <v>46169</v>
      </c>
      <c r="Q84" s="36" t="s">
        <v>57</v>
      </c>
      <c r="R84" s="34" t="s">
        <v>36</v>
      </c>
      <c r="S84" s="39" t="s">
        <v>72</v>
      </c>
      <c r="T84" s="17" t="str">
        <f t="shared" si="14"/>
        <v>&lt;12</v>
      </c>
      <c r="U84" s="17" t="str">
        <f t="shared" si="14"/>
        <v>&lt;10</v>
      </c>
      <c r="V84" s="18" t="str">
        <f t="shared" si="15"/>
        <v>&lt;22</v>
      </c>
      <c r="W84" s="33" t="str">
        <f t="shared" si="16"/>
        <v/>
      </c>
    </row>
    <row r="85" spans="1:23">
      <c r="A85" s="12">
        <f t="shared" si="13"/>
        <v>79</v>
      </c>
      <c r="B85" s="34" t="s">
        <v>48</v>
      </c>
      <c r="C85" s="35" t="s">
        <v>48</v>
      </c>
      <c r="D85" s="36" t="s">
        <v>49</v>
      </c>
      <c r="E85" s="34" t="s">
        <v>49</v>
      </c>
      <c r="F85" s="35" t="s">
        <v>49</v>
      </c>
      <c r="G85" s="181" t="s">
        <v>50</v>
      </c>
      <c r="H85" s="36" t="s">
        <v>326</v>
      </c>
      <c r="I85" s="53" t="s">
        <v>328</v>
      </c>
      <c r="J85" s="34" t="s">
        <v>49</v>
      </c>
      <c r="K85" s="34" t="s">
        <v>329</v>
      </c>
      <c r="L85" s="35" t="s">
        <v>52</v>
      </c>
      <c r="M85" s="36" t="s">
        <v>53</v>
      </c>
      <c r="N85" s="35" t="s">
        <v>39</v>
      </c>
      <c r="O85" s="37">
        <v>46163</v>
      </c>
      <c r="P85" s="38">
        <v>46169</v>
      </c>
      <c r="Q85" s="36" t="s">
        <v>36</v>
      </c>
      <c r="R85" s="34" t="s">
        <v>36</v>
      </c>
      <c r="S85" s="39" t="s">
        <v>280</v>
      </c>
      <c r="T85" s="17" t="str">
        <f t="shared" si="14"/>
        <v>&lt;10</v>
      </c>
      <c r="U85" s="17" t="str">
        <f t="shared" si="14"/>
        <v>&lt;10</v>
      </c>
      <c r="V85" s="18" t="str">
        <f t="shared" si="15"/>
        <v>&lt;20</v>
      </c>
      <c r="W85" s="33" t="str">
        <f t="shared" si="16"/>
        <v/>
      </c>
    </row>
    <row r="86" spans="1:23">
      <c r="A86" s="12">
        <f t="shared" si="13"/>
        <v>80</v>
      </c>
      <c r="B86" s="34" t="s">
        <v>48</v>
      </c>
      <c r="C86" s="35" t="s">
        <v>48</v>
      </c>
      <c r="D86" s="36" t="s">
        <v>49</v>
      </c>
      <c r="E86" s="34" t="s">
        <v>49</v>
      </c>
      <c r="F86" s="35" t="s">
        <v>49</v>
      </c>
      <c r="G86" s="181" t="s">
        <v>50</v>
      </c>
      <c r="H86" s="36" t="s">
        <v>326</v>
      </c>
      <c r="I86" s="53" t="s">
        <v>327</v>
      </c>
      <c r="J86" s="34" t="s">
        <v>49</v>
      </c>
      <c r="K86" s="34" t="s">
        <v>65</v>
      </c>
      <c r="L86" s="35" t="s">
        <v>52</v>
      </c>
      <c r="M86" s="36" t="s">
        <v>53</v>
      </c>
      <c r="N86" s="35" t="s">
        <v>39</v>
      </c>
      <c r="O86" s="37">
        <v>46163</v>
      </c>
      <c r="P86" s="38">
        <v>46169</v>
      </c>
      <c r="Q86" s="36" t="s">
        <v>55</v>
      </c>
      <c r="R86" s="34" t="s">
        <v>36</v>
      </c>
      <c r="S86" s="39" t="s">
        <v>56</v>
      </c>
      <c r="T86" s="17" t="str">
        <f t="shared" si="14"/>
        <v>&lt;11</v>
      </c>
      <c r="U86" s="17" t="str">
        <f t="shared" si="14"/>
        <v>&lt;10</v>
      </c>
      <c r="V86" s="18" t="str">
        <f t="shared" si="15"/>
        <v>&lt;21</v>
      </c>
      <c r="W86" s="33" t="str">
        <f t="shared" si="16"/>
        <v/>
      </c>
    </row>
    <row r="87" spans="1:23">
      <c r="A87" s="12">
        <f t="shared" si="13"/>
        <v>81</v>
      </c>
      <c r="B87" s="34" t="s">
        <v>48</v>
      </c>
      <c r="C87" s="35" t="s">
        <v>48</v>
      </c>
      <c r="D87" s="36" t="s">
        <v>49</v>
      </c>
      <c r="E87" s="34" t="s">
        <v>49</v>
      </c>
      <c r="F87" s="35" t="s">
        <v>49</v>
      </c>
      <c r="G87" s="181" t="s">
        <v>50</v>
      </c>
      <c r="H87" s="36" t="s">
        <v>71</v>
      </c>
      <c r="I87" s="53" t="s">
        <v>330</v>
      </c>
      <c r="J87" s="34" t="s">
        <v>49</v>
      </c>
      <c r="K87" s="34" t="s">
        <v>49</v>
      </c>
      <c r="L87" s="35" t="s">
        <v>52</v>
      </c>
      <c r="M87" s="36" t="s">
        <v>53</v>
      </c>
      <c r="N87" s="35" t="s">
        <v>39</v>
      </c>
      <c r="O87" s="37">
        <v>46163</v>
      </c>
      <c r="P87" s="38">
        <v>46169</v>
      </c>
      <c r="Q87" s="36" t="s">
        <v>57</v>
      </c>
      <c r="R87" s="34" t="s">
        <v>55</v>
      </c>
      <c r="S87" s="39" t="s">
        <v>58</v>
      </c>
      <c r="T87" s="17" t="str">
        <f t="shared" si="14"/>
        <v>&lt;12</v>
      </c>
      <c r="U87" s="17" t="str">
        <f t="shared" si="14"/>
        <v>&lt;11</v>
      </c>
      <c r="V87" s="18" t="str">
        <f t="shared" si="15"/>
        <v>&lt;23</v>
      </c>
      <c r="W87" s="33" t="str">
        <f t="shared" si="16"/>
        <v/>
      </c>
    </row>
    <row r="88" spans="1:23">
      <c r="A88" s="12">
        <f t="shared" si="13"/>
        <v>82</v>
      </c>
      <c r="B88" s="34" t="s">
        <v>48</v>
      </c>
      <c r="C88" s="35" t="s">
        <v>48</v>
      </c>
      <c r="D88" s="36" t="s">
        <v>49</v>
      </c>
      <c r="E88" s="34" t="s">
        <v>49</v>
      </c>
      <c r="F88" s="35" t="s">
        <v>49</v>
      </c>
      <c r="G88" s="181" t="s">
        <v>50</v>
      </c>
      <c r="H88" s="36" t="s">
        <v>71</v>
      </c>
      <c r="I88" s="53" t="s">
        <v>331</v>
      </c>
      <c r="J88" s="34" t="s">
        <v>49</v>
      </c>
      <c r="K88" s="34" t="s">
        <v>49</v>
      </c>
      <c r="L88" s="35" t="s">
        <v>52</v>
      </c>
      <c r="M88" s="36" t="s">
        <v>53</v>
      </c>
      <c r="N88" s="35" t="s">
        <v>39</v>
      </c>
      <c r="O88" s="37">
        <v>46163</v>
      </c>
      <c r="P88" s="38">
        <v>46169</v>
      </c>
      <c r="Q88" s="36" t="s">
        <v>55</v>
      </c>
      <c r="R88" s="34" t="s">
        <v>36</v>
      </c>
      <c r="S88" s="39" t="s">
        <v>56</v>
      </c>
      <c r="T88" s="17" t="str">
        <f t="shared" si="14"/>
        <v>&lt;11</v>
      </c>
      <c r="U88" s="17" t="str">
        <f t="shared" si="14"/>
        <v>&lt;10</v>
      </c>
      <c r="V88" s="18" t="str">
        <f t="shared" si="15"/>
        <v>&lt;21</v>
      </c>
      <c r="W88" s="33" t="str">
        <f t="shared" si="16"/>
        <v/>
      </c>
    </row>
    <row r="89" spans="1:23">
      <c r="A89" s="12">
        <f t="shared" si="13"/>
        <v>83</v>
      </c>
      <c r="B89" s="34" t="s">
        <v>48</v>
      </c>
      <c r="C89" s="35" t="s">
        <v>48</v>
      </c>
      <c r="D89" s="36" t="s">
        <v>49</v>
      </c>
      <c r="E89" s="34" t="s">
        <v>49</v>
      </c>
      <c r="F89" s="35" t="s">
        <v>49</v>
      </c>
      <c r="G89" s="181" t="s">
        <v>50</v>
      </c>
      <c r="H89" s="36" t="s">
        <v>71</v>
      </c>
      <c r="I89" s="53" t="s">
        <v>332</v>
      </c>
      <c r="J89" s="34" t="s">
        <v>49</v>
      </c>
      <c r="K89" s="34" t="s">
        <v>49</v>
      </c>
      <c r="L89" s="35" t="s">
        <v>52</v>
      </c>
      <c r="M89" s="36" t="s">
        <v>53</v>
      </c>
      <c r="N89" s="35" t="s">
        <v>39</v>
      </c>
      <c r="O89" s="37">
        <v>46163</v>
      </c>
      <c r="P89" s="38">
        <v>46169</v>
      </c>
      <c r="Q89" s="36" t="s">
        <v>57</v>
      </c>
      <c r="R89" s="34" t="s">
        <v>36</v>
      </c>
      <c r="S89" s="39" t="s">
        <v>72</v>
      </c>
      <c r="T89" s="17" t="str">
        <f t="shared" si="14"/>
        <v>&lt;12</v>
      </c>
      <c r="U89" s="17" t="str">
        <f t="shared" si="14"/>
        <v>&lt;10</v>
      </c>
      <c r="V89" s="18" t="str">
        <f t="shared" si="15"/>
        <v>&lt;22</v>
      </c>
      <c r="W89" s="33" t="str">
        <f t="shared" si="16"/>
        <v/>
      </c>
    </row>
    <row r="90" spans="1:23">
      <c r="A90" s="12">
        <f t="shared" si="13"/>
        <v>84</v>
      </c>
      <c r="B90" s="34" t="s">
        <v>48</v>
      </c>
      <c r="C90" s="35" t="s">
        <v>48</v>
      </c>
      <c r="D90" s="36" t="s">
        <v>49</v>
      </c>
      <c r="E90" s="34" t="s">
        <v>49</v>
      </c>
      <c r="F90" s="35" t="s">
        <v>49</v>
      </c>
      <c r="G90" s="181" t="s">
        <v>50</v>
      </c>
      <c r="H90" s="36" t="s">
        <v>71</v>
      </c>
      <c r="I90" s="53" t="s">
        <v>330</v>
      </c>
      <c r="J90" s="34" t="s">
        <v>49</v>
      </c>
      <c r="K90" s="34" t="s">
        <v>49</v>
      </c>
      <c r="L90" s="35" t="s">
        <v>52</v>
      </c>
      <c r="M90" s="36" t="s">
        <v>53</v>
      </c>
      <c r="N90" s="35" t="s">
        <v>39</v>
      </c>
      <c r="O90" s="37">
        <v>46163</v>
      </c>
      <c r="P90" s="38">
        <v>46169</v>
      </c>
      <c r="Q90" s="36" t="s">
        <v>59</v>
      </c>
      <c r="R90" s="34" t="s">
        <v>55</v>
      </c>
      <c r="S90" s="39" t="s">
        <v>60</v>
      </c>
      <c r="T90" s="17" t="str">
        <f t="shared" si="14"/>
        <v>&lt;13</v>
      </c>
      <c r="U90" s="17" t="str">
        <f t="shared" si="14"/>
        <v>&lt;11</v>
      </c>
      <c r="V90" s="18" t="str">
        <f t="shared" si="15"/>
        <v>&lt;24</v>
      </c>
      <c r="W90" s="33" t="str">
        <f t="shared" si="16"/>
        <v/>
      </c>
    </row>
    <row r="91" spans="1:23">
      <c r="A91" s="12">
        <f t="shared" si="13"/>
        <v>85</v>
      </c>
      <c r="B91" s="34" t="s">
        <v>48</v>
      </c>
      <c r="C91" s="35" t="s">
        <v>48</v>
      </c>
      <c r="D91" s="36" t="s">
        <v>49</v>
      </c>
      <c r="E91" s="34" t="s">
        <v>49</v>
      </c>
      <c r="F91" s="35" t="s">
        <v>49</v>
      </c>
      <c r="G91" s="181" t="s">
        <v>50</v>
      </c>
      <c r="H91" s="36" t="s">
        <v>71</v>
      </c>
      <c r="I91" s="53" t="s">
        <v>331</v>
      </c>
      <c r="J91" s="34" t="s">
        <v>49</v>
      </c>
      <c r="K91" s="34" t="s">
        <v>49</v>
      </c>
      <c r="L91" s="35" t="s">
        <v>52</v>
      </c>
      <c r="M91" s="36" t="s">
        <v>53</v>
      </c>
      <c r="N91" s="35" t="s">
        <v>39</v>
      </c>
      <c r="O91" s="182">
        <v>46163</v>
      </c>
      <c r="P91" s="38">
        <v>46169</v>
      </c>
      <c r="Q91" s="36" t="s">
        <v>57</v>
      </c>
      <c r="R91" s="34" t="s">
        <v>36</v>
      </c>
      <c r="S91" s="39" t="s">
        <v>72</v>
      </c>
      <c r="T91" s="17" t="str">
        <f t="shared" si="14"/>
        <v>&lt;12</v>
      </c>
      <c r="U91" s="17" t="str">
        <f t="shared" si="14"/>
        <v>&lt;10</v>
      </c>
      <c r="V91" s="18" t="str">
        <f t="shared" si="15"/>
        <v>&lt;22</v>
      </c>
      <c r="W91" s="33" t="str">
        <f t="shared" si="16"/>
        <v/>
      </c>
    </row>
    <row r="92" spans="1:23">
      <c r="A92" s="12">
        <f t="shared" si="13"/>
        <v>86</v>
      </c>
      <c r="B92" s="26" t="s">
        <v>333</v>
      </c>
      <c r="C92" s="25" t="s">
        <v>333</v>
      </c>
      <c r="D92" s="20" t="s">
        <v>334</v>
      </c>
      <c r="E92" s="40" t="s">
        <v>335</v>
      </c>
      <c r="F92" s="40" t="s">
        <v>282</v>
      </c>
      <c r="G92" s="28" t="s">
        <v>37</v>
      </c>
      <c r="H92" s="20" t="s">
        <v>51</v>
      </c>
      <c r="I92" s="26" t="s">
        <v>336</v>
      </c>
      <c r="J92" s="45" t="s">
        <v>337</v>
      </c>
      <c r="K92" s="26" t="s">
        <v>282</v>
      </c>
      <c r="L92" s="42" t="s">
        <v>52</v>
      </c>
      <c r="M92" s="26" t="s">
        <v>338</v>
      </c>
      <c r="N92" s="183" t="s">
        <v>275</v>
      </c>
      <c r="O92" s="184">
        <v>46168</v>
      </c>
      <c r="P92" s="185">
        <v>46168</v>
      </c>
      <c r="Q92" s="27" t="s">
        <v>339</v>
      </c>
      <c r="R92" s="26" t="s">
        <v>340</v>
      </c>
      <c r="S92" s="32" t="s">
        <v>341</v>
      </c>
      <c r="T92" s="17" t="str">
        <f t="shared" si="14"/>
        <v>&lt;1.31</v>
      </c>
      <c r="U92" s="17" t="str">
        <f t="shared" si="14"/>
        <v>&lt;1.52</v>
      </c>
      <c r="V92" s="18" t="str">
        <f t="shared" si="15"/>
        <v>&lt;2.8</v>
      </c>
      <c r="W92" s="33" t="str">
        <f t="shared" si="16"/>
        <v/>
      </c>
    </row>
    <row r="93" spans="1:23">
      <c r="A93" s="12">
        <f t="shared" si="13"/>
        <v>87</v>
      </c>
      <c r="B93" s="26" t="s">
        <v>75</v>
      </c>
      <c r="C93" s="33" t="s">
        <v>342</v>
      </c>
      <c r="D93" s="145" t="s">
        <v>43</v>
      </c>
      <c r="E93" s="45" t="s">
        <v>45</v>
      </c>
      <c r="F93" s="186" t="s">
        <v>61</v>
      </c>
      <c r="G93" s="28" t="s">
        <v>37</v>
      </c>
      <c r="H93" s="20" t="s">
        <v>33</v>
      </c>
      <c r="I93" s="187" t="s">
        <v>343</v>
      </c>
      <c r="J93" s="45" t="s">
        <v>34</v>
      </c>
      <c r="K93" s="45" t="s">
        <v>45</v>
      </c>
      <c r="L93" s="25" t="s">
        <v>35</v>
      </c>
      <c r="M93" s="45" t="s">
        <v>344</v>
      </c>
      <c r="N93" s="188" t="s">
        <v>31</v>
      </c>
      <c r="O93" s="22">
        <v>46178</v>
      </c>
      <c r="P93" s="189">
        <v>46178</v>
      </c>
      <c r="Q93" s="41" t="s">
        <v>77</v>
      </c>
      <c r="R93" s="41" t="s">
        <v>345</v>
      </c>
      <c r="S93" s="32" t="s">
        <v>346</v>
      </c>
      <c r="T93" s="17" t="str">
        <f t="shared" si="14"/>
        <v>&lt;2.98</v>
      </c>
      <c r="U93" s="17" t="str">
        <f t="shared" si="14"/>
        <v>&lt;3.13</v>
      </c>
      <c r="V93" s="18" t="str">
        <f t="shared" si="15"/>
        <v>&lt;6.1</v>
      </c>
      <c r="W93" s="33"/>
    </row>
    <row r="94" spans="1:23">
      <c r="A94" s="12">
        <f t="shared" si="13"/>
        <v>88</v>
      </c>
      <c r="B94" s="45" t="s">
        <v>75</v>
      </c>
      <c r="C94" s="25" t="s">
        <v>342</v>
      </c>
      <c r="D94" s="20" t="s">
        <v>43</v>
      </c>
      <c r="E94" s="45" t="s">
        <v>45</v>
      </c>
      <c r="F94" s="186" t="s">
        <v>61</v>
      </c>
      <c r="G94" s="28" t="s">
        <v>37</v>
      </c>
      <c r="H94" s="20" t="s">
        <v>33</v>
      </c>
      <c r="I94" s="187" t="s">
        <v>347</v>
      </c>
      <c r="J94" s="45" t="s">
        <v>34</v>
      </c>
      <c r="K94" s="26" t="s">
        <v>45</v>
      </c>
      <c r="L94" s="25" t="s">
        <v>35</v>
      </c>
      <c r="M94" s="45" t="s">
        <v>344</v>
      </c>
      <c r="N94" s="188" t="s">
        <v>31</v>
      </c>
      <c r="O94" s="22">
        <v>46178</v>
      </c>
      <c r="P94" s="189">
        <v>46178</v>
      </c>
      <c r="Q94" s="41" t="s">
        <v>348</v>
      </c>
      <c r="R94" s="41" t="s">
        <v>349</v>
      </c>
      <c r="S94" s="32" t="s">
        <v>350</v>
      </c>
      <c r="T94" s="17" t="str">
        <f t="shared" si="14"/>
        <v>&lt;2.82</v>
      </c>
      <c r="U94" s="17" t="str">
        <f t="shared" si="14"/>
        <v>&lt;3.37</v>
      </c>
      <c r="V94" s="18" t="str">
        <f t="shared" si="15"/>
        <v>&lt;6.2</v>
      </c>
      <c r="W94" s="33" t="str">
        <f t="shared" ref="W94:W99" si="17">IF(ISERROR(V94*1),"",IF(AND(H94="飲料水",V94&gt;=11),"○",IF(AND(H94="牛乳・乳児用食品",V94&gt;=51),"○",IF(AND(H94&lt;&gt;"",V94&gt;=110),"○",""))))</f>
        <v/>
      </c>
    </row>
    <row r="95" spans="1:23">
      <c r="A95" s="12">
        <f t="shared" si="13"/>
        <v>89</v>
      </c>
      <c r="B95" s="26" t="s">
        <v>351</v>
      </c>
      <c r="C95" s="40" t="s">
        <v>351</v>
      </c>
      <c r="D95" s="27" t="s">
        <v>352</v>
      </c>
      <c r="E95" s="26" t="s">
        <v>38</v>
      </c>
      <c r="F95" s="40" t="s">
        <v>38</v>
      </c>
      <c r="G95" s="28" t="s">
        <v>353</v>
      </c>
      <c r="H95" s="20" t="s">
        <v>41</v>
      </c>
      <c r="I95" s="26" t="s">
        <v>354</v>
      </c>
      <c r="J95" s="26" t="s">
        <v>42</v>
      </c>
      <c r="K95" s="26" t="s">
        <v>45</v>
      </c>
      <c r="L95" s="33" t="s">
        <v>355</v>
      </c>
      <c r="M95" s="26" t="s">
        <v>356</v>
      </c>
      <c r="N95" s="30" t="s">
        <v>31</v>
      </c>
      <c r="O95" s="54">
        <v>46155</v>
      </c>
      <c r="P95" s="55">
        <v>46170</v>
      </c>
      <c r="Q95" s="27" t="s">
        <v>120</v>
      </c>
      <c r="R95" s="26" t="s">
        <v>90</v>
      </c>
      <c r="S95" s="32" t="s">
        <v>55</v>
      </c>
      <c r="T95" s="17" t="str">
        <f t="shared" si="14"/>
        <v>&lt;4.8</v>
      </c>
      <c r="U95" s="17" t="str">
        <f t="shared" si="14"/>
        <v>&lt;5.6</v>
      </c>
      <c r="V95" s="18" t="str">
        <f t="shared" si="15"/>
        <v>&lt;10</v>
      </c>
      <c r="W95" s="33" t="str">
        <f t="shared" si="17"/>
        <v/>
      </c>
    </row>
    <row r="96" spans="1:23">
      <c r="A96" s="12">
        <f t="shared" si="13"/>
        <v>90</v>
      </c>
      <c r="B96" s="45" t="s">
        <v>351</v>
      </c>
      <c r="C96" s="19" t="s">
        <v>351</v>
      </c>
      <c r="D96" s="20" t="s">
        <v>44</v>
      </c>
      <c r="E96" s="45" t="s">
        <v>38</v>
      </c>
      <c r="F96" s="19" t="s">
        <v>38</v>
      </c>
      <c r="G96" s="28" t="s">
        <v>353</v>
      </c>
      <c r="H96" s="20" t="s">
        <v>41</v>
      </c>
      <c r="I96" s="45" t="s">
        <v>46</v>
      </c>
      <c r="J96" s="45" t="s">
        <v>42</v>
      </c>
      <c r="K96" s="45" t="s">
        <v>38</v>
      </c>
      <c r="L96" s="25" t="s">
        <v>355</v>
      </c>
      <c r="M96" s="45" t="s">
        <v>356</v>
      </c>
      <c r="N96" s="21" t="s">
        <v>31</v>
      </c>
      <c r="O96" s="22">
        <v>46155</v>
      </c>
      <c r="P96" s="23">
        <v>46170</v>
      </c>
      <c r="Q96" s="20" t="s">
        <v>357</v>
      </c>
      <c r="R96" s="45" t="s">
        <v>358</v>
      </c>
      <c r="S96" s="32" t="s">
        <v>160</v>
      </c>
      <c r="T96" s="17" t="str">
        <f t="shared" ref="T96:U99" si="18">IF(Q96="","",IF(NOT(ISERROR(Q96*1)),ROUNDDOWN(Q96*1,2-INT(LOG(ABS(Q96*1)))),IFERROR("&lt;"&amp;ROUNDDOWN(IF(SUBSTITUTE(Q96,"&lt;","")*1&lt;=50,SUBSTITUTE(Q96,"&lt;","")*1,""),2-INT(LOG(ABS(SUBSTITUTE(Q96,"&lt;","")*1)))),IF(Q96="-",Q96,"入力形式が間違っています"))))</f>
        <v>&lt;2.9</v>
      </c>
      <c r="U96" s="17" t="str">
        <f t="shared" si="18"/>
        <v>&lt;3.3</v>
      </c>
      <c r="V96" s="18" t="str">
        <f t="shared" si="15"/>
        <v>&lt;6.2</v>
      </c>
      <c r="W96" s="33" t="str">
        <f t="shared" si="17"/>
        <v/>
      </c>
    </row>
    <row r="97" spans="1:23">
      <c r="A97" s="12">
        <f t="shared" si="13"/>
        <v>91</v>
      </c>
      <c r="B97" s="45" t="s">
        <v>351</v>
      </c>
      <c r="C97" s="19" t="s">
        <v>351</v>
      </c>
      <c r="D97" s="27" t="s">
        <v>44</v>
      </c>
      <c r="E97" s="45" t="s">
        <v>38</v>
      </c>
      <c r="F97" s="19" t="s">
        <v>38</v>
      </c>
      <c r="G97" s="28" t="s">
        <v>353</v>
      </c>
      <c r="H97" s="20" t="s">
        <v>41</v>
      </c>
      <c r="I97" s="45" t="s">
        <v>359</v>
      </c>
      <c r="J97" s="45" t="s">
        <v>42</v>
      </c>
      <c r="K97" s="45" t="s">
        <v>38</v>
      </c>
      <c r="L97" s="25" t="s">
        <v>355</v>
      </c>
      <c r="M97" s="45" t="s">
        <v>356</v>
      </c>
      <c r="N97" s="21" t="s">
        <v>31</v>
      </c>
      <c r="O97" s="22">
        <v>46155</v>
      </c>
      <c r="P97" s="23">
        <v>46170</v>
      </c>
      <c r="Q97" s="20" t="s">
        <v>285</v>
      </c>
      <c r="R97" s="45" t="s">
        <v>360</v>
      </c>
      <c r="S97" s="32" t="s">
        <v>117</v>
      </c>
      <c r="T97" s="17" t="str">
        <f t="shared" si="18"/>
        <v>&lt;2.5</v>
      </c>
      <c r="U97" s="17" t="str">
        <f t="shared" si="18"/>
        <v>&lt;3.9</v>
      </c>
      <c r="V97" s="18" t="str">
        <f t="shared" si="15"/>
        <v>&lt;6.4</v>
      </c>
      <c r="W97" s="33" t="str">
        <f t="shared" si="17"/>
        <v/>
      </c>
    </row>
    <row r="98" spans="1:23">
      <c r="A98" s="12">
        <f t="shared" si="13"/>
        <v>92</v>
      </c>
      <c r="B98" s="45" t="s">
        <v>351</v>
      </c>
      <c r="C98" s="19" t="s">
        <v>351</v>
      </c>
      <c r="D98" s="20" t="s">
        <v>78</v>
      </c>
      <c r="E98" s="45" t="s">
        <v>38</v>
      </c>
      <c r="F98" s="19" t="s">
        <v>38</v>
      </c>
      <c r="G98" s="28" t="s">
        <v>353</v>
      </c>
      <c r="H98" s="20" t="s">
        <v>41</v>
      </c>
      <c r="I98" s="45" t="s">
        <v>361</v>
      </c>
      <c r="J98" s="45" t="s">
        <v>42</v>
      </c>
      <c r="K98" s="45" t="s">
        <v>38</v>
      </c>
      <c r="L98" s="25" t="s">
        <v>355</v>
      </c>
      <c r="M98" s="45" t="s">
        <v>356</v>
      </c>
      <c r="N98" s="21" t="s">
        <v>31</v>
      </c>
      <c r="O98" s="22">
        <v>46155</v>
      </c>
      <c r="P98" s="23">
        <v>46170</v>
      </c>
      <c r="Q98" s="20" t="s">
        <v>310</v>
      </c>
      <c r="R98" s="45" t="s">
        <v>362</v>
      </c>
      <c r="S98" s="31" t="s">
        <v>363</v>
      </c>
      <c r="T98" s="17" t="str">
        <f t="shared" si="18"/>
        <v>&lt;1.8</v>
      </c>
      <c r="U98" s="17" t="str">
        <f t="shared" si="18"/>
        <v>&lt;2.2</v>
      </c>
      <c r="V98" s="18" t="str">
        <f t="shared" si="15"/>
        <v>&lt;4</v>
      </c>
      <c r="W98" s="33" t="str">
        <f t="shared" si="17"/>
        <v/>
      </c>
    </row>
    <row r="99" spans="1:23">
      <c r="A99" s="12">
        <f t="shared" si="13"/>
        <v>93</v>
      </c>
      <c r="B99" s="45" t="s">
        <v>351</v>
      </c>
      <c r="C99" s="19" t="s">
        <v>351</v>
      </c>
      <c r="D99" s="20" t="s">
        <v>38</v>
      </c>
      <c r="E99" s="45" t="s">
        <v>38</v>
      </c>
      <c r="F99" s="19" t="s">
        <v>364</v>
      </c>
      <c r="G99" s="28" t="s">
        <v>353</v>
      </c>
      <c r="H99" s="20" t="s">
        <v>365</v>
      </c>
      <c r="I99" s="45" t="s">
        <v>366</v>
      </c>
      <c r="J99" s="45" t="s">
        <v>42</v>
      </c>
      <c r="K99" s="45" t="s">
        <v>38</v>
      </c>
      <c r="L99" s="25" t="s">
        <v>355</v>
      </c>
      <c r="M99" s="45" t="s">
        <v>356</v>
      </c>
      <c r="N99" s="21" t="s">
        <v>31</v>
      </c>
      <c r="O99" s="22">
        <v>46155</v>
      </c>
      <c r="P99" s="23">
        <v>46170</v>
      </c>
      <c r="Q99" s="20" t="s">
        <v>310</v>
      </c>
      <c r="R99" s="45" t="s">
        <v>367</v>
      </c>
      <c r="S99" s="31" t="s">
        <v>120</v>
      </c>
      <c r="T99" s="17" t="str">
        <f t="shared" si="18"/>
        <v>&lt;1.8</v>
      </c>
      <c r="U99" s="17" t="str">
        <f t="shared" si="18"/>
        <v>&lt;3</v>
      </c>
      <c r="V99" s="18" t="str">
        <f t="shared" si="15"/>
        <v>&lt;4.8</v>
      </c>
      <c r="W99" s="33" t="str">
        <f t="shared" si="17"/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54">
    <cfRule type="expression" dxfId="10" priority="11">
      <formula>$X7="○"</formula>
    </cfRule>
  </conditionalFormatting>
  <conditionalFormatting sqref="V55:V58">
    <cfRule type="expression" dxfId="9" priority="10">
      <formula>$W55="○"</formula>
    </cfRule>
  </conditionalFormatting>
  <conditionalFormatting sqref="V59:V62">
    <cfRule type="expression" dxfId="8" priority="9">
      <formula>$W59="○"</formula>
    </cfRule>
  </conditionalFormatting>
  <conditionalFormatting sqref="V63">
    <cfRule type="expression" dxfId="7" priority="8">
      <formula>$W64="○"</formula>
    </cfRule>
  </conditionalFormatting>
  <conditionalFormatting sqref="V64:V67">
    <cfRule type="expression" dxfId="6" priority="7">
      <formula>$W64="○"</formula>
    </cfRule>
  </conditionalFormatting>
  <conditionalFormatting sqref="V68:V79">
    <cfRule type="expression" dxfId="5" priority="6">
      <formula>$W68="○"</formula>
    </cfRule>
  </conditionalFormatting>
  <conditionalFormatting sqref="V80:V81">
    <cfRule type="expression" dxfId="4" priority="5">
      <formula>$W80="○"</formula>
    </cfRule>
  </conditionalFormatting>
  <conditionalFormatting sqref="V82:V91">
    <cfRule type="expression" dxfId="3" priority="4">
      <formula>$W82="○"</formula>
    </cfRule>
  </conditionalFormatting>
  <conditionalFormatting sqref="V92">
    <cfRule type="expression" dxfId="2" priority="3">
      <formula>$W92="○"</formula>
    </cfRule>
  </conditionalFormatting>
  <conditionalFormatting sqref="V93:V94">
    <cfRule type="expression" dxfId="1" priority="2">
      <formula>$W93="○"</formula>
    </cfRule>
  </conditionalFormatting>
  <conditionalFormatting sqref="V95:V99">
    <cfRule type="expression" dxfId="0" priority="1">
      <formula>$W95="○"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